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C\FINANCES\FIC_GFP_2023\"/>
    </mc:Choice>
  </mc:AlternateContent>
  <bookViews>
    <workbookView xWindow="0" yWindow="0" windowWidth="28800" windowHeight="13635"/>
  </bookViews>
  <sheets>
    <sheet name="couv" sheetId="68" r:id="rId1"/>
    <sheet name="Index" sheetId="36" r:id="rId2"/>
    <sheet name="T 1.1" sheetId="2" r:id="rId3"/>
    <sheet name="T 1.2" sheetId="1" r:id="rId4"/>
    <sheet name="T 1.3" sheetId="3" r:id="rId5"/>
    <sheet name="T 2.1" sheetId="7" r:id="rId6"/>
    <sheet name="T 2.2" sheetId="8" r:id="rId7"/>
    <sheet name="T 2.3" sheetId="10" r:id="rId8"/>
    <sheet name="T 2.4" sheetId="55" r:id="rId9"/>
    <sheet name="T 2.5" sheetId="65" r:id="rId10"/>
    <sheet name="T 2.6" sheetId="64" r:id="rId11"/>
    <sheet name="T 2.7" sheetId="63" r:id="rId12"/>
    <sheet name="T 2.8" sheetId="62" r:id="rId13"/>
    <sheet name="T 2.9" sheetId="61" r:id="rId14"/>
    <sheet name="T 3.1" sheetId="23" r:id="rId15"/>
    <sheet name="T 3.1.c" sheetId="43" r:id="rId16"/>
    <sheet name="T 3.2" sheetId="67" r:id="rId17"/>
    <sheet name="T 3.2.c" sheetId="66" r:id="rId18"/>
    <sheet name="T 4.1" sheetId="25" r:id="rId19"/>
    <sheet name="T 4.2" sheetId="26" r:id="rId20"/>
    <sheet name="T 4.3" sheetId="27" r:id="rId21"/>
    <sheet name="T 4.4" sheetId="28" r:id="rId22"/>
    <sheet name="T 4.5" sheetId="29" r:id="rId23"/>
    <sheet name="T 4.6" sheetId="39" r:id="rId24"/>
    <sheet name="T 5.1" sheetId="45" r:id="rId25"/>
    <sheet name="T 5.2" sheetId="52" r:id="rId26"/>
    <sheet name="T 5.3" sheetId="51" r:id="rId27"/>
    <sheet name="T 5.4" sheetId="50" r:id="rId28"/>
    <sheet name="T 5.5" sheetId="49" r:id="rId29"/>
    <sheet name="T 5.6" sheetId="53" r:id="rId30"/>
    <sheet name="T 5.7" sheetId="44" r:id="rId31"/>
    <sheet name="T 5.8" sheetId="47" r:id="rId32"/>
    <sheet name="T 5.9" sheetId="46" r:id="rId33"/>
    <sheet name="Annexe 1" sheetId="32" r:id="rId34"/>
    <sheet name="Annexe 2" sheetId="40" r:id="rId35"/>
    <sheet name="Annexe 3" sheetId="41" r:id="rId36"/>
  </sheets>
  <definedNames>
    <definedName name="_xlnm.Print_Area" localSheetId="33">'Annexe 1'!$A$1:$I$61</definedName>
    <definedName name="_xlnm.Print_Area" localSheetId="1">Index!$A$1:$G$47</definedName>
    <definedName name="_xlnm.Print_Area" localSheetId="2">'T 1.1'!$A$1:$J$53</definedName>
    <definedName name="_xlnm.Print_Area" localSheetId="3">'T 1.2'!$A$1:$J$96</definedName>
    <definedName name="_xlnm.Print_Area" localSheetId="4">'T 1.3'!$A$1:$J$65</definedName>
    <definedName name="_xlnm.Print_Area" localSheetId="5">'T 2.1'!$A$1:$K$121</definedName>
    <definedName name="_xlnm.Print_Area" localSheetId="6">'T 2.2'!$A$1:$J$86</definedName>
    <definedName name="_xlnm.Print_Area" localSheetId="7">'T 2.3'!$A$1:$J$94</definedName>
    <definedName name="_xlnm.Print_Area" localSheetId="8">'T 2.4'!$A$1:$J$130</definedName>
    <definedName name="_xlnm.Print_Area" localSheetId="9">'T 2.5'!$A$1:$J$93</definedName>
    <definedName name="_xlnm.Print_Area" localSheetId="10">'T 2.6'!$A$1:$J$124</definedName>
    <definedName name="_xlnm.Print_Area" localSheetId="11">'T 2.7'!$A$1:$J$87</definedName>
    <definedName name="_xlnm.Print_Area" localSheetId="12">'T 2.8'!$A$1:$J$124</definedName>
    <definedName name="_xlnm.Print_Area" localSheetId="13">'T 2.9'!$A$1:$J$87</definedName>
    <definedName name="_xlnm.Print_Area" localSheetId="14">'T 3.1'!$A$1:$J$123</definedName>
    <definedName name="_xlnm.Print_Area" localSheetId="15">'T 3.1.c'!$A$1:$K$86</definedName>
    <definedName name="_xlnm.Print_Area" localSheetId="16">'T 3.2'!$A$1:$J$123</definedName>
    <definedName name="_xlnm.Print_Area" localSheetId="17">'T 3.2.c'!$A$1:$K$88</definedName>
    <definedName name="_xlnm.Print_Area" localSheetId="18">'T 4.1'!$A$1:$AR$49</definedName>
    <definedName name="_xlnm.Print_Area" localSheetId="19">'T 4.2'!$A$1:$BY$50</definedName>
    <definedName name="_xlnm.Print_Area" localSheetId="20">'T 4.3'!$A$1:$CJ$52</definedName>
    <definedName name="_xlnm.Print_Area" localSheetId="21">'T 4.4'!$A$1:$CA$50</definedName>
    <definedName name="_xlnm.Print_Area" localSheetId="22">'T 4.5'!$A$1:$BE$50</definedName>
    <definedName name="_xlnm.Print_Area" localSheetId="23">'T 4.6'!$A$1:$BN$50</definedName>
    <definedName name="_xlnm.Print_Area" localSheetId="24">'T 5.1'!$A$1:$J$222</definedName>
    <definedName name="_xlnm.Print_Area" localSheetId="25">'T 5.2'!$A$1:$J$220</definedName>
    <definedName name="_xlnm.Print_Area" localSheetId="26">'T 5.3'!$A$1:$J$222</definedName>
    <definedName name="_xlnm.Print_Area" localSheetId="27">'T 5.4'!$A$1:$J$222</definedName>
    <definedName name="_xlnm.Print_Area" localSheetId="28">'T 5.5'!$A$1:$J$220</definedName>
    <definedName name="_xlnm.Print_Area" localSheetId="29">'T 5.6'!$A$1:$J$220</definedName>
    <definedName name="_xlnm.Print_Area" localSheetId="30">'T 5.7'!$A$1:$J$224</definedName>
    <definedName name="_xlnm.Print_Area" localSheetId="31">'T 5.8'!$A$1:$J$223</definedName>
    <definedName name="_xlnm.Print_Area" localSheetId="32">'T 5.9'!$A$1:$J$224</definedName>
  </definedNames>
  <calcPr calcId="152511"/>
</workbook>
</file>

<file path=xl/calcChain.xml><?xml version="1.0" encoding="utf-8"?>
<calcChain xmlns="http://schemas.openxmlformats.org/spreadsheetml/2006/main">
  <c r="B21" i="1" l="1"/>
  <c r="C21" i="1"/>
  <c r="D21" i="1"/>
  <c r="E21" i="1"/>
  <c r="F21" i="1"/>
  <c r="G21" i="1"/>
  <c r="H21" i="1"/>
  <c r="I21" i="1"/>
  <c r="J21" i="1"/>
  <c r="I40" i="2" l="1"/>
  <c r="H40" i="2"/>
  <c r="D40" i="2"/>
  <c r="I13" i="2"/>
  <c r="H13" i="2"/>
  <c r="D13" i="2"/>
  <c r="G12" i="2"/>
  <c r="H12" i="2"/>
  <c r="I12" i="2"/>
  <c r="J12" i="2" s="1"/>
  <c r="D12" i="2"/>
  <c r="J218" i="46" l="1"/>
  <c r="I218" i="46"/>
  <c r="H218" i="46"/>
  <c r="G218" i="46"/>
  <c r="F218" i="46"/>
  <c r="E218" i="46"/>
  <c r="D218" i="46"/>
  <c r="C218" i="46"/>
  <c r="B218" i="46"/>
  <c r="J217" i="46"/>
  <c r="I217" i="46"/>
  <c r="H217" i="46"/>
  <c r="F217" i="46"/>
  <c r="E217" i="46"/>
  <c r="D217" i="46"/>
  <c r="C217" i="46"/>
  <c r="B217" i="46"/>
  <c r="J216" i="46"/>
  <c r="I216" i="46"/>
  <c r="H216" i="46"/>
  <c r="F216" i="46"/>
  <c r="E216" i="46"/>
  <c r="D216" i="46"/>
  <c r="C216" i="46"/>
  <c r="B216" i="46"/>
  <c r="J215" i="46"/>
  <c r="I215" i="46"/>
  <c r="H215" i="46"/>
  <c r="F215" i="46"/>
  <c r="E215" i="46"/>
  <c r="D215" i="46"/>
  <c r="C215" i="46"/>
  <c r="B215" i="46"/>
  <c r="J214" i="46"/>
  <c r="I214" i="46"/>
  <c r="H214" i="46"/>
  <c r="F214" i="46"/>
  <c r="E214" i="46"/>
  <c r="D214" i="46"/>
  <c r="C214" i="46"/>
  <c r="B214" i="46"/>
  <c r="J213" i="46"/>
  <c r="I213" i="46"/>
  <c r="H213" i="46"/>
  <c r="F213" i="46"/>
  <c r="E213" i="46"/>
  <c r="D213" i="46"/>
  <c r="C213" i="46"/>
  <c r="B213" i="46"/>
  <c r="J212" i="46"/>
  <c r="I212" i="46"/>
  <c r="H212" i="46"/>
  <c r="F212" i="46"/>
  <c r="E212" i="46"/>
  <c r="D212" i="46"/>
  <c r="C212" i="46"/>
  <c r="B212" i="46"/>
  <c r="J211" i="46"/>
  <c r="I211" i="46"/>
  <c r="H211" i="46"/>
  <c r="F211" i="46"/>
  <c r="E211" i="46"/>
  <c r="D211" i="46"/>
  <c r="C211" i="46"/>
  <c r="B211" i="46"/>
  <c r="J210" i="46"/>
  <c r="I210" i="46"/>
  <c r="H210" i="46"/>
  <c r="F210" i="46"/>
  <c r="E210" i="46"/>
  <c r="D210" i="46"/>
  <c r="C210" i="46"/>
  <c r="B210" i="46"/>
  <c r="J209" i="46"/>
  <c r="I209" i="46"/>
  <c r="H209" i="46"/>
  <c r="F209" i="46"/>
  <c r="E209" i="46"/>
  <c r="D209" i="46"/>
  <c r="C209" i="46"/>
  <c r="B209" i="46"/>
  <c r="J208" i="46"/>
  <c r="I208" i="46"/>
  <c r="H208" i="46"/>
  <c r="F208" i="46"/>
  <c r="E208" i="46"/>
  <c r="D208" i="46"/>
  <c r="C208" i="46"/>
  <c r="B208" i="46"/>
  <c r="J207" i="46"/>
  <c r="I207" i="46"/>
  <c r="H207" i="46"/>
  <c r="F207" i="46"/>
  <c r="E207" i="46"/>
  <c r="D207" i="46"/>
  <c r="C207" i="46"/>
  <c r="B207" i="46"/>
  <c r="J206" i="46"/>
  <c r="I206" i="46"/>
  <c r="H206" i="46"/>
  <c r="F206" i="46"/>
  <c r="E206" i="46"/>
  <c r="D206" i="46"/>
  <c r="C206" i="46"/>
  <c r="B206" i="46"/>
  <c r="J205" i="46"/>
  <c r="I205" i="46"/>
  <c r="H205" i="46"/>
  <c r="F205" i="46"/>
  <c r="E205" i="46"/>
  <c r="D205" i="46"/>
  <c r="C205" i="46"/>
  <c r="B205" i="46"/>
  <c r="J204" i="46"/>
  <c r="I204" i="46"/>
  <c r="H204" i="46"/>
  <c r="F204" i="46"/>
  <c r="E204" i="46"/>
  <c r="D204" i="46"/>
  <c r="C204" i="46"/>
  <c r="B204" i="46"/>
  <c r="J203" i="46"/>
  <c r="I203" i="46"/>
  <c r="H203" i="46"/>
  <c r="F203" i="46"/>
  <c r="E203" i="46"/>
  <c r="D203" i="46"/>
  <c r="C203" i="46"/>
  <c r="B203" i="46"/>
  <c r="J202" i="46"/>
  <c r="I202" i="46"/>
  <c r="H202" i="46"/>
  <c r="F202" i="46"/>
  <c r="E202" i="46"/>
  <c r="D202" i="46"/>
  <c r="C202" i="46"/>
  <c r="B202" i="46"/>
  <c r="J201" i="46"/>
  <c r="I201" i="46"/>
  <c r="H201" i="46"/>
  <c r="F201" i="46"/>
  <c r="E201" i="46"/>
  <c r="D201" i="46"/>
  <c r="C201" i="46"/>
  <c r="B201" i="46"/>
  <c r="J200" i="46"/>
  <c r="I200" i="46"/>
  <c r="H200" i="46"/>
  <c r="F200" i="46"/>
  <c r="E200" i="46"/>
  <c r="D200" i="46"/>
  <c r="C200" i="46"/>
  <c r="B200" i="46"/>
  <c r="J199" i="46"/>
  <c r="I199" i="46"/>
  <c r="H199" i="46"/>
  <c r="F199" i="46"/>
  <c r="E199" i="46"/>
  <c r="D199" i="46"/>
  <c r="C199" i="46"/>
  <c r="B199" i="46"/>
  <c r="J198" i="46"/>
  <c r="I198" i="46"/>
  <c r="H198" i="46"/>
  <c r="F198" i="46"/>
  <c r="E198" i="46"/>
  <c r="D198" i="46"/>
  <c r="C198" i="46"/>
  <c r="B198" i="46"/>
  <c r="J197" i="46"/>
  <c r="I197" i="46"/>
  <c r="H197" i="46"/>
  <c r="F197" i="46"/>
  <c r="E197" i="46"/>
  <c r="D197" i="46"/>
  <c r="C197" i="46"/>
  <c r="B197" i="46"/>
  <c r="J196" i="46"/>
  <c r="I196" i="46"/>
  <c r="H196" i="46"/>
  <c r="F196" i="46"/>
  <c r="E196" i="46"/>
  <c r="D196" i="46"/>
  <c r="C196" i="46"/>
  <c r="B196" i="46"/>
  <c r="J195" i="46"/>
  <c r="I195" i="46"/>
  <c r="H195" i="46"/>
  <c r="F195" i="46"/>
  <c r="E195" i="46"/>
  <c r="D195" i="46"/>
  <c r="C195" i="46"/>
  <c r="B195" i="46"/>
  <c r="J194" i="46"/>
  <c r="I194" i="46"/>
  <c r="H194" i="46"/>
  <c r="F194" i="46"/>
  <c r="E194" i="46"/>
  <c r="D194" i="46"/>
  <c r="C194" i="46"/>
  <c r="B194" i="46"/>
  <c r="J193" i="46"/>
  <c r="I193" i="46"/>
  <c r="H193" i="46"/>
  <c r="F193" i="46"/>
  <c r="E193" i="46"/>
  <c r="D193" i="46"/>
  <c r="C193" i="46"/>
  <c r="B193" i="46"/>
  <c r="J192" i="46"/>
  <c r="I192" i="46"/>
  <c r="H192" i="46"/>
  <c r="F192" i="46"/>
  <c r="E192" i="46"/>
  <c r="D192" i="46"/>
  <c r="C192" i="46"/>
  <c r="B192" i="46"/>
  <c r="J191" i="46"/>
  <c r="I191" i="46"/>
  <c r="H191" i="46"/>
  <c r="F191" i="46"/>
  <c r="E191" i="46"/>
  <c r="D191" i="46"/>
  <c r="C191" i="46"/>
  <c r="B191" i="46"/>
  <c r="J190" i="46"/>
  <c r="I190" i="46"/>
  <c r="H190" i="46"/>
  <c r="F190" i="46"/>
  <c r="E190" i="46"/>
  <c r="D190" i="46"/>
  <c r="C190" i="46"/>
  <c r="B190" i="46"/>
  <c r="J189" i="46"/>
  <c r="I189" i="46"/>
  <c r="H189" i="46"/>
  <c r="F189" i="46"/>
  <c r="E189" i="46"/>
  <c r="D189" i="46"/>
  <c r="C189" i="46"/>
  <c r="B189" i="46"/>
  <c r="J188" i="46"/>
  <c r="I188" i="46"/>
  <c r="H188" i="46"/>
  <c r="F188" i="46"/>
  <c r="E188" i="46"/>
  <c r="D188" i="46"/>
  <c r="C188" i="46"/>
  <c r="B188" i="46"/>
  <c r="J187" i="46"/>
  <c r="I187" i="46"/>
  <c r="H187" i="46"/>
  <c r="F187" i="46"/>
  <c r="E187" i="46"/>
  <c r="D187" i="46"/>
  <c r="C187" i="46"/>
  <c r="B187" i="46"/>
  <c r="J186" i="46"/>
  <c r="I186" i="46"/>
  <c r="H186" i="46"/>
  <c r="F186" i="46"/>
  <c r="E186" i="46"/>
  <c r="D186" i="46"/>
  <c r="C186" i="46"/>
  <c r="B186" i="46"/>
  <c r="J185" i="46"/>
  <c r="I185" i="46"/>
  <c r="H185" i="46"/>
  <c r="F185" i="46"/>
  <c r="E185" i="46"/>
  <c r="D185" i="46"/>
  <c r="C185" i="46"/>
  <c r="B185" i="46"/>
  <c r="J184" i="46"/>
  <c r="I184" i="46"/>
  <c r="H184" i="46"/>
  <c r="F184" i="46"/>
  <c r="E184" i="46"/>
  <c r="D184" i="46"/>
  <c r="C184" i="46"/>
  <c r="B184" i="46"/>
  <c r="J183" i="46"/>
  <c r="I183" i="46"/>
  <c r="H183" i="46"/>
  <c r="F183" i="46"/>
  <c r="E183" i="46"/>
  <c r="D183" i="46"/>
  <c r="C183" i="46"/>
  <c r="B183" i="46"/>
  <c r="J182" i="46"/>
  <c r="I182" i="46"/>
  <c r="H182" i="46"/>
  <c r="F182" i="46"/>
  <c r="E182" i="46"/>
  <c r="D182" i="46"/>
  <c r="C182" i="46"/>
  <c r="B182" i="46"/>
  <c r="J181" i="46"/>
  <c r="I181" i="46"/>
  <c r="H181" i="46"/>
  <c r="F181" i="46"/>
  <c r="E181" i="46"/>
  <c r="D181" i="46"/>
  <c r="C181" i="46"/>
  <c r="B181" i="46"/>
  <c r="J180" i="46"/>
  <c r="I180" i="46"/>
  <c r="H180" i="46"/>
  <c r="F180" i="46"/>
  <c r="E180" i="46"/>
  <c r="D180" i="46"/>
  <c r="C180" i="46"/>
  <c r="B180" i="46"/>
  <c r="J179" i="46"/>
  <c r="I179" i="46"/>
  <c r="H179" i="46"/>
  <c r="F179" i="46"/>
  <c r="E179" i="46"/>
  <c r="D179" i="46"/>
  <c r="C179" i="46"/>
  <c r="B179" i="46"/>
  <c r="J178" i="46"/>
  <c r="I178" i="46"/>
  <c r="H178" i="46"/>
  <c r="F178" i="46"/>
  <c r="E178" i="46"/>
  <c r="D178" i="46"/>
  <c r="C178" i="46"/>
  <c r="B178" i="46"/>
  <c r="J177" i="46"/>
  <c r="I177" i="46"/>
  <c r="H177" i="46"/>
  <c r="F177" i="46"/>
  <c r="E177" i="46"/>
  <c r="D177" i="46"/>
  <c r="C177" i="46"/>
  <c r="B177" i="46"/>
  <c r="J176" i="46"/>
  <c r="I176" i="46"/>
  <c r="H176" i="46"/>
  <c r="F176" i="46"/>
  <c r="E176" i="46"/>
  <c r="D176" i="46"/>
  <c r="C176" i="46"/>
  <c r="B176" i="46"/>
  <c r="J175" i="46"/>
  <c r="I175" i="46"/>
  <c r="H175" i="46"/>
  <c r="F175" i="46"/>
  <c r="E175" i="46"/>
  <c r="D175" i="46"/>
  <c r="C175" i="46"/>
  <c r="B175" i="46"/>
  <c r="J174" i="46"/>
  <c r="I174" i="46"/>
  <c r="H174" i="46"/>
  <c r="F174" i="46"/>
  <c r="E174" i="46"/>
  <c r="D174" i="46"/>
  <c r="C174" i="46"/>
  <c r="B174" i="46"/>
  <c r="J173" i="46"/>
  <c r="I173" i="46"/>
  <c r="H173" i="46"/>
  <c r="F173" i="46"/>
  <c r="E173" i="46"/>
  <c r="D173" i="46"/>
  <c r="C173" i="46"/>
  <c r="B173" i="46"/>
  <c r="J172" i="46"/>
  <c r="I172" i="46"/>
  <c r="H172" i="46"/>
  <c r="F172" i="46"/>
  <c r="E172" i="46"/>
  <c r="D172" i="46"/>
  <c r="C172" i="46"/>
  <c r="B172" i="46"/>
  <c r="J171" i="46"/>
  <c r="I171" i="46"/>
  <c r="H171" i="46"/>
  <c r="F171" i="46"/>
  <c r="E171" i="46"/>
  <c r="D171" i="46"/>
  <c r="C171" i="46"/>
  <c r="B171" i="46"/>
  <c r="J170" i="46"/>
  <c r="I170" i="46"/>
  <c r="H170" i="46"/>
  <c r="F170" i="46"/>
  <c r="E170" i="46"/>
  <c r="D170" i="46"/>
  <c r="C170" i="46"/>
  <c r="B170" i="46"/>
  <c r="J169" i="46"/>
  <c r="I169" i="46"/>
  <c r="H169" i="46"/>
  <c r="F169" i="46"/>
  <c r="E169" i="46"/>
  <c r="D169" i="46"/>
  <c r="C169" i="46"/>
  <c r="B169" i="46"/>
  <c r="J168" i="46"/>
  <c r="I168" i="46"/>
  <c r="H168" i="46"/>
  <c r="F168" i="46"/>
  <c r="E168" i="46"/>
  <c r="D168" i="46"/>
  <c r="C168" i="46"/>
  <c r="B168" i="46"/>
  <c r="J167" i="46"/>
  <c r="I167" i="46"/>
  <c r="H167" i="46"/>
  <c r="F167" i="46"/>
  <c r="E167" i="46"/>
  <c r="D167" i="46"/>
  <c r="C167" i="46"/>
  <c r="B167" i="46"/>
  <c r="J166" i="46"/>
  <c r="I166" i="46"/>
  <c r="H166" i="46"/>
  <c r="F166" i="46"/>
  <c r="E166" i="46"/>
  <c r="D166" i="46"/>
  <c r="C166" i="46"/>
  <c r="B166" i="46"/>
  <c r="J165" i="46"/>
  <c r="I165" i="46"/>
  <c r="H165" i="46"/>
  <c r="F165" i="46"/>
  <c r="E165" i="46"/>
  <c r="D165" i="46"/>
  <c r="C165" i="46"/>
  <c r="B165" i="46"/>
  <c r="J164" i="46"/>
  <c r="I164" i="46"/>
  <c r="H164" i="46"/>
  <c r="F164" i="46"/>
  <c r="E164" i="46"/>
  <c r="D164" i="46"/>
  <c r="C164" i="46"/>
  <c r="B164" i="46"/>
  <c r="J163" i="46"/>
  <c r="I163" i="46"/>
  <c r="H163" i="46"/>
  <c r="F163" i="46"/>
  <c r="E163" i="46"/>
  <c r="D163" i="46"/>
  <c r="C163" i="46"/>
  <c r="B163" i="46"/>
  <c r="J162" i="46"/>
  <c r="I162" i="46"/>
  <c r="H162" i="46"/>
  <c r="F162" i="46"/>
  <c r="E162" i="46"/>
  <c r="D162" i="46"/>
  <c r="C162" i="46"/>
  <c r="B162" i="46"/>
  <c r="J161" i="46"/>
  <c r="I161" i="46"/>
  <c r="H161" i="46"/>
  <c r="F161" i="46"/>
  <c r="E161" i="46"/>
  <c r="D161" i="46"/>
  <c r="C161" i="46"/>
  <c r="B161" i="46"/>
  <c r="J160" i="46"/>
  <c r="I160" i="46"/>
  <c r="H160" i="46"/>
  <c r="F160" i="46"/>
  <c r="E160" i="46"/>
  <c r="D160" i="46"/>
  <c r="C160" i="46"/>
  <c r="B160" i="46"/>
  <c r="J159" i="46"/>
  <c r="I159" i="46"/>
  <c r="H159" i="46"/>
  <c r="F159" i="46"/>
  <c r="E159" i="46"/>
  <c r="D159" i="46"/>
  <c r="C159" i="46"/>
  <c r="B159" i="46"/>
  <c r="J158" i="46"/>
  <c r="I158" i="46"/>
  <c r="H158" i="46"/>
  <c r="F158" i="46"/>
  <c r="E158" i="46"/>
  <c r="D158" i="46"/>
  <c r="C158" i="46"/>
  <c r="B158" i="46"/>
  <c r="J157" i="46"/>
  <c r="I157" i="46"/>
  <c r="H157" i="46"/>
  <c r="F157" i="46"/>
  <c r="E157" i="46"/>
  <c r="D157" i="46"/>
  <c r="C157" i="46"/>
  <c r="B157" i="46"/>
  <c r="G70" i="46"/>
  <c r="F70" i="46"/>
  <c r="E70" i="46"/>
  <c r="D70" i="46"/>
  <c r="C70" i="46"/>
  <c r="B70" i="46"/>
  <c r="F69" i="46"/>
  <c r="F144" i="46" s="1"/>
  <c r="E69" i="46"/>
  <c r="E144" i="46" s="1"/>
  <c r="D69" i="46"/>
  <c r="D144" i="46" s="1"/>
  <c r="C69" i="46"/>
  <c r="C144" i="46" s="1"/>
  <c r="B69" i="46"/>
  <c r="B144" i="46" s="1"/>
  <c r="F68" i="46"/>
  <c r="E68" i="46"/>
  <c r="D68" i="46"/>
  <c r="C68" i="46"/>
  <c r="C143" i="46" s="1"/>
  <c r="B68" i="46"/>
  <c r="B143" i="46" s="1"/>
  <c r="F67" i="46"/>
  <c r="E67" i="46"/>
  <c r="D67" i="46"/>
  <c r="C67" i="46"/>
  <c r="B67" i="46"/>
  <c r="B142" i="46" s="1"/>
  <c r="F66" i="46"/>
  <c r="E66" i="46"/>
  <c r="D66" i="46"/>
  <c r="C66" i="46"/>
  <c r="C141" i="46" s="1"/>
  <c r="B66" i="46"/>
  <c r="F65" i="46"/>
  <c r="E65" i="46"/>
  <c r="D65" i="46"/>
  <c r="D140" i="46" s="1"/>
  <c r="C65" i="46"/>
  <c r="B65" i="46"/>
  <c r="B140" i="46" s="1"/>
  <c r="F64" i="46"/>
  <c r="E64" i="46"/>
  <c r="D64" i="46"/>
  <c r="C64" i="46"/>
  <c r="B64" i="46"/>
  <c r="B139" i="46" s="1"/>
  <c r="F63" i="46"/>
  <c r="F138" i="46" s="1"/>
  <c r="E63" i="46"/>
  <c r="D63" i="46"/>
  <c r="D138" i="46" s="1"/>
  <c r="C63" i="46"/>
  <c r="B63" i="46"/>
  <c r="B138" i="46" s="1"/>
  <c r="F62" i="46"/>
  <c r="E62" i="46"/>
  <c r="D62" i="46"/>
  <c r="D137" i="46" s="1"/>
  <c r="C62" i="46"/>
  <c r="B62" i="46"/>
  <c r="F61" i="46"/>
  <c r="F136" i="46" s="1"/>
  <c r="E61" i="46"/>
  <c r="E136" i="46" s="1"/>
  <c r="D61" i="46"/>
  <c r="D136" i="46" s="1"/>
  <c r="C61" i="46"/>
  <c r="C136" i="46" s="1"/>
  <c r="B61" i="46"/>
  <c r="B136" i="46" s="1"/>
  <c r="F60" i="46"/>
  <c r="E60" i="46"/>
  <c r="D60" i="46"/>
  <c r="C60" i="46"/>
  <c r="C135" i="46" s="1"/>
  <c r="B60" i="46"/>
  <c r="B135" i="46" s="1"/>
  <c r="F59" i="46"/>
  <c r="E59" i="46"/>
  <c r="D59" i="46"/>
  <c r="D134" i="46" s="1"/>
  <c r="C59" i="46"/>
  <c r="B59" i="46"/>
  <c r="B134" i="46" s="1"/>
  <c r="F58" i="46"/>
  <c r="E58" i="46"/>
  <c r="D58" i="46"/>
  <c r="C58" i="46"/>
  <c r="C133" i="46" s="1"/>
  <c r="B58" i="46"/>
  <c r="F57" i="46"/>
  <c r="E57" i="46"/>
  <c r="E132" i="46" s="1"/>
  <c r="D57" i="46"/>
  <c r="D132" i="46" s="1"/>
  <c r="C57" i="46"/>
  <c r="B57" i="46"/>
  <c r="B132" i="46" s="1"/>
  <c r="F56" i="46"/>
  <c r="E56" i="46"/>
  <c r="D56" i="46"/>
  <c r="C56" i="46"/>
  <c r="B56" i="46"/>
  <c r="B131" i="46" s="1"/>
  <c r="F55" i="46"/>
  <c r="F130" i="46" s="1"/>
  <c r="E55" i="46"/>
  <c r="D55" i="46"/>
  <c r="D130" i="46" s="1"/>
  <c r="C55" i="46"/>
  <c r="B55" i="46"/>
  <c r="B130" i="46" s="1"/>
  <c r="F54" i="46"/>
  <c r="E54" i="46"/>
  <c r="D54" i="46"/>
  <c r="D129" i="46" s="1"/>
  <c r="C54" i="46"/>
  <c r="B54" i="46"/>
  <c r="F53" i="46"/>
  <c r="F128" i="46" s="1"/>
  <c r="E53" i="46"/>
  <c r="E128" i="46" s="1"/>
  <c r="D53" i="46"/>
  <c r="D128" i="46" s="1"/>
  <c r="C53" i="46"/>
  <c r="C128" i="46" s="1"/>
  <c r="B53" i="46"/>
  <c r="B128" i="46" s="1"/>
  <c r="F52" i="46"/>
  <c r="E52" i="46"/>
  <c r="D52" i="46"/>
  <c r="D127" i="46" s="1"/>
  <c r="C52" i="46"/>
  <c r="C127" i="46" s="1"/>
  <c r="B52" i="46"/>
  <c r="B127" i="46" s="1"/>
  <c r="F51" i="46"/>
  <c r="E51" i="46"/>
  <c r="D51" i="46"/>
  <c r="D126" i="46" s="1"/>
  <c r="C51" i="46"/>
  <c r="B51" i="46"/>
  <c r="B126" i="46" s="1"/>
  <c r="F50" i="46"/>
  <c r="E50" i="46"/>
  <c r="D50" i="46"/>
  <c r="C50" i="46"/>
  <c r="C125" i="46" s="1"/>
  <c r="B50" i="46"/>
  <c r="F49" i="46"/>
  <c r="E49" i="46"/>
  <c r="E124" i="46" s="1"/>
  <c r="D49" i="46"/>
  <c r="D124" i="46" s="1"/>
  <c r="C49" i="46"/>
  <c r="B49" i="46"/>
  <c r="B124" i="46" s="1"/>
  <c r="F48" i="46"/>
  <c r="E48" i="46"/>
  <c r="D48" i="46"/>
  <c r="D123" i="46" s="1"/>
  <c r="C48" i="46"/>
  <c r="B48" i="46"/>
  <c r="B123" i="46" s="1"/>
  <c r="F47" i="46"/>
  <c r="F122" i="46" s="1"/>
  <c r="E47" i="46"/>
  <c r="D47" i="46"/>
  <c r="D122" i="46" s="1"/>
  <c r="C47" i="46"/>
  <c r="B47" i="46"/>
  <c r="B122" i="46" s="1"/>
  <c r="F46" i="46"/>
  <c r="E46" i="46"/>
  <c r="D46" i="46"/>
  <c r="D121" i="46" s="1"/>
  <c r="C46" i="46"/>
  <c r="B46" i="46"/>
  <c r="F45" i="46"/>
  <c r="F120" i="46" s="1"/>
  <c r="E45" i="46"/>
  <c r="E120" i="46" s="1"/>
  <c r="D45" i="46"/>
  <c r="D120" i="46" s="1"/>
  <c r="C45" i="46"/>
  <c r="B45" i="46"/>
  <c r="B120" i="46" s="1"/>
  <c r="F44" i="46"/>
  <c r="E44" i="46"/>
  <c r="D44" i="46"/>
  <c r="D119" i="46" s="1"/>
  <c r="C44" i="46"/>
  <c r="B44" i="46"/>
  <c r="B119" i="46" s="1"/>
  <c r="F43" i="46"/>
  <c r="E43" i="46"/>
  <c r="D43" i="46"/>
  <c r="D118" i="46" s="1"/>
  <c r="C43" i="46"/>
  <c r="B43" i="46"/>
  <c r="B118" i="46" s="1"/>
  <c r="F42" i="46"/>
  <c r="E42" i="46"/>
  <c r="D42" i="46"/>
  <c r="D117" i="46" s="1"/>
  <c r="C42" i="46"/>
  <c r="C117" i="46" s="1"/>
  <c r="B42" i="46"/>
  <c r="B117" i="46" s="1"/>
  <c r="F41" i="46"/>
  <c r="E41" i="46"/>
  <c r="E116" i="46" s="1"/>
  <c r="D41" i="46"/>
  <c r="D116" i="46" s="1"/>
  <c r="C41" i="46"/>
  <c r="C116" i="46" s="1"/>
  <c r="B41" i="46"/>
  <c r="B116" i="46" s="1"/>
  <c r="F40" i="46"/>
  <c r="E40" i="46"/>
  <c r="D40" i="46"/>
  <c r="D115" i="46" s="1"/>
  <c r="C40" i="46"/>
  <c r="C115" i="46" s="1"/>
  <c r="B40" i="46"/>
  <c r="B115" i="46" s="1"/>
  <c r="F39" i="46"/>
  <c r="F114" i="46" s="1"/>
  <c r="E39" i="46"/>
  <c r="D39" i="46"/>
  <c r="D114" i="46" s="1"/>
  <c r="C39" i="46"/>
  <c r="C114" i="46" s="1"/>
  <c r="B39" i="46"/>
  <c r="B114" i="46" s="1"/>
  <c r="F38" i="46"/>
  <c r="E38" i="46"/>
  <c r="D38" i="46"/>
  <c r="D113" i="46" s="1"/>
  <c r="C38" i="46"/>
  <c r="C113" i="46" s="1"/>
  <c r="B38" i="46"/>
  <c r="B113" i="46" s="1"/>
  <c r="F37" i="46"/>
  <c r="F112" i="46" s="1"/>
  <c r="E37" i="46"/>
  <c r="E112" i="46" s="1"/>
  <c r="D37" i="46"/>
  <c r="D112" i="46" s="1"/>
  <c r="C37" i="46"/>
  <c r="C112" i="46" s="1"/>
  <c r="B37" i="46"/>
  <c r="B112" i="46" s="1"/>
  <c r="F36" i="46"/>
  <c r="E36" i="46"/>
  <c r="D36" i="46"/>
  <c r="D111" i="46" s="1"/>
  <c r="C36" i="46"/>
  <c r="C111" i="46" s="1"/>
  <c r="B36" i="46"/>
  <c r="B111" i="46" s="1"/>
  <c r="F35" i="46"/>
  <c r="E35" i="46"/>
  <c r="D35" i="46"/>
  <c r="D110" i="46" s="1"/>
  <c r="C35" i="46"/>
  <c r="C110" i="46" s="1"/>
  <c r="B35" i="46"/>
  <c r="B110" i="46" s="1"/>
  <c r="F34" i="46"/>
  <c r="E34" i="46"/>
  <c r="D34" i="46"/>
  <c r="D109" i="46" s="1"/>
  <c r="C34" i="46"/>
  <c r="C109" i="46" s="1"/>
  <c r="B34" i="46"/>
  <c r="B109" i="46" s="1"/>
  <c r="F33" i="46"/>
  <c r="E33" i="46"/>
  <c r="E108" i="46" s="1"/>
  <c r="D33" i="46"/>
  <c r="D108" i="46" s="1"/>
  <c r="C33" i="46"/>
  <c r="C108" i="46" s="1"/>
  <c r="B33" i="46"/>
  <c r="B108" i="46" s="1"/>
  <c r="F32" i="46"/>
  <c r="E32" i="46"/>
  <c r="D32" i="46"/>
  <c r="D107" i="46" s="1"/>
  <c r="C32" i="46"/>
  <c r="C107" i="46" s="1"/>
  <c r="B32" i="46"/>
  <c r="B107" i="46" s="1"/>
  <c r="F31" i="46"/>
  <c r="F106" i="46" s="1"/>
  <c r="E31" i="46"/>
  <c r="D31" i="46"/>
  <c r="D106" i="46" s="1"/>
  <c r="C31" i="46"/>
  <c r="C106" i="46" s="1"/>
  <c r="B31" i="46"/>
  <c r="B106" i="46" s="1"/>
  <c r="F30" i="46"/>
  <c r="E30" i="46"/>
  <c r="D30" i="46"/>
  <c r="D105" i="46" s="1"/>
  <c r="C30" i="46"/>
  <c r="C105" i="46" s="1"/>
  <c r="B30" i="46"/>
  <c r="B105" i="46" s="1"/>
  <c r="F29" i="46"/>
  <c r="F104" i="46" s="1"/>
  <c r="E29" i="46"/>
  <c r="E104" i="46" s="1"/>
  <c r="D29" i="46"/>
  <c r="D104" i="46" s="1"/>
  <c r="C29" i="46"/>
  <c r="C104" i="46" s="1"/>
  <c r="B29" i="46"/>
  <c r="B104" i="46" s="1"/>
  <c r="F28" i="46"/>
  <c r="E28" i="46"/>
  <c r="D28" i="46"/>
  <c r="D103" i="46" s="1"/>
  <c r="C28" i="46"/>
  <c r="C103" i="46" s="1"/>
  <c r="B28" i="46"/>
  <c r="B103" i="46" s="1"/>
  <c r="F27" i="46"/>
  <c r="E27" i="46"/>
  <c r="D27" i="46"/>
  <c r="D102" i="46" s="1"/>
  <c r="C27" i="46"/>
  <c r="C102" i="46" s="1"/>
  <c r="B27" i="46"/>
  <c r="B102" i="46" s="1"/>
  <c r="F26" i="46"/>
  <c r="E26" i="46"/>
  <c r="D26" i="46"/>
  <c r="D101" i="46" s="1"/>
  <c r="C26" i="46"/>
  <c r="C101" i="46" s="1"/>
  <c r="B26" i="46"/>
  <c r="B101" i="46" s="1"/>
  <c r="F25" i="46"/>
  <c r="E25" i="46"/>
  <c r="E100" i="46" s="1"/>
  <c r="D25" i="46"/>
  <c r="D100" i="46" s="1"/>
  <c r="C25" i="46"/>
  <c r="C100" i="46" s="1"/>
  <c r="B25" i="46"/>
  <c r="B100" i="46" s="1"/>
  <c r="F24" i="46"/>
  <c r="E24" i="46"/>
  <c r="D24" i="46"/>
  <c r="D99" i="46" s="1"/>
  <c r="C24" i="46"/>
  <c r="C99" i="46" s="1"/>
  <c r="B24" i="46"/>
  <c r="B99" i="46" s="1"/>
  <c r="F23" i="46"/>
  <c r="F98" i="46" s="1"/>
  <c r="E23" i="46"/>
  <c r="D23" i="46"/>
  <c r="D98" i="46" s="1"/>
  <c r="C23" i="46"/>
  <c r="C98" i="46" s="1"/>
  <c r="B23" i="46"/>
  <c r="B98" i="46" s="1"/>
  <c r="F22" i="46"/>
  <c r="E22" i="46"/>
  <c r="D22" i="46"/>
  <c r="D97" i="46" s="1"/>
  <c r="C22" i="46"/>
  <c r="C97" i="46" s="1"/>
  <c r="B22" i="46"/>
  <c r="B97" i="46" s="1"/>
  <c r="F21" i="46"/>
  <c r="F96" i="46" s="1"/>
  <c r="E21" i="46"/>
  <c r="E96" i="46" s="1"/>
  <c r="D21" i="46"/>
  <c r="D96" i="46" s="1"/>
  <c r="C21" i="46"/>
  <c r="C96" i="46" s="1"/>
  <c r="B21" i="46"/>
  <c r="B96" i="46" s="1"/>
  <c r="F20" i="46"/>
  <c r="E20" i="46"/>
  <c r="D20" i="46"/>
  <c r="D95" i="46" s="1"/>
  <c r="C20" i="46"/>
  <c r="C95" i="46" s="1"/>
  <c r="B20" i="46"/>
  <c r="B95" i="46" s="1"/>
  <c r="F19" i="46"/>
  <c r="E19" i="46"/>
  <c r="D19" i="46"/>
  <c r="D94" i="46" s="1"/>
  <c r="C19" i="46"/>
  <c r="C94" i="46" s="1"/>
  <c r="B19" i="46"/>
  <c r="B94" i="46" s="1"/>
  <c r="F18" i="46"/>
  <c r="E18" i="46"/>
  <c r="D18" i="46"/>
  <c r="D93" i="46" s="1"/>
  <c r="C18" i="46"/>
  <c r="C93" i="46" s="1"/>
  <c r="B18" i="46"/>
  <c r="B93" i="46" s="1"/>
  <c r="F17" i="46"/>
  <c r="E17" i="46"/>
  <c r="E92" i="46" s="1"/>
  <c r="D17" i="46"/>
  <c r="D92" i="46" s="1"/>
  <c r="C17" i="46"/>
  <c r="C92" i="46" s="1"/>
  <c r="B17" i="46"/>
  <c r="B92" i="46" s="1"/>
  <c r="F16" i="46"/>
  <c r="E16" i="46"/>
  <c r="D16" i="46"/>
  <c r="D91" i="46" s="1"/>
  <c r="C16" i="46"/>
  <c r="C91" i="46" s="1"/>
  <c r="B16" i="46"/>
  <c r="B91" i="46" s="1"/>
  <c r="F15" i="46"/>
  <c r="F90" i="46" s="1"/>
  <c r="E15" i="46"/>
  <c r="D15" i="46"/>
  <c r="D90" i="46" s="1"/>
  <c r="C15" i="46"/>
  <c r="C90" i="46" s="1"/>
  <c r="B15" i="46"/>
  <c r="B90" i="46" s="1"/>
  <c r="F14" i="46"/>
  <c r="E14" i="46"/>
  <c r="D14" i="46"/>
  <c r="D89" i="46" s="1"/>
  <c r="C14" i="46"/>
  <c r="C89" i="46" s="1"/>
  <c r="B14" i="46"/>
  <c r="B89" i="46" s="1"/>
  <c r="F13" i="46"/>
  <c r="F88" i="46" s="1"/>
  <c r="E13" i="46"/>
  <c r="E88" i="46" s="1"/>
  <c r="D13" i="46"/>
  <c r="D88" i="46" s="1"/>
  <c r="C13" i="46"/>
  <c r="C88" i="46" s="1"/>
  <c r="B13" i="46"/>
  <c r="B88" i="46" s="1"/>
  <c r="F12" i="46"/>
  <c r="E12" i="46"/>
  <c r="D12" i="46"/>
  <c r="D87" i="46" s="1"/>
  <c r="C12" i="46"/>
  <c r="C87" i="46" s="1"/>
  <c r="B12" i="46"/>
  <c r="B87" i="46" s="1"/>
  <c r="F11" i="46"/>
  <c r="E11" i="46"/>
  <c r="D11" i="46"/>
  <c r="D86" i="46" s="1"/>
  <c r="C11" i="46"/>
  <c r="C86" i="46" s="1"/>
  <c r="B11" i="46"/>
  <c r="B86" i="46" s="1"/>
  <c r="F10" i="46"/>
  <c r="E10" i="46"/>
  <c r="D10" i="46"/>
  <c r="D85" i="46" s="1"/>
  <c r="C10" i="46"/>
  <c r="C85" i="46" s="1"/>
  <c r="B10" i="46"/>
  <c r="B85" i="46" s="1"/>
  <c r="F9" i="46"/>
  <c r="E9" i="46"/>
  <c r="E84" i="46" s="1"/>
  <c r="D9" i="46"/>
  <c r="D84" i="46" s="1"/>
  <c r="C9" i="46"/>
  <c r="C84" i="46" s="1"/>
  <c r="B9" i="46"/>
  <c r="B84" i="46" s="1"/>
  <c r="F144" i="47"/>
  <c r="E144" i="47"/>
  <c r="D144" i="47"/>
  <c r="C144" i="47"/>
  <c r="B144" i="47"/>
  <c r="F143" i="47"/>
  <c r="E143" i="47"/>
  <c r="D143" i="47"/>
  <c r="C143" i="47"/>
  <c r="B143" i="47"/>
  <c r="F142" i="47"/>
  <c r="E142" i="47"/>
  <c r="D142" i="47"/>
  <c r="C142" i="47"/>
  <c r="B142" i="47"/>
  <c r="F141" i="47"/>
  <c r="E141" i="47"/>
  <c r="D141" i="47"/>
  <c r="C141" i="47"/>
  <c r="B141" i="47"/>
  <c r="F140" i="47"/>
  <c r="E140" i="47"/>
  <c r="D140" i="47"/>
  <c r="C140" i="47"/>
  <c r="B140" i="47"/>
  <c r="F139" i="47"/>
  <c r="E139" i="47"/>
  <c r="D139" i="47"/>
  <c r="C139" i="47"/>
  <c r="B139" i="47"/>
  <c r="F138" i="47"/>
  <c r="E138" i="47"/>
  <c r="D138" i="47"/>
  <c r="C138" i="47"/>
  <c r="B138" i="47"/>
  <c r="F137" i="47"/>
  <c r="E137" i="47"/>
  <c r="D137" i="47"/>
  <c r="C137" i="47"/>
  <c r="B137" i="47"/>
  <c r="F136" i="47"/>
  <c r="E136" i="47"/>
  <c r="D136" i="47"/>
  <c r="C136" i="47"/>
  <c r="B136" i="47"/>
  <c r="F135" i="47"/>
  <c r="E135" i="47"/>
  <c r="D135" i="47"/>
  <c r="C135" i="47"/>
  <c r="B135" i="47"/>
  <c r="F134" i="47"/>
  <c r="E134" i="47"/>
  <c r="D134" i="47"/>
  <c r="C134" i="47"/>
  <c r="B134" i="47"/>
  <c r="F133" i="47"/>
  <c r="E133" i="47"/>
  <c r="D133" i="47"/>
  <c r="C133" i="47"/>
  <c r="B133" i="47"/>
  <c r="F132" i="47"/>
  <c r="E132" i="47"/>
  <c r="D132" i="47"/>
  <c r="C132" i="47"/>
  <c r="B132" i="47"/>
  <c r="F131" i="47"/>
  <c r="E131" i="47"/>
  <c r="D131" i="47"/>
  <c r="C131" i="47"/>
  <c r="B131" i="47"/>
  <c r="F130" i="47"/>
  <c r="E130" i="47"/>
  <c r="D130" i="47"/>
  <c r="C130" i="47"/>
  <c r="B130" i="47"/>
  <c r="F129" i="47"/>
  <c r="E129" i="47"/>
  <c r="D129" i="47"/>
  <c r="C129" i="47"/>
  <c r="B129" i="47"/>
  <c r="F128" i="47"/>
  <c r="E128" i="47"/>
  <c r="D128" i="47"/>
  <c r="C128" i="47"/>
  <c r="B128" i="47"/>
  <c r="F127" i="47"/>
  <c r="E127" i="47"/>
  <c r="D127" i="47"/>
  <c r="C127" i="47"/>
  <c r="B127" i="47"/>
  <c r="F126" i="47"/>
  <c r="E126" i="47"/>
  <c r="D126" i="47"/>
  <c r="C126" i="47"/>
  <c r="B126" i="47"/>
  <c r="F125" i="47"/>
  <c r="E125" i="47"/>
  <c r="D125" i="47"/>
  <c r="C125" i="47"/>
  <c r="B125" i="47"/>
  <c r="F124" i="47"/>
  <c r="E124" i="47"/>
  <c r="D124" i="47"/>
  <c r="C124" i="47"/>
  <c r="B124" i="47"/>
  <c r="F123" i="47"/>
  <c r="E123" i="47"/>
  <c r="D123" i="47"/>
  <c r="C123" i="47"/>
  <c r="B123" i="47"/>
  <c r="F122" i="47"/>
  <c r="E122" i="47"/>
  <c r="D122" i="47"/>
  <c r="C122" i="47"/>
  <c r="B122" i="47"/>
  <c r="F121" i="47"/>
  <c r="E121" i="47"/>
  <c r="D121" i="47"/>
  <c r="C121" i="47"/>
  <c r="B121" i="47"/>
  <c r="F120" i="47"/>
  <c r="E120" i="47"/>
  <c r="D120" i="47"/>
  <c r="C120" i="47"/>
  <c r="B120" i="47"/>
  <c r="F119" i="47"/>
  <c r="E119" i="47"/>
  <c r="D119" i="47"/>
  <c r="C119" i="47"/>
  <c r="B119" i="47"/>
  <c r="F118" i="47"/>
  <c r="E118" i="47"/>
  <c r="D118" i="47"/>
  <c r="C118" i="47"/>
  <c r="B118" i="47"/>
  <c r="F117" i="47"/>
  <c r="E117" i="47"/>
  <c r="D117" i="47"/>
  <c r="C117" i="47"/>
  <c r="B117" i="47"/>
  <c r="F116" i="47"/>
  <c r="E116" i="47"/>
  <c r="D116" i="47"/>
  <c r="C116" i="47"/>
  <c r="B116" i="47"/>
  <c r="F115" i="47"/>
  <c r="E115" i="47"/>
  <c r="D115" i="47"/>
  <c r="C115" i="47"/>
  <c r="B115" i="47"/>
  <c r="F114" i="47"/>
  <c r="E114" i="47"/>
  <c r="D114" i="47"/>
  <c r="C114" i="47"/>
  <c r="B114" i="47"/>
  <c r="F113" i="47"/>
  <c r="E113" i="47"/>
  <c r="D113" i="47"/>
  <c r="C113" i="47"/>
  <c r="B113" i="47"/>
  <c r="F112" i="47"/>
  <c r="E112" i="47"/>
  <c r="D112" i="47"/>
  <c r="C112" i="47"/>
  <c r="B112" i="47"/>
  <c r="F111" i="47"/>
  <c r="E111" i="47"/>
  <c r="D111" i="47"/>
  <c r="C111" i="47"/>
  <c r="B111" i="47"/>
  <c r="F110" i="47"/>
  <c r="E110" i="47"/>
  <c r="D110" i="47"/>
  <c r="C110" i="47"/>
  <c r="B110" i="47"/>
  <c r="F109" i="47"/>
  <c r="E109" i="47"/>
  <c r="D109" i="47"/>
  <c r="C109" i="47"/>
  <c r="B109" i="47"/>
  <c r="F108" i="47"/>
  <c r="E108" i="47"/>
  <c r="D108" i="47"/>
  <c r="C108" i="47"/>
  <c r="B108" i="47"/>
  <c r="F107" i="47"/>
  <c r="E107" i="47"/>
  <c r="D107" i="47"/>
  <c r="C107" i="47"/>
  <c r="B107" i="47"/>
  <c r="F106" i="47"/>
  <c r="E106" i="47"/>
  <c r="D106" i="47"/>
  <c r="C106" i="47"/>
  <c r="B106" i="47"/>
  <c r="F105" i="47"/>
  <c r="E105" i="47"/>
  <c r="D105" i="47"/>
  <c r="C105" i="47"/>
  <c r="B105" i="47"/>
  <c r="F104" i="47"/>
  <c r="E104" i="47"/>
  <c r="D104" i="47"/>
  <c r="C104" i="47"/>
  <c r="B104" i="47"/>
  <c r="F103" i="47"/>
  <c r="E103" i="47"/>
  <c r="D103" i="47"/>
  <c r="C103" i="47"/>
  <c r="B103" i="47"/>
  <c r="F102" i="47"/>
  <c r="E102" i="47"/>
  <c r="D102" i="47"/>
  <c r="C102" i="47"/>
  <c r="B102" i="47"/>
  <c r="F101" i="47"/>
  <c r="E101" i="47"/>
  <c r="D101" i="47"/>
  <c r="C101" i="47"/>
  <c r="B101" i="47"/>
  <c r="F100" i="47"/>
  <c r="E100" i="47"/>
  <c r="D100" i="47"/>
  <c r="C100" i="47"/>
  <c r="B100" i="47"/>
  <c r="F99" i="47"/>
  <c r="E99" i="47"/>
  <c r="D99" i="47"/>
  <c r="C99" i="47"/>
  <c r="B99" i="47"/>
  <c r="F98" i="47"/>
  <c r="E98" i="47"/>
  <c r="D98" i="47"/>
  <c r="C98" i="47"/>
  <c r="B98" i="47"/>
  <c r="F97" i="47"/>
  <c r="E97" i="47"/>
  <c r="D97" i="47"/>
  <c r="C97" i="47"/>
  <c r="B97" i="47"/>
  <c r="F96" i="47"/>
  <c r="E96" i="47"/>
  <c r="D96" i="47"/>
  <c r="C96" i="47"/>
  <c r="B96" i="47"/>
  <c r="F95" i="47"/>
  <c r="E95" i="47"/>
  <c r="D95" i="47"/>
  <c r="C95" i="47"/>
  <c r="B95" i="47"/>
  <c r="F94" i="47"/>
  <c r="E94" i="47"/>
  <c r="D94" i="47"/>
  <c r="C94" i="47"/>
  <c r="B94" i="47"/>
  <c r="F93" i="47"/>
  <c r="E93" i="47"/>
  <c r="D93" i="47"/>
  <c r="C93" i="47"/>
  <c r="B93" i="47"/>
  <c r="F92" i="47"/>
  <c r="E92" i="47"/>
  <c r="D92" i="47"/>
  <c r="C92" i="47"/>
  <c r="B92" i="47"/>
  <c r="F91" i="47"/>
  <c r="E91" i="47"/>
  <c r="D91" i="47"/>
  <c r="C91" i="47"/>
  <c r="B91" i="47"/>
  <c r="F90" i="47"/>
  <c r="E90" i="47"/>
  <c r="D90" i="47"/>
  <c r="C90" i="47"/>
  <c r="B90" i="47"/>
  <c r="F89" i="47"/>
  <c r="E89" i="47"/>
  <c r="D89" i="47"/>
  <c r="C89" i="47"/>
  <c r="B89" i="47"/>
  <c r="F88" i="47"/>
  <c r="E88" i="47"/>
  <c r="D88" i="47"/>
  <c r="C88" i="47"/>
  <c r="B88" i="47"/>
  <c r="F87" i="47"/>
  <c r="E87" i="47"/>
  <c r="D87" i="47"/>
  <c r="C87" i="47"/>
  <c r="B87" i="47"/>
  <c r="F86" i="47"/>
  <c r="E86" i="47"/>
  <c r="D86" i="47"/>
  <c r="C86" i="47"/>
  <c r="B86" i="47"/>
  <c r="F85" i="47"/>
  <c r="E85" i="47"/>
  <c r="D85" i="47"/>
  <c r="C85" i="47"/>
  <c r="B85" i="47"/>
  <c r="F84" i="47"/>
  <c r="E84" i="47"/>
  <c r="D84" i="47"/>
  <c r="C84" i="47"/>
  <c r="B84" i="47"/>
  <c r="I69" i="47"/>
  <c r="I144" i="47" s="1"/>
  <c r="H69" i="47"/>
  <c r="J69" i="47" s="1"/>
  <c r="I68" i="47"/>
  <c r="I143" i="47" s="1"/>
  <c r="H68" i="47"/>
  <c r="J68" i="47" s="1"/>
  <c r="J143" i="47" s="1"/>
  <c r="I67" i="47"/>
  <c r="J67" i="47" s="1"/>
  <c r="J142" i="47" s="1"/>
  <c r="H67" i="47"/>
  <c r="H142" i="47" s="1"/>
  <c r="I66" i="47"/>
  <c r="I141" i="47" s="1"/>
  <c r="H66" i="47"/>
  <c r="H141" i="47" s="1"/>
  <c r="I65" i="47"/>
  <c r="I140" i="47" s="1"/>
  <c r="H65" i="47"/>
  <c r="J65" i="47" s="1"/>
  <c r="J140" i="47" s="1"/>
  <c r="I64" i="47"/>
  <c r="I139" i="47" s="1"/>
  <c r="H64" i="47"/>
  <c r="H139" i="47" s="1"/>
  <c r="I63" i="47"/>
  <c r="I138" i="47" s="1"/>
  <c r="H63" i="47"/>
  <c r="J63" i="47" s="1"/>
  <c r="I62" i="47"/>
  <c r="I137" i="47" s="1"/>
  <c r="H62" i="47"/>
  <c r="J62" i="47" s="1"/>
  <c r="J137" i="47" s="1"/>
  <c r="J61" i="47"/>
  <c r="J136" i="47" s="1"/>
  <c r="I61" i="47"/>
  <c r="I136" i="47" s="1"/>
  <c r="H61" i="47"/>
  <c r="H136" i="47" s="1"/>
  <c r="I60" i="47"/>
  <c r="I135" i="47" s="1"/>
  <c r="H60" i="47"/>
  <c r="I59" i="47"/>
  <c r="J59" i="47" s="1"/>
  <c r="H59" i="47"/>
  <c r="H134" i="47" s="1"/>
  <c r="I58" i="47"/>
  <c r="I133" i="47" s="1"/>
  <c r="H58" i="47"/>
  <c r="J58" i="47" s="1"/>
  <c r="J133" i="47" s="1"/>
  <c r="I57" i="47"/>
  <c r="H57" i="47"/>
  <c r="J57" i="47" s="1"/>
  <c r="I56" i="47"/>
  <c r="H56" i="47"/>
  <c r="H131" i="47" s="1"/>
  <c r="I55" i="47"/>
  <c r="I130" i="47" s="1"/>
  <c r="H55" i="47"/>
  <c r="J55" i="47" s="1"/>
  <c r="J130" i="47" s="1"/>
  <c r="I54" i="47"/>
  <c r="I129" i="47" s="1"/>
  <c r="H54" i="47"/>
  <c r="I53" i="47"/>
  <c r="I128" i="47" s="1"/>
  <c r="H53" i="47"/>
  <c r="I52" i="47"/>
  <c r="I127" i="47" s="1"/>
  <c r="H52" i="47"/>
  <c r="H127" i="47" s="1"/>
  <c r="I51" i="47"/>
  <c r="H51" i="47"/>
  <c r="H126" i="47" s="1"/>
  <c r="I50" i="47"/>
  <c r="H50" i="47"/>
  <c r="J50" i="47" s="1"/>
  <c r="J125" i="47" s="1"/>
  <c r="I49" i="47"/>
  <c r="I124" i="47" s="1"/>
  <c r="H49" i="47"/>
  <c r="J48" i="47"/>
  <c r="J123" i="47" s="1"/>
  <c r="I48" i="47"/>
  <c r="I123" i="47" s="1"/>
  <c r="H48" i="47"/>
  <c r="H123" i="47" s="1"/>
  <c r="I47" i="47"/>
  <c r="I122" i="47" s="1"/>
  <c r="H47" i="47"/>
  <c r="I46" i="47"/>
  <c r="I121" i="47" s="1"/>
  <c r="H46" i="47"/>
  <c r="J46" i="47" s="1"/>
  <c r="J121" i="47" s="1"/>
  <c r="I45" i="47"/>
  <c r="I120" i="47" s="1"/>
  <c r="H45" i="47"/>
  <c r="H120" i="47" s="1"/>
  <c r="I44" i="47"/>
  <c r="I119" i="47" s="1"/>
  <c r="H44" i="47"/>
  <c r="J44" i="47" s="1"/>
  <c r="I43" i="47"/>
  <c r="H43" i="47"/>
  <c r="I42" i="47"/>
  <c r="I117" i="47" s="1"/>
  <c r="H42" i="47"/>
  <c r="I41" i="47"/>
  <c r="I116" i="47" s="1"/>
  <c r="H41" i="47"/>
  <c r="H116" i="47" s="1"/>
  <c r="I40" i="47"/>
  <c r="I115" i="47" s="1"/>
  <c r="H40" i="47"/>
  <c r="I39" i="47"/>
  <c r="H39" i="47"/>
  <c r="J39" i="47" s="1"/>
  <c r="J114" i="47" s="1"/>
  <c r="I38" i="47"/>
  <c r="H38" i="47"/>
  <c r="J38" i="47" s="1"/>
  <c r="J113" i="47" s="1"/>
  <c r="I37" i="47"/>
  <c r="I112" i="47" s="1"/>
  <c r="H37" i="47"/>
  <c r="J37" i="47" s="1"/>
  <c r="J112" i="47" s="1"/>
  <c r="I36" i="47"/>
  <c r="H36" i="47"/>
  <c r="J36" i="47" s="1"/>
  <c r="I35" i="47"/>
  <c r="J35" i="47" s="1"/>
  <c r="J110" i="47" s="1"/>
  <c r="H35" i="47"/>
  <c r="I34" i="47"/>
  <c r="I109" i="47" s="1"/>
  <c r="H34" i="47"/>
  <c r="H109" i="47" s="1"/>
  <c r="I33" i="47"/>
  <c r="I108" i="47" s="1"/>
  <c r="H33" i="47"/>
  <c r="J33" i="47" s="1"/>
  <c r="J108" i="47" s="1"/>
  <c r="I32" i="47"/>
  <c r="H32" i="47"/>
  <c r="H107" i="47" s="1"/>
  <c r="I31" i="47"/>
  <c r="H31" i="47"/>
  <c r="J31" i="47" s="1"/>
  <c r="J106" i="47" s="1"/>
  <c r="I30" i="47"/>
  <c r="I105" i="47" s="1"/>
  <c r="H30" i="47"/>
  <c r="J30" i="47" s="1"/>
  <c r="J105" i="47" s="1"/>
  <c r="J29" i="47"/>
  <c r="I29" i="47"/>
  <c r="H29" i="47"/>
  <c r="I28" i="47"/>
  <c r="I103" i="47" s="1"/>
  <c r="H28" i="47"/>
  <c r="I27" i="47"/>
  <c r="J27" i="47" s="1"/>
  <c r="J102" i="47" s="1"/>
  <c r="H27" i="47"/>
  <c r="H102" i="47" s="1"/>
  <c r="I26" i="47"/>
  <c r="I101" i="47" s="1"/>
  <c r="H26" i="47"/>
  <c r="J26" i="47" s="1"/>
  <c r="I25" i="47"/>
  <c r="H25" i="47"/>
  <c r="J25" i="47" s="1"/>
  <c r="I24" i="47"/>
  <c r="H24" i="47"/>
  <c r="H99" i="47" s="1"/>
  <c r="I23" i="47"/>
  <c r="I98" i="47" s="1"/>
  <c r="H23" i="47"/>
  <c r="J23" i="47" s="1"/>
  <c r="J98" i="47" s="1"/>
  <c r="I22" i="47"/>
  <c r="I97" i="47" s="1"/>
  <c r="H22" i="47"/>
  <c r="I21" i="47"/>
  <c r="I96" i="47" s="1"/>
  <c r="H21" i="47"/>
  <c r="I20" i="47"/>
  <c r="I95" i="47" s="1"/>
  <c r="H20" i="47"/>
  <c r="H95" i="47" s="1"/>
  <c r="I19" i="47"/>
  <c r="H19" i="47"/>
  <c r="H94" i="47" s="1"/>
  <c r="I18" i="47"/>
  <c r="H18" i="47"/>
  <c r="J18" i="47" s="1"/>
  <c r="I17" i="47"/>
  <c r="I92" i="47" s="1"/>
  <c r="H17" i="47"/>
  <c r="J16" i="47"/>
  <c r="I16" i="47"/>
  <c r="I91" i="47" s="1"/>
  <c r="H16" i="47"/>
  <c r="H91" i="47" s="1"/>
  <c r="I15" i="47"/>
  <c r="I90" i="47" s="1"/>
  <c r="H15" i="47"/>
  <c r="I14" i="47"/>
  <c r="H14" i="47"/>
  <c r="J14" i="47" s="1"/>
  <c r="J89" i="47" s="1"/>
  <c r="I13" i="47"/>
  <c r="I88" i="47" s="1"/>
  <c r="H13" i="47"/>
  <c r="H88" i="47" s="1"/>
  <c r="I12" i="47"/>
  <c r="I87" i="47" s="1"/>
  <c r="H12" i="47"/>
  <c r="J12" i="47" s="1"/>
  <c r="J87" i="47" s="1"/>
  <c r="I11" i="47"/>
  <c r="H11" i="47"/>
  <c r="I10" i="47"/>
  <c r="I85" i="47" s="1"/>
  <c r="H10" i="47"/>
  <c r="J9" i="47"/>
  <c r="J84" i="47" s="1"/>
  <c r="I9" i="47"/>
  <c r="I84" i="47" s="1"/>
  <c r="H9" i="47"/>
  <c r="H84" i="47" s="1"/>
  <c r="F144" i="44"/>
  <c r="E144" i="44"/>
  <c r="D144" i="44"/>
  <c r="C144" i="44"/>
  <c r="B144" i="44"/>
  <c r="F143" i="44"/>
  <c r="E143" i="44"/>
  <c r="D143" i="44"/>
  <c r="C143" i="44"/>
  <c r="B143" i="44"/>
  <c r="F142" i="44"/>
  <c r="E142" i="44"/>
  <c r="D142" i="44"/>
  <c r="C142" i="44"/>
  <c r="B142" i="44"/>
  <c r="F141" i="44"/>
  <c r="E141" i="44"/>
  <c r="D141" i="44"/>
  <c r="C141" i="44"/>
  <c r="B141" i="44"/>
  <c r="F140" i="44"/>
  <c r="E140" i="44"/>
  <c r="D140" i="44"/>
  <c r="C140" i="44"/>
  <c r="B140" i="44"/>
  <c r="F139" i="44"/>
  <c r="E139" i="44"/>
  <c r="D139" i="44"/>
  <c r="C139" i="44"/>
  <c r="B139" i="44"/>
  <c r="F138" i="44"/>
  <c r="E138" i="44"/>
  <c r="D138" i="44"/>
  <c r="C138" i="44"/>
  <c r="B138" i="44"/>
  <c r="F137" i="44"/>
  <c r="E137" i="44"/>
  <c r="D137" i="44"/>
  <c r="C137" i="44"/>
  <c r="B137" i="44"/>
  <c r="F136" i="44"/>
  <c r="E136" i="44"/>
  <c r="D136" i="44"/>
  <c r="C136" i="44"/>
  <c r="B136" i="44"/>
  <c r="F135" i="44"/>
  <c r="E135" i="44"/>
  <c r="D135" i="44"/>
  <c r="C135" i="44"/>
  <c r="B135" i="44"/>
  <c r="F134" i="44"/>
  <c r="E134" i="44"/>
  <c r="D134" i="44"/>
  <c r="C134" i="44"/>
  <c r="B134" i="44"/>
  <c r="F133" i="44"/>
  <c r="E133" i="44"/>
  <c r="D133" i="44"/>
  <c r="C133" i="44"/>
  <c r="B133" i="44"/>
  <c r="F132" i="44"/>
  <c r="E132" i="44"/>
  <c r="D132" i="44"/>
  <c r="C132" i="44"/>
  <c r="B132" i="44"/>
  <c r="F131" i="44"/>
  <c r="E131" i="44"/>
  <c r="D131" i="44"/>
  <c r="C131" i="44"/>
  <c r="B131" i="44"/>
  <c r="F130" i="44"/>
  <c r="E130" i="44"/>
  <c r="D130" i="44"/>
  <c r="C130" i="44"/>
  <c r="B130" i="44"/>
  <c r="F129" i="44"/>
  <c r="E129" i="44"/>
  <c r="D129" i="44"/>
  <c r="C129" i="44"/>
  <c r="B129" i="44"/>
  <c r="F128" i="44"/>
  <c r="E128" i="44"/>
  <c r="D128" i="44"/>
  <c r="C128" i="44"/>
  <c r="B128" i="44"/>
  <c r="F127" i="44"/>
  <c r="E127" i="44"/>
  <c r="D127" i="44"/>
  <c r="C127" i="44"/>
  <c r="B127" i="44"/>
  <c r="F126" i="44"/>
  <c r="E126" i="44"/>
  <c r="D126" i="44"/>
  <c r="C126" i="44"/>
  <c r="B126" i="44"/>
  <c r="F125" i="44"/>
  <c r="E125" i="44"/>
  <c r="D125" i="44"/>
  <c r="C125" i="44"/>
  <c r="B125" i="44"/>
  <c r="F124" i="44"/>
  <c r="E124" i="44"/>
  <c r="D124" i="44"/>
  <c r="C124" i="44"/>
  <c r="B124" i="44"/>
  <c r="F123" i="44"/>
  <c r="E123" i="44"/>
  <c r="D123" i="44"/>
  <c r="C123" i="44"/>
  <c r="B123" i="44"/>
  <c r="F122" i="44"/>
  <c r="E122" i="44"/>
  <c r="D122" i="44"/>
  <c r="C122" i="44"/>
  <c r="B122" i="44"/>
  <c r="F121" i="44"/>
  <c r="E121" i="44"/>
  <c r="D121" i="44"/>
  <c r="C121" i="44"/>
  <c r="B121" i="44"/>
  <c r="F120" i="44"/>
  <c r="E120" i="44"/>
  <c r="D120" i="44"/>
  <c r="C120" i="44"/>
  <c r="B120" i="44"/>
  <c r="F119" i="44"/>
  <c r="E119" i="44"/>
  <c r="D119" i="44"/>
  <c r="C119" i="44"/>
  <c r="B119" i="44"/>
  <c r="F118" i="44"/>
  <c r="E118" i="44"/>
  <c r="D118" i="44"/>
  <c r="C118" i="44"/>
  <c r="B118" i="44"/>
  <c r="F117" i="44"/>
  <c r="E117" i="44"/>
  <c r="D117" i="44"/>
  <c r="C117" i="44"/>
  <c r="B117" i="44"/>
  <c r="F116" i="44"/>
  <c r="E116" i="44"/>
  <c r="D116" i="44"/>
  <c r="C116" i="44"/>
  <c r="B116" i="44"/>
  <c r="F115" i="44"/>
  <c r="E115" i="44"/>
  <c r="D115" i="44"/>
  <c r="C115" i="44"/>
  <c r="B115" i="44"/>
  <c r="F114" i="44"/>
  <c r="E114" i="44"/>
  <c r="D114" i="44"/>
  <c r="C114" i="44"/>
  <c r="B114" i="44"/>
  <c r="F113" i="44"/>
  <c r="E113" i="44"/>
  <c r="D113" i="44"/>
  <c r="C113" i="44"/>
  <c r="B113" i="44"/>
  <c r="F112" i="44"/>
  <c r="E112" i="44"/>
  <c r="D112" i="44"/>
  <c r="C112" i="44"/>
  <c r="B112" i="44"/>
  <c r="F111" i="44"/>
  <c r="E111" i="44"/>
  <c r="D111" i="44"/>
  <c r="C111" i="44"/>
  <c r="B111" i="44"/>
  <c r="F110" i="44"/>
  <c r="E110" i="44"/>
  <c r="D110" i="44"/>
  <c r="C110" i="44"/>
  <c r="B110" i="44"/>
  <c r="F109" i="44"/>
  <c r="E109" i="44"/>
  <c r="D109" i="44"/>
  <c r="C109" i="44"/>
  <c r="B109" i="44"/>
  <c r="F108" i="44"/>
  <c r="E108" i="44"/>
  <c r="D108" i="44"/>
  <c r="C108" i="44"/>
  <c r="B108" i="44"/>
  <c r="F107" i="44"/>
  <c r="E107" i="44"/>
  <c r="D107" i="44"/>
  <c r="C107" i="44"/>
  <c r="B107" i="44"/>
  <c r="F106" i="44"/>
  <c r="E106" i="44"/>
  <c r="D106" i="44"/>
  <c r="C106" i="44"/>
  <c r="B106" i="44"/>
  <c r="F105" i="44"/>
  <c r="E105" i="44"/>
  <c r="D105" i="44"/>
  <c r="C105" i="44"/>
  <c r="B105" i="44"/>
  <c r="F104" i="44"/>
  <c r="E104" i="44"/>
  <c r="D104" i="44"/>
  <c r="C104" i="44"/>
  <c r="B104" i="44"/>
  <c r="F103" i="44"/>
  <c r="E103" i="44"/>
  <c r="D103" i="44"/>
  <c r="C103" i="44"/>
  <c r="B103" i="44"/>
  <c r="F102" i="44"/>
  <c r="E102" i="44"/>
  <c r="D102" i="44"/>
  <c r="C102" i="44"/>
  <c r="B102" i="44"/>
  <c r="F101" i="44"/>
  <c r="E101" i="44"/>
  <c r="D101" i="44"/>
  <c r="C101" i="44"/>
  <c r="B101" i="44"/>
  <c r="F100" i="44"/>
  <c r="E100" i="44"/>
  <c r="D100" i="44"/>
  <c r="C100" i="44"/>
  <c r="B100" i="44"/>
  <c r="F99" i="44"/>
  <c r="E99" i="44"/>
  <c r="D99" i="44"/>
  <c r="C99" i="44"/>
  <c r="B99" i="44"/>
  <c r="F98" i="44"/>
  <c r="E98" i="44"/>
  <c r="D98" i="44"/>
  <c r="C98" i="44"/>
  <c r="B98" i="44"/>
  <c r="F97" i="44"/>
  <c r="E97" i="44"/>
  <c r="D97" i="44"/>
  <c r="C97" i="44"/>
  <c r="B97" i="44"/>
  <c r="F96" i="44"/>
  <c r="E96" i="44"/>
  <c r="D96" i="44"/>
  <c r="C96" i="44"/>
  <c r="B96" i="44"/>
  <c r="F95" i="44"/>
  <c r="E95" i="44"/>
  <c r="D95" i="44"/>
  <c r="C95" i="44"/>
  <c r="B95" i="44"/>
  <c r="F94" i="44"/>
  <c r="E94" i="44"/>
  <c r="D94" i="44"/>
  <c r="C94" i="44"/>
  <c r="B94" i="44"/>
  <c r="F93" i="44"/>
  <c r="E93" i="44"/>
  <c r="D93" i="44"/>
  <c r="C93" i="44"/>
  <c r="B93" i="44"/>
  <c r="F92" i="44"/>
  <c r="E92" i="44"/>
  <c r="D92" i="44"/>
  <c r="C92" i="44"/>
  <c r="B92" i="44"/>
  <c r="F91" i="44"/>
  <c r="E91" i="44"/>
  <c r="D91" i="44"/>
  <c r="C91" i="44"/>
  <c r="B91" i="44"/>
  <c r="F90" i="44"/>
  <c r="E90" i="44"/>
  <c r="D90" i="44"/>
  <c r="C90" i="44"/>
  <c r="B90" i="44"/>
  <c r="F89" i="44"/>
  <c r="E89" i="44"/>
  <c r="D89" i="44"/>
  <c r="C89" i="44"/>
  <c r="B89" i="44"/>
  <c r="F88" i="44"/>
  <c r="E88" i="44"/>
  <c r="D88" i="44"/>
  <c r="C88" i="44"/>
  <c r="B88" i="44"/>
  <c r="F87" i="44"/>
  <c r="E87" i="44"/>
  <c r="D87" i="44"/>
  <c r="C87" i="44"/>
  <c r="B87" i="44"/>
  <c r="F86" i="44"/>
  <c r="E86" i="44"/>
  <c r="D86" i="44"/>
  <c r="C86" i="44"/>
  <c r="B86" i="44"/>
  <c r="F85" i="44"/>
  <c r="E85" i="44"/>
  <c r="D85" i="44"/>
  <c r="C85" i="44"/>
  <c r="B85" i="44"/>
  <c r="F84" i="44"/>
  <c r="E84" i="44"/>
  <c r="D84" i="44"/>
  <c r="C84" i="44"/>
  <c r="B84" i="44"/>
  <c r="I70" i="44"/>
  <c r="I70" i="46" s="1"/>
  <c r="H70" i="44"/>
  <c r="J70" i="44" s="1"/>
  <c r="J70" i="46" s="1"/>
  <c r="I69" i="44"/>
  <c r="H69" i="44"/>
  <c r="I68" i="44"/>
  <c r="H68" i="44"/>
  <c r="H68" i="46" s="1"/>
  <c r="I67" i="44"/>
  <c r="H67" i="44"/>
  <c r="I66" i="44"/>
  <c r="H66" i="44"/>
  <c r="H141" i="44" s="1"/>
  <c r="I65" i="44"/>
  <c r="H65" i="44"/>
  <c r="I64" i="44"/>
  <c r="H64" i="44"/>
  <c r="H139" i="44" s="1"/>
  <c r="I63" i="44"/>
  <c r="H63" i="44"/>
  <c r="I62" i="44"/>
  <c r="H62" i="44"/>
  <c r="H137" i="44" s="1"/>
  <c r="I61" i="44"/>
  <c r="H61" i="44"/>
  <c r="I60" i="44"/>
  <c r="H60" i="44"/>
  <c r="H60" i="46" s="1"/>
  <c r="I59" i="44"/>
  <c r="H59" i="44"/>
  <c r="I58" i="44"/>
  <c r="H58" i="44"/>
  <c r="H133" i="44" s="1"/>
  <c r="I57" i="44"/>
  <c r="H57" i="44"/>
  <c r="H57" i="46" s="1"/>
  <c r="I56" i="44"/>
  <c r="H56" i="44"/>
  <c r="H131" i="44" s="1"/>
  <c r="I55" i="44"/>
  <c r="H55" i="44"/>
  <c r="I54" i="44"/>
  <c r="H54" i="44"/>
  <c r="H129" i="44" s="1"/>
  <c r="I53" i="44"/>
  <c r="H53" i="44"/>
  <c r="H128" i="44" s="1"/>
  <c r="I52" i="44"/>
  <c r="H52" i="44"/>
  <c r="H52" i="46" s="1"/>
  <c r="I51" i="44"/>
  <c r="H51" i="44"/>
  <c r="I50" i="44"/>
  <c r="H50" i="44"/>
  <c r="H125" i="44" s="1"/>
  <c r="I49" i="44"/>
  <c r="H49" i="44"/>
  <c r="H49" i="46" s="1"/>
  <c r="I48" i="44"/>
  <c r="H48" i="44"/>
  <c r="I47" i="44"/>
  <c r="H47" i="44"/>
  <c r="I46" i="44"/>
  <c r="H46" i="44"/>
  <c r="H121" i="44" s="1"/>
  <c r="I45" i="44"/>
  <c r="H45" i="44"/>
  <c r="H120" i="44" s="1"/>
  <c r="I44" i="44"/>
  <c r="H44" i="44"/>
  <c r="H44" i="46" s="1"/>
  <c r="I43" i="44"/>
  <c r="H43" i="44"/>
  <c r="I42" i="44"/>
  <c r="H42" i="44"/>
  <c r="I41" i="44"/>
  <c r="H41" i="44"/>
  <c r="I40" i="44"/>
  <c r="H40" i="44"/>
  <c r="H115" i="44" s="1"/>
  <c r="I39" i="44"/>
  <c r="H39" i="44"/>
  <c r="I38" i="44"/>
  <c r="H38" i="44"/>
  <c r="H113" i="44" s="1"/>
  <c r="I37" i="44"/>
  <c r="H37" i="44"/>
  <c r="H112" i="44" s="1"/>
  <c r="I36" i="44"/>
  <c r="H36" i="44"/>
  <c r="H36" i="46" s="1"/>
  <c r="I35" i="44"/>
  <c r="H35" i="44"/>
  <c r="I34" i="44"/>
  <c r="H34" i="44"/>
  <c r="H109" i="44" s="1"/>
  <c r="I33" i="44"/>
  <c r="H33" i="44"/>
  <c r="I32" i="44"/>
  <c r="H32" i="44"/>
  <c r="H107" i="44" s="1"/>
  <c r="I31" i="44"/>
  <c r="H31" i="44"/>
  <c r="H106" i="44" s="1"/>
  <c r="I30" i="44"/>
  <c r="H30" i="44"/>
  <c r="H105" i="44" s="1"/>
  <c r="I29" i="44"/>
  <c r="H29" i="44"/>
  <c r="I28" i="44"/>
  <c r="H28" i="44"/>
  <c r="H28" i="46" s="1"/>
  <c r="I27" i="44"/>
  <c r="H27" i="44"/>
  <c r="I26" i="44"/>
  <c r="H26" i="44"/>
  <c r="I25" i="44"/>
  <c r="H25" i="44"/>
  <c r="H25" i="46" s="1"/>
  <c r="I24" i="44"/>
  <c r="H24" i="44"/>
  <c r="H99" i="44" s="1"/>
  <c r="I23" i="44"/>
  <c r="H23" i="44"/>
  <c r="H98" i="44" s="1"/>
  <c r="I22" i="44"/>
  <c r="H22" i="44"/>
  <c r="H97" i="44" s="1"/>
  <c r="I21" i="44"/>
  <c r="H21" i="44"/>
  <c r="I20" i="44"/>
  <c r="H20" i="44"/>
  <c r="H20" i="46" s="1"/>
  <c r="I19" i="44"/>
  <c r="H19" i="44"/>
  <c r="H94" i="44" s="1"/>
  <c r="I18" i="44"/>
  <c r="H18" i="44"/>
  <c r="I17" i="44"/>
  <c r="H17" i="44"/>
  <c r="H17" i="46" s="1"/>
  <c r="I16" i="44"/>
  <c r="H16" i="44"/>
  <c r="I15" i="44"/>
  <c r="H15" i="44"/>
  <c r="I14" i="44"/>
  <c r="H14" i="44"/>
  <c r="H89" i="44" s="1"/>
  <c r="I13" i="44"/>
  <c r="H13" i="44"/>
  <c r="I12" i="44"/>
  <c r="H12" i="44"/>
  <c r="H12" i="46" s="1"/>
  <c r="I11" i="44"/>
  <c r="I11" i="46" s="1"/>
  <c r="H11" i="44"/>
  <c r="H86" i="44" s="1"/>
  <c r="I10" i="44"/>
  <c r="H10" i="44"/>
  <c r="H85" i="44" s="1"/>
  <c r="I9" i="44"/>
  <c r="I9" i="46" s="1"/>
  <c r="H9" i="44"/>
  <c r="J215" i="53"/>
  <c r="I215" i="53"/>
  <c r="H215" i="53"/>
  <c r="G215" i="53"/>
  <c r="F215" i="53"/>
  <c r="E215" i="53"/>
  <c r="D215" i="53"/>
  <c r="C215" i="53"/>
  <c r="J214" i="53"/>
  <c r="I214" i="53"/>
  <c r="H214" i="53"/>
  <c r="G214" i="53"/>
  <c r="F214" i="53"/>
  <c r="E214" i="53"/>
  <c r="D214" i="53"/>
  <c r="C214" i="53"/>
  <c r="J213" i="53"/>
  <c r="I213" i="53"/>
  <c r="H213" i="53"/>
  <c r="G213" i="53"/>
  <c r="F213" i="53"/>
  <c r="E213" i="53"/>
  <c r="D213" i="53"/>
  <c r="C213" i="53"/>
  <c r="J212" i="53"/>
  <c r="I212" i="53"/>
  <c r="H212" i="53"/>
  <c r="G212" i="53"/>
  <c r="F212" i="53"/>
  <c r="E212" i="53"/>
  <c r="D212" i="53"/>
  <c r="C212" i="53"/>
  <c r="J211" i="53"/>
  <c r="I211" i="53"/>
  <c r="H211" i="53"/>
  <c r="G211" i="53"/>
  <c r="F211" i="53"/>
  <c r="E211" i="53"/>
  <c r="D211" i="53"/>
  <c r="C211" i="53"/>
  <c r="J210" i="53"/>
  <c r="I210" i="53"/>
  <c r="H210" i="53"/>
  <c r="G210" i="53"/>
  <c r="F210" i="53"/>
  <c r="E210" i="53"/>
  <c r="D210" i="53"/>
  <c r="C210" i="53"/>
  <c r="J209" i="53"/>
  <c r="I209" i="53"/>
  <c r="H209" i="53"/>
  <c r="G209" i="53"/>
  <c r="F209" i="53"/>
  <c r="E209" i="53"/>
  <c r="D209" i="53"/>
  <c r="C209" i="53"/>
  <c r="J208" i="53"/>
  <c r="I208" i="53"/>
  <c r="H208" i="53"/>
  <c r="G208" i="53"/>
  <c r="F208" i="53"/>
  <c r="E208" i="53"/>
  <c r="D208" i="53"/>
  <c r="C208" i="53"/>
  <c r="J207" i="53"/>
  <c r="I207" i="53"/>
  <c r="H207" i="53"/>
  <c r="G207" i="53"/>
  <c r="F207" i="53"/>
  <c r="E207" i="53"/>
  <c r="D207" i="53"/>
  <c r="C207" i="53"/>
  <c r="J206" i="53"/>
  <c r="I206" i="53"/>
  <c r="H206" i="53"/>
  <c r="G206" i="53"/>
  <c r="F206" i="53"/>
  <c r="E206" i="53"/>
  <c r="D206" i="53"/>
  <c r="C206" i="53"/>
  <c r="J205" i="53"/>
  <c r="I205" i="53"/>
  <c r="H205" i="53"/>
  <c r="G205" i="53"/>
  <c r="F205" i="53"/>
  <c r="E205" i="53"/>
  <c r="D205" i="53"/>
  <c r="C205" i="53"/>
  <c r="J204" i="53"/>
  <c r="I204" i="53"/>
  <c r="H204" i="53"/>
  <c r="G204" i="53"/>
  <c r="F204" i="53"/>
  <c r="E204" i="53"/>
  <c r="D204" i="53"/>
  <c r="C204" i="53"/>
  <c r="J203" i="53"/>
  <c r="I203" i="53"/>
  <c r="H203" i="53"/>
  <c r="G203" i="53"/>
  <c r="F203" i="53"/>
  <c r="E203" i="53"/>
  <c r="D203" i="53"/>
  <c r="C203" i="53"/>
  <c r="J202" i="53"/>
  <c r="I202" i="53"/>
  <c r="H202" i="53"/>
  <c r="G202" i="53"/>
  <c r="F202" i="53"/>
  <c r="E202" i="53"/>
  <c r="D202" i="53"/>
  <c r="C202" i="53"/>
  <c r="J201" i="53"/>
  <c r="I201" i="53"/>
  <c r="H201" i="53"/>
  <c r="G201" i="53"/>
  <c r="F201" i="53"/>
  <c r="E201" i="53"/>
  <c r="D201" i="53"/>
  <c r="C201" i="53"/>
  <c r="J200" i="53"/>
  <c r="I200" i="53"/>
  <c r="H200" i="53"/>
  <c r="G200" i="53"/>
  <c r="F200" i="53"/>
  <c r="E200" i="53"/>
  <c r="D200" i="53"/>
  <c r="C200" i="53"/>
  <c r="J199" i="53"/>
  <c r="I199" i="53"/>
  <c r="H199" i="53"/>
  <c r="G199" i="53"/>
  <c r="F199" i="53"/>
  <c r="E199" i="53"/>
  <c r="D199" i="53"/>
  <c r="C199" i="53"/>
  <c r="J198" i="53"/>
  <c r="I198" i="53"/>
  <c r="H198" i="53"/>
  <c r="G198" i="53"/>
  <c r="F198" i="53"/>
  <c r="E198" i="53"/>
  <c r="D198" i="53"/>
  <c r="C198" i="53"/>
  <c r="J197" i="53"/>
  <c r="I197" i="53"/>
  <c r="H197" i="53"/>
  <c r="G197" i="53"/>
  <c r="F197" i="53"/>
  <c r="E197" i="53"/>
  <c r="D197" i="53"/>
  <c r="C197" i="53"/>
  <c r="J196" i="53"/>
  <c r="I196" i="53"/>
  <c r="H196" i="53"/>
  <c r="G196" i="53"/>
  <c r="F196" i="53"/>
  <c r="E196" i="53"/>
  <c r="D196" i="53"/>
  <c r="C196" i="53"/>
  <c r="J195" i="53"/>
  <c r="I195" i="53"/>
  <c r="H195" i="53"/>
  <c r="G195" i="53"/>
  <c r="F195" i="53"/>
  <c r="E195" i="53"/>
  <c r="D195" i="53"/>
  <c r="C195" i="53"/>
  <c r="J194" i="53"/>
  <c r="I194" i="53"/>
  <c r="H194" i="53"/>
  <c r="G194" i="53"/>
  <c r="F194" i="53"/>
  <c r="E194" i="53"/>
  <c r="D194" i="53"/>
  <c r="C194" i="53"/>
  <c r="J193" i="53"/>
  <c r="I193" i="53"/>
  <c r="H193" i="53"/>
  <c r="G193" i="53"/>
  <c r="F193" i="53"/>
  <c r="E193" i="53"/>
  <c r="D193" i="53"/>
  <c r="C193" i="53"/>
  <c r="J192" i="53"/>
  <c r="I192" i="53"/>
  <c r="H192" i="53"/>
  <c r="G192" i="53"/>
  <c r="F192" i="53"/>
  <c r="E192" i="53"/>
  <c r="D192" i="53"/>
  <c r="C192" i="53"/>
  <c r="J191" i="53"/>
  <c r="I191" i="53"/>
  <c r="H191" i="53"/>
  <c r="G191" i="53"/>
  <c r="F191" i="53"/>
  <c r="E191" i="53"/>
  <c r="D191" i="53"/>
  <c r="C191" i="53"/>
  <c r="J190" i="53"/>
  <c r="I190" i="53"/>
  <c r="H190" i="53"/>
  <c r="G190" i="53"/>
  <c r="F190" i="53"/>
  <c r="E190" i="53"/>
  <c r="D190" i="53"/>
  <c r="C190" i="53"/>
  <c r="J189" i="53"/>
  <c r="I189" i="53"/>
  <c r="H189" i="53"/>
  <c r="G189" i="53"/>
  <c r="F189" i="53"/>
  <c r="E189" i="53"/>
  <c r="D189" i="53"/>
  <c r="C189" i="53"/>
  <c r="J188" i="53"/>
  <c r="I188" i="53"/>
  <c r="H188" i="53"/>
  <c r="G188" i="53"/>
  <c r="F188" i="53"/>
  <c r="E188" i="53"/>
  <c r="D188" i="53"/>
  <c r="C188" i="53"/>
  <c r="J187" i="53"/>
  <c r="I187" i="53"/>
  <c r="H187" i="53"/>
  <c r="G187" i="53"/>
  <c r="F187" i="53"/>
  <c r="E187" i="53"/>
  <c r="D187" i="53"/>
  <c r="C187" i="53"/>
  <c r="J186" i="53"/>
  <c r="I186" i="53"/>
  <c r="H186" i="53"/>
  <c r="G186" i="53"/>
  <c r="F186" i="53"/>
  <c r="E186" i="53"/>
  <c r="D186" i="53"/>
  <c r="C186" i="53"/>
  <c r="J185" i="53"/>
  <c r="I185" i="53"/>
  <c r="H185" i="53"/>
  <c r="G185" i="53"/>
  <c r="F185" i="53"/>
  <c r="E185" i="53"/>
  <c r="D185" i="53"/>
  <c r="C185" i="53"/>
  <c r="J184" i="53"/>
  <c r="I184" i="53"/>
  <c r="H184" i="53"/>
  <c r="G184" i="53"/>
  <c r="F184" i="53"/>
  <c r="E184" i="53"/>
  <c r="D184" i="53"/>
  <c r="C184" i="53"/>
  <c r="J183" i="53"/>
  <c r="I183" i="53"/>
  <c r="H183" i="53"/>
  <c r="G183" i="53"/>
  <c r="F183" i="53"/>
  <c r="E183" i="53"/>
  <c r="D183" i="53"/>
  <c r="C183" i="53"/>
  <c r="J182" i="53"/>
  <c r="I182" i="53"/>
  <c r="H182" i="53"/>
  <c r="G182" i="53"/>
  <c r="F182" i="53"/>
  <c r="E182" i="53"/>
  <c r="D182" i="53"/>
  <c r="C182" i="53"/>
  <c r="J181" i="53"/>
  <c r="I181" i="53"/>
  <c r="H181" i="53"/>
  <c r="G181" i="53"/>
  <c r="F181" i="53"/>
  <c r="E181" i="53"/>
  <c r="D181" i="53"/>
  <c r="C181" i="53"/>
  <c r="J180" i="53"/>
  <c r="I180" i="53"/>
  <c r="H180" i="53"/>
  <c r="G180" i="53"/>
  <c r="F180" i="53"/>
  <c r="E180" i="53"/>
  <c r="D180" i="53"/>
  <c r="C180" i="53"/>
  <c r="J179" i="53"/>
  <c r="I179" i="53"/>
  <c r="H179" i="53"/>
  <c r="G179" i="53"/>
  <c r="F179" i="53"/>
  <c r="E179" i="53"/>
  <c r="D179" i="53"/>
  <c r="C179" i="53"/>
  <c r="J178" i="53"/>
  <c r="I178" i="53"/>
  <c r="H178" i="53"/>
  <c r="G178" i="53"/>
  <c r="F178" i="53"/>
  <c r="E178" i="53"/>
  <c r="D178" i="53"/>
  <c r="C178" i="53"/>
  <c r="J177" i="53"/>
  <c r="I177" i="53"/>
  <c r="H177" i="53"/>
  <c r="G177" i="53"/>
  <c r="F177" i="53"/>
  <c r="E177" i="53"/>
  <c r="D177" i="53"/>
  <c r="C177" i="53"/>
  <c r="J176" i="53"/>
  <c r="I176" i="53"/>
  <c r="H176" i="53"/>
  <c r="G176" i="53"/>
  <c r="F176" i="53"/>
  <c r="E176" i="53"/>
  <c r="D176" i="53"/>
  <c r="C176" i="53"/>
  <c r="J175" i="53"/>
  <c r="I175" i="53"/>
  <c r="H175" i="53"/>
  <c r="G175" i="53"/>
  <c r="F175" i="53"/>
  <c r="E175" i="53"/>
  <c r="D175" i="53"/>
  <c r="C175" i="53"/>
  <c r="J174" i="53"/>
  <c r="I174" i="53"/>
  <c r="H174" i="53"/>
  <c r="G174" i="53"/>
  <c r="F174" i="53"/>
  <c r="E174" i="53"/>
  <c r="D174" i="53"/>
  <c r="C174" i="53"/>
  <c r="J173" i="53"/>
  <c r="I173" i="53"/>
  <c r="H173" i="53"/>
  <c r="G173" i="53"/>
  <c r="F173" i="53"/>
  <c r="E173" i="53"/>
  <c r="D173" i="53"/>
  <c r="C173" i="53"/>
  <c r="J172" i="53"/>
  <c r="I172" i="53"/>
  <c r="H172" i="53"/>
  <c r="G172" i="53"/>
  <c r="F172" i="53"/>
  <c r="E172" i="53"/>
  <c r="D172" i="53"/>
  <c r="C172" i="53"/>
  <c r="J171" i="53"/>
  <c r="I171" i="53"/>
  <c r="H171" i="53"/>
  <c r="G171" i="53"/>
  <c r="F171" i="53"/>
  <c r="E171" i="53"/>
  <c r="D171" i="53"/>
  <c r="C171" i="53"/>
  <c r="J170" i="53"/>
  <c r="I170" i="53"/>
  <c r="H170" i="53"/>
  <c r="G170" i="53"/>
  <c r="F170" i="53"/>
  <c r="E170" i="53"/>
  <c r="D170" i="53"/>
  <c r="C170" i="53"/>
  <c r="J169" i="53"/>
  <c r="I169" i="53"/>
  <c r="H169" i="53"/>
  <c r="G169" i="53"/>
  <c r="F169" i="53"/>
  <c r="E169" i="53"/>
  <c r="D169" i="53"/>
  <c r="C169" i="53"/>
  <c r="J168" i="53"/>
  <c r="I168" i="53"/>
  <c r="H168" i="53"/>
  <c r="G168" i="53"/>
  <c r="F168" i="53"/>
  <c r="E168" i="53"/>
  <c r="D168" i="53"/>
  <c r="C168" i="53"/>
  <c r="J167" i="53"/>
  <c r="I167" i="53"/>
  <c r="H167" i="53"/>
  <c r="G167" i="53"/>
  <c r="F167" i="53"/>
  <c r="E167" i="53"/>
  <c r="D167" i="53"/>
  <c r="C167" i="53"/>
  <c r="J166" i="53"/>
  <c r="I166" i="53"/>
  <c r="H166" i="53"/>
  <c r="G166" i="53"/>
  <c r="F166" i="53"/>
  <c r="E166" i="53"/>
  <c r="D166" i="53"/>
  <c r="C166" i="53"/>
  <c r="J165" i="53"/>
  <c r="I165" i="53"/>
  <c r="H165" i="53"/>
  <c r="G165" i="53"/>
  <c r="F165" i="53"/>
  <c r="E165" i="53"/>
  <c r="D165" i="53"/>
  <c r="C165" i="53"/>
  <c r="J164" i="53"/>
  <c r="I164" i="53"/>
  <c r="H164" i="53"/>
  <c r="G164" i="53"/>
  <c r="F164" i="53"/>
  <c r="E164" i="53"/>
  <c r="D164" i="53"/>
  <c r="C164" i="53"/>
  <c r="J163" i="53"/>
  <c r="I163" i="53"/>
  <c r="H163" i="53"/>
  <c r="G163" i="53"/>
  <c r="F163" i="53"/>
  <c r="E163" i="53"/>
  <c r="D163" i="53"/>
  <c r="C163" i="53"/>
  <c r="J162" i="53"/>
  <c r="I162" i="53"/>
  <c r="H162" i="53"/>
  <c r="G162" i="53"/>
  <c r="F162" i="53"/>
  <c r="E162" i="53"/>
  <c r="D162" i="53"/>
  <c r="C162" i="53"/>
  <c r="J161" i="53"/>
  <c r="I161" i="53"/>
  <c r="H161" i="53"/>
  <c r="G161" i="53"/>
  <c r="F161" i="53"/>
  <c r="E161" i="53"/>
  <c r="D161" i="53"/>
  <c r="C161" i="53"/>
  <c r="J160" i="53"/>
  <c r="I160" i="53"/>
  <c r="H160" i="53"/>
  <c r="G160" i="53"/>
  <c r="F160" i="53"/>
  <c r="E160" i="53"/>
  <c r="D160" i="53"/>
  <c r="C160" i="53"/>
  <c r="J159" i="53"/>
  <c r="I159" i="53"/>
  <c r="H159" i="53"/>
  <c r="G159" i="53"/>
  <c r="F159" i="53"/>
  <c r="E159" i="53"/>
  <c r="D159" i="53"/>
  <c r="C159" i="53"/>
  <c r="J158" i="53"/>
  <c r="I158" i="53"/>
  <c r="H158" i="53"/>
  <c r="G158" i="53"/>
  <c r="F158" i="53"/>
  <c r="E158" i="53"/>
  <c r="D158" i="53"/>
  <c r="C158" i="53"/>
  <c r="J157" i="53"/>
  <c r="I157" i="53"/>
  <c r="H157" i="53"/>
  <c r="G157" i="53"/>
  <c r="F157" i="53"/>
  <c r="E157" i="53"/>
  <c r="D157" i="53"/>
  <c r="C157" i="53"/>
  <c r="J156" i="53"/>
  <c r="I156" i="53"/>
  <c r="H156" i="53"/>
  <c r="G156" i="53"/>
  <c r="F156" i="53"/>
  <c r="E156" i="53"/>
  <c r="D156" i="53"/>
  <c r="C156" i="53"/>
  <c r="J155" i="53"/>
  <c r="I155" i="53"/>
  <c r="H155" i="53"/>
  <c r="G155" i="53"/>
  <c r="F155" i="53"/>
  <c r="E155" i="53"/>
  <c r="D155" i="53"/>
  <c r="C155" i="53"/>
  <c r="J154" i="53"/>
  <c r="I154" i="53"/>
  <c r="H154" i="53"/>
  <c r="G154" i="53"/>
  <c r="F154" i="53"/>
  <c r="E154" i="53"/>
  <c r="D154" i="53"/>
  <c r="C154" i="53"/>
  <c r="G70" i="53"/>
  <c r="F70" i="53"/>
  <c r="E70" i="53"/>
  <c r="D70" i="53"/>
  <c r="C70" i="53"/>
  <c r="G69" i="53"/>
  <c r="G142" i="53" s="1"/>
  <c r="F69" i="53"/>
  <c r="E69" i="53"/>
  <c r="E142" i="53" s="1"/>
  <c r="D69" i="53"/>
  <c r="D142" i="53" s="1"/>
  <c r="C69" i="53"/>
  <c r="C142" i="53" s="1"/>
  <c r="G68" i="53"/>
  <c r="F68" i="53"/>
  <c r="E68" i="53"/>
  <c r="D68" i="53"/>
  <c r="C68" i="53"/>
  <c r="C141" i="53" s="1"/>
  <c r="G67" i="53"/>
  <c r="G140" i="53" s="1"/>
  <c r="F67" i="53"/>
  <c r="E67" i="53"/>
  <c r="D67" i="53"/>
  <c r="C67" i="53"/>
  <c r="C140" i="53" s="1"/>
  <c r="G66" i="53"/>
  <c r="G139" i="53" s="1"/>
  <c r="F66" i="53"/>
  <c r="F139" i="53" s="1"/>
  <c r="E66" i="53"/>
  <c r="E139" i="53" s="1"/>
  <c r="D66" i="53"/>
  <c r="C66" i="53"/>
  <c r="C139" i="53" s="1"/>
  <c r="G65" i="53"/>
  <c r="G138" i="53" s="1"/>
  <c r="F65" i="53"/>
  <c r="E65" i="53"/>
  <c r="E138" i="53" s="1"/>
  <c r="D65" i="53"/>
  <c r="C65" i="53"/>
  <c r="C138" i="53" s="1"/>
  <c r="G64" i="53"/>
  <c r="F64" i="53"/>
  <c r="E64" i="53"/>
  <c r="D64" i="53"/>
  <c r="D137" i="53" s="1"/>
  <c r="C64" i="53"/>
  <c r="C137" i="53" s="1"/>
  <c r="G63" i="53"/>
  <c r="F63" i="53"/>
  <c r="E63" i="53"/>
  <c r="D63" i="53"/>
  <c r="C63" i="53"/>
  <c r="C136" i="53" s="1"/>
  <c r="G62" i="53"/>
  <c r="F62" i="53"/>
  <c r="E62" i="53"/>
  <c r="D62" i="53"/>
  <c r="C62" i="53"/>
  <c r="C135" i="53" s="1"/>
  <c r="G61" i="53"/>
  <c r="F61" i="53"/>
  <c r="F134" i="53" s="1"/>
  <c r="E61" i="53"/>
  <c r="D61" i="53"/>
  <c r="C61" i="53"/>
  <c r="C134" i="53" s="1"/>
  <c r="G60" i="53"/>
  <c r="F60" i="53"/>
  <c r="E60" i="53"/>
  <c r="D60" i="53"/>
  <c r="C60" i="53"/>
  <c r="C133" i="53" s="1"/>
  <c r="G59" i="53"/>
  <c r="F59" i="53"/>
  <c r="E59" i="53"/>
  <c r="D59" i="53"/>
  <c r="C59" i="53"/>
  <c r="C132" i="53" s="1"/>
  <c r="G58" i="53"/>
  <c r="F58" i="53"/>
  <c r="F131" i="53" s="1"/>
  <c r="E58" i="53"/>
  <c r="E131" i="53" s="1"/>
  <c r="D58" i="53"/>
  <c r="C58" i="53"/>
  <c r="C131" i="53" s="1"/>
  <c r="G57" i="53"/>
  <c r="G130" i="53" s="1"/>
  <c r="F57" i="53"/>
  <c r="E57" i="53"/>
  <c r="D57" i="53"/>
  <c r="C57" i="53"/>
  <c r="C130" i="53" s="1"/>
  <c r="G56" i="53"/>
  <c r="G129" i="53" s="1"/>
  <c r="F56" i="53"/>
  <c r="E56" i="53"/>
  <c r="D56" i="53"/>
  <c r="C56" i="53"/>
  <c r="C129" i="53" s="1"/>
  <c r="G55" i="53"/>
  <c r="G128" i="53" s="1"/>
  <c r="F55" i="53"/>
  <c r="E55" i="53"/>
  <c r="D55" i="53"/>
  <c r="C55" i="53"/>
  <c r="C128" i="53" s="1"/>
  <c r="G54" i="53"/>
  <c r="G127" i="53" s="1"/>
  <c r="F54" i="53"/>
  <c r="E54" i="53"/>
  <c r="D54" i="53"/>
  <c r="C54" i="53"/>
  <c r="C127" i="53" s="1"/>
  <c r="G53" i="53"/>
  <c r="G126" i="53" s="1"/>
  <c r="F53" i="53"/>
  <c r="F126" i="53" s="1"/>
  <c r="E53" i="53"/>
  <c r="D53" i="53"/>
  <c r="D126" i="53" s="1"/>
  <c r="C53" i="53"/>
  <c r="C126" i="53" s="1"/>
  <c r="G52" i="53"/>
  <c r="G125" i="53" s="1"/>
  <c r="F52" i="53"/>
  <c r="E52" i="53"/>
  <c r="D52" i="53"/>
  <c r="C52" i="53"/>
  <c r="C125" i="53" s="1"/>
  <c r="G51" i="53"/>
  <c r="G124" i="53" s="1"/>
  <c r="F51" i="53"/>
  <c r="E51" i="53"/>
  <c r="D51" i="53"/>
  <c r="C51" i="53"/>
  <c r="C124" i="53" s="1"/>
  <c r="G50" i="53"/>
  <c r="G123" i="53" s="1"/>
  <c r="F50" i="53"/>
  <c r="F123" i="53" s="1"/>
  <c r="E50" i="53"/>
  <c r="E123" i="53" s="1"/>
  <c r="D50" i="53"/>
  <c r="C50" i="53"/>
  <c r="C123" i="53" s="1"/>
  <c r="G49" i="53"/>
  <c r="G122" i="53" s="1"/>
  <c r="F49" i="53"/>
  <c r="E49" i="53"/>
  <c r="D49" i="53"/>
  <c r="C49" i="53"/>
  <c r="C122" i="53" s="1"/>
  <c r="G48" i="53"/>
  <c r="G121" i="53" s="1"/>
  <c r="F48" i="53"/>
  <c r="F121" i="53" s="1"/>
  <c r="E48" i="53"/>
  <c r="D48" i="53"/>
  <c r="C48" i="53"/>
  <c r="C121" i="53" s="1"/>
  <c r="G47" i="53"/>
  <c r="G120" i="53" s="1"/>
  <c r="F47" i="53"/>
  <c r="E47" i="53"/>
  <c r="D47" i="53"/>
  <c r="C47" i="53"/>
  <c r="C120" i="53" s="1"/>
  <c r="G46" i="53"/>
  <c r="G119" i="53" s="1"/>
  <c r="F46" i="53"/>
  <c r="E46" i="53"/>
  <c r="D46" i="53"/>
  <c r="C46" i="53"/>
  <c r="C119" i="53" s="1"/>
  <c r="G45" i="53"/>
  <c r="G118" i="53" s="1"/>
  <c r="F45" i="53"/>
  <c r="F118" i="53" s="1"/>
  <c r="E45" i="53"/>
  <c r="D45" i="53"/>
  <c r="D118" i="53" s="1"/>
  <c r="C45" i="53"/>
  <c r="C118" i="53" s="1"/>
  <c r="G44" i="53"/>
  <c r="G117" i="53" s="1"/>
  <c r="F44" i="53"/>
  <c r="E44" i="53"/>
  <c r="D44" i="53"/>
  <c r="C44" i="53"/>
  <c r="C117" i="53" s="1"/>
  <c r="G43" i="53"/>
  <c r="G116" i="53" s="1"/>
  <c r="F43" i="53"/>
  <c r="E43" i="53"/>
  <c r="D43" i="53"/>
  <c r="C43" i="53"/>
  <c r="C116" i="53" s="1"/>
  <c r="G42" i="53"/>
  <c r="G115" i="53" s="1"/>
  <c r="F42" i="53"/>
  <c r="E42" i="53"/>
  <c r="D42" i="53"/>
  <c r="C42" i="53"/>
  <c r="C115" i="53" s="1"/>
  <c r="G41" i="53"/>
  <c r="G114" i="53" s="1"/>
  <c r="F41" i="53"/>
  <c r="E41" i="53"/>
  <c r="D41" i="53"/>
  <c r="C41" i="53"/>
  <c r="C114" i="53" s="1"/>
  <c r="G40" i="53"/>
  <c r="G113" i="53" s="1"/>
  <c r="F40" i="53"/>
  <c r="F113" i="53" s="1"/>
  <c r="E40" i="53"/>
  <c r="D40" i="53"/>
  <c r="C40" i="53"/>
  <c r="C113" i="53" s="1"/>
  <c r="G39" i="53"/>
  <c r="G112" i="53" s="1"/>
  <c r="F39" i="53"/>
  <c r="F112" i="53" s="1"/>
  <c r="E39" i="53"/>
  <c r="E112" i="53" s="1"/>
  <c r="D39" i="53"/>
  <c r="D112" i="53" s="1"/>
  <c r="C39" i="53"/>
  <c r="C112" i="53" s="1"/>
  <c r="G38" i="53"/>
  <c r="G111" i="53" s="1"/>
  <c r="F38" i="53"/>
  <c r="E38" i="53"/>
  <c r="D38" i="53"/>
  <c r="C38" i="53"/>
  <c r="C111" i="53" s="1"/>
  <c r="G37" i="53"/>
  <c r="G110" i="53" s="1"/>
  <c r="F37" i="53"/>
  <c r="E37" i="53"/>
  <c r="D37" i="53"/>
  <c r="C37" i="53"/>
  <c r="C110" i="53" s="1"/>
  <c r="G36" i="53"/>
  <c r="G109" i="53" s="1"/>
  <c r="F36" i="53"/>
  <c r="E36" i="53"/>
  <c r="D36" i="53"/>
  <c r="D109" i="53" s="1"/>
  <c r="C36" i="53"/>
  <c r="C109" i="53" s="1"/>
  <c r="G35" i="53"/>
  <c r="G108" i="53" s="1"/>
  <c r="F35" i="53"/>
  <c r="E35" i="53"/>
  <c r="D35" i="53"/>
  <c r="C35" i="53"/>
  <c r="C108" i="53" s="1"/>
  <c r="G34" i="53"/>
  <c r="G107" i="53" s="1"/>
  <c r="F34" i="53"/>
  <c r="F107" i="53" s="1"/>
  <c r="E34" i="53"/>
  <c r="D34" i="53"/>
  <c r="C34" i="53"/>
  <c r="C107" i="53" s="1"/>
  <c r="G33" i="53"/>
  <c r="G106" i="53" s="1"/>
  <c r="F33" i="53"/>
  <c r="E33" i="53"/>
  <c r="D33" i="53"/>
  <c r="D106" i="53" s="1"/>
  <c r="C33" i="53"/>
  <c r="C106" i="53" s="1"/>
  <c r="G32" i="53"/>
  <c r="G105" i="53" s="1"/>
  <c r="F32" i="53"/>
  <c r="E32" i="53"/>
  <c r="D32" i="53"/>
  <c r="C32" i="53"/>
  <c r="C105" i="53" s="1"/>
  <c r="G31" i="53"/>
  <c r="G104" i="53" s="1"/>
  <c r="F31" i="53"/>
  <c r="F104" i="53" s="1"/>
  <c r="E31" i="53"/>
  <c r="E104" i="53" s="1"/>
  <c r="D31" i="53"/>
  <c r="C31" i="53"/>
  <c r="C104" i="53" s="1"/>
  <c r="G30" i="53"/>
  <c r="G103" i="53" s="1"/>
  <c r="F30" i="53"/>
  <c r="E30" i="53"/>
  <c r="D30" i="53"/>
  <c r="C30" i="53"/>
  <c r="C103" i="53" s="1"/>
  <c r="G29" i="53"/>
  <c r="G102" i="53" s="1"/>
  <c r="F29" i="53"/>
  <c r="E29" i="53"/>
  <c r="D29" i="53"/>
  <c r="C29" i="53"/>
  <c r="C102" i="53" s="1"/>
  <c r="G28" i="53"/>
  <c r="G101" i="53" s="1"/>
  <c r="F28" i="53"/>
  <c r="F101" i="53" s="1"/>
  <c r="E28" i="53"/>
  <c r="D28" i="53"/>
  <c r="C28" i="53"/>
  <c r="C101" i="53" s="1"/>
  <c r="G27" i="53"/>
  <c r="G100" i="53" s="1"/>
  <c r="F27" i="53"/>
  <c r="E27" i="53"/>
  <c r="D27" i="53"/>
  <c r="C27" i="53"/>
  <c r="C100" i="53" s="1"/>
  <c r="G26" i="53"/>
  <c r="G99" i="53" s="1"/>
  <c r="F26" i="53"/>
  <c r="E26" i="53"/>
  <c r="D26" i="53"/>
  <c r="C26" i="53"/>
  <c r="C99" i="53" s="1"/>
  <c r="G25" i="53"/>
  <c r="G98" i="53" s="1"/>
  <c r="F25" i="53"/>
  <c r="E25" i="53"/>
  <c r="D25" i="53"/>
  <c r="C25" i="53"/>
  <c r="C98" i="53" s="1"/>
  <c r="G24" i="53"/>
  <c r="G97" i="53" s="1"/>
  <c r="F24" i="53"/>
  <c r="E24" i="53"/>
  <c r="D24" i="53"/>
  <c r="C24" i="53"/>
  <c r="C97" i="53" s="1"/>
  <c r="G23" i="53"/>
  <c r="G96" i="53" s="1"/>
  <c r="F23" i="53"/>
  <c r="F96" i="53" s="1"/>
  <c r="E23" i="53"/>
  <c r="D23" i="53"/>
  <c r="C23" i="53"/>
  <c r="C96" i="53" s="1"/>
  <c r="G22" i="53"/>
  <c r="G95" i="53" s="1"/>
  <c r="F22" i="53"/>
  <c r="E22" i="53"/>
  <c r="D22" i="53"/>
  <c r="D95" i="53" s="1"/>
  <c r="C22" i="53"/>
  <c r="C95" i="53" s="1"/>
  <c r="G21" i="53"/>
  <c r="G94" i="53" s="1"/>
  <c r="F21" i="53"/>
  <c r="E21" i="53"/>
  <c r="D21" i="53"/>
  <c r="C21" i="53"/>
  <c r="C94" i="53" s="1"/>
  <c r="G20" i="53"/>
  <c r="G93" i="53" s="1"/>
  <c r="F20" i="53"/>
  <c r="F93" i="53" s="1"/>
  <c r="E20" i="53"/>
  <c r="E93" i="53" s="1"/>
  <c r="D20" i="53"/>
  <c r="C20" i="53"/>
  <c r="C93" i="53" s="1"/>
  <c r="G19" i="53"/>
  <c r="G92" i="53" s="1"/>
  <c r="F19" i="53"/>
  <c r="E19" i="53"/>
  <c r="D19" i="53"/>
  <c r="C19" i="53"/>
  <c r="C92" i="53" s="1"/>
  <c r="G18" i="53"/>
  <c r="G91" i="53" s="1"/>
  <c r="F18" i="53"/>
  <c r="E18" i="53"/>
  <c r="D18" i="53"/>
  <c r="C18" i="53"/>
  <c r="C91" i="53" s="1"/>
  <c r="G17" i="53"/>
  <c r="G90" i="53" s="1"/>
  <c r="F17" i="53"/>
  <c r="E17" i="53"/>
  <c r="D17" i="53"/>
  <c r="C17" i="53"/>
  <c r="C90" i="53" s="1"/>
  <c r="G16" i="53"/>
  <c r="G89" i="53" s="1"/>
  <c r="F16" i="53"/>
  <c r="E16" i="53"/>
  <c r="D16" i="53"/>
  <c r="D89" i="53" s="1"/>
  <c r="C16" i="53"/>
  <c r="C89" i="53" s="1"/>
  <c r="G15" i="53"/>
  <c r="G88" i="53" s="1"/>
  <c r="F15" i="53"/>
  <c r="F88" i="53" s="1"/>
  <c r="E15" i="53"/>
  <c r="E88" i="53" s="1"/>
  <c r="D15" i="53"/>
  <c r="C15" i="53"/>
  <c r="C88" i="53" s="1"/>
  <c r="G14" i="53"/>
  <c r="G87" i="53" s="1"/>
  <c r="F14" i="53"/>
  <c r="E14" i="53"/>
  <c r="D14" i="53"/>
  <c r="C14" i="53"/>
  <c r="C87" i="53" s="1"/>
  <c r="G13" i="53"/>
  <c r="G86" i="53" s="1"/>
  <c r="F13" i="53"/>
  <c r="E13" i="53"/>
  <c r="D13" i="53"/>
  <c r="D86" i="53" s="1"/>
  <c r="C13" i="53"/>
  <c r="C86" i="53" s="1"/>
  <c r="G12" i="53"/>
  <c r="G85" i="53" s="1"/>
  <c r="F12" i="53"/>
  <c r="F85" i="53" s="1"/>
  <c r="E12" i="53"/>
  <c r="D12" i="53"/>
  <c r="C12" i="53"/>
  <c r="C85" i="53" s="1"/>
  <c r="G11" i="53"/>
  <c r="G84" i="53" s="1"/>
  <c r="F11" i="53"/>
  <c r="E11" i="53"/>
  <c r="D11" i="53"/>
  <c r="C11" i="53"/>
  <c r="C84" i="53" s="1"/>
  <c r="G10" i="53"/>
  <c r="G83" i="53" s="1"/>
  <c r="F10" i="53"/>
  <c r="E10" i="53"/>
  <c r="D10" i="53"/>
  <c r="C10" i="53"/>
  <c r="C83" i="53" s="1"/>
  <c r="G9" i="53"/>
  <c r="G82" i="53" s="1"/>
  <c r="F9" i="53"/>
  <c r="F82" i="53" s="1"/>
  <c r="E9" i="53"/>
  <c r="D9" i="53"/>
  <c r="C9" i="53"/>
  <c r="C82" i="53" s="1"/>
  <c r="G143" i="49"/>
  <c r="F143" i="49"/>
  <c r="E143" i="49"/>
  <c r="D143" i="49"/>
  <c r="C143" i="49"/>
  <c r="G142" i="49"/>
  <c r="F142" i="49"/>
  <c r="E142" i="49"/>
  <c r="D142" i="49"/>
  <c r="C142" i="49"/>
  <c r="G141" i="49"/>
  <c r="F141" i="49"/>
  <c r="E141" i="49"/>
  <c r="D141" i="49"/>
  <c r="C141" i="49"/>
  <c r="G140" i="49"/>
  <c r="F140" i="49"/>
  <c r="E140" i="49"/>
  <c r="D140" i="49"/>
  <c r="C140" i="49"/>
  <c r="G139" i="49"/>
  <c r="F139" i="49"/>
  <c r="E139" i="49"/>
  <c r="D139" i="49"/>
  <c r="C139" i="49"/>
  <c r="G138" i="49"/>
  <c r="F138" i="49"/>
  <c r="E138" i="49"/>
  <c r="D138" i="49"/>
  <c r="C138" i="49"/>
  <c r="G137" i="49"/>
  <c r="F137" i="49"/>
  <c r="E137" i="49"/>
  <c r="D137" i="49"/>
  <c r="C137" i="49"/>
  <c r="G136" i="49"/>
  <c r="F136" i="49"/>
  <c r="E136" i="49"/>
  <c r="D136" i="49"/>
  <c r="C136" i="49"/>
  <c r="G135" i="49"/>
  <c r="F135" i="49"/>
  <c r="E135" i="49"/>
  <c r="D135" i="49"/>
  <c r="C135" i="49"/>
  <c r="G134" i="49"/>
  <c r="F134" i="49"/>
  <c r="E134" i="49"/>
  <c r="D134" i="49"/>
  <c r="C134" i="49"/>
  <c r="G133" i="49"/>
  <c r="F133" i="49"/>
  <c r="E133" i="49"/>
  <c r="D133" i="49"/>
  <c r="C133" i="49"/>
  <c r="G132" i="49"/>
  <c r="F132" i="49"/>
  <c r="E132" i="49"/>
  <c r="D132" i="49"/>
  <c r="C132" i="49"/>
  <c r="G131" i="49"/>
  <c r="F131" i="49"/>
  <c r="E131" i="49"/>
  <c r="D131" i="49"/>
  <c r="C131" i="49"/>
  <c r="G130" i="49"/>
  <c r="F130" i="49"/>
  <c r="E130" i="49"/>
  <c r="D130" i="49"/>
  <c r="C130" i="49"/>
  <c r="G129" i="49"/>
  <c r="F129" i="49"/>
  <c r="E129" i="49"/>
  <c r="D129" i="49"/>
  <c r="C129" i="49"/>
  <c r="G128" i="49"/>
  <c r="F128" i="49"/>
  <c r="E128" i="49"/>
  <c r="D128" i="49"/>
  <c r="C128" i="49"/>
  <c r="G127" i="49"/>
  <c r="F127" i="49"/>
  <c r="E127" i="49"/>
  <c r="D127" i="49"/>
  <c r="C127" i="49"/>
  <c r="G126" i="49"/>
  <c r="F126" i="49"/>
  <c r="E126" i="49"/>
  <c r="D126" i="49"/>
  <c r="C126" i="49"/>
  <c r="G125" i="49"/>
  <c r="F125" i="49"/>
  <c r="E125" i="49"/>
  <c r="D125" i="49"/>
  <c r="C125" i="49"/>
  <c r="G124" i="49"/>
  <c r="F124" i="49"/>
  <c r="E124" i="49"/>
  <c r="D124" i="49"/>
  <c r="C124" i="49"/>
  <c r="G123" i="49"/>
  <c r="F123" i="49"/>
  <c r="E123" i="49"/>
  <c r="D123" i="49"/>
  <c r="C123" i="49"/>
  <c r="G122" i="49"/>
  <c r="F122" i="49"/>
  <c r="E122" i="49"/>
  <c r="D122" i="49"/>
  <c r="C122" i="49"/>
  <c r="G121" i="49"/>
  <c r="F121" i="49"/>
  <c r="E121" i="49"/>
  <c r="D121" i="49"/>
  <c r="C121" i="49"/>
  <c r="G120" i="49"/>
  <c r="F120" i="49"/>
  <c r="E120" i="49"/>
  <c r="D120" i="49"/>
  <c r="C120" i="49"/>
  <c r="G119" i="49"/>
  <c r="F119" i="49"/>
  <c r="E119" i="49"/>
  <c r="D119" i="49"/>
  <c r="C119" i="49"/>
  <c r="G118" i="49"/>
  <c r="F118" i="49"/>
  <c r="E118" i="49"/>
  <c r="D118" i="49"/>
  <c r="C118" i="49"/>
  <c r="G117" i="49"/>
  <c r="F117" i="49"/>
  <c r="E117" i="49"/>
  <c r="D117" i="49"/>
  <c r="C117" i="49"/>
  <c r="G116" i="49"/>
  <c r="F116" i="49"/>
  <c r="E116" i="49"/>
  <c r="D116" i="49"/>
  <c r="C116" i="49"/>
  <c r="G115" i="49"/>
  <c r="F115" i="49"/>
  <c r="E115" i="49"/>
  <c r="D115" i="49"/>
  <c r="C115" i="49"/>
  <c r="G114" i="49"/>
  <c r="F114" i="49"/>
  <c r="E114" i="49"/>
  <c r="D114" i="49"/>
  <c r="C114" i="49"/>
  <c r="G113" i="49"/>
  <c r="F113" i="49"/>
  <c r="E113" i="49"/>
  <c r="D113" i="49"/>
  <c r="C113" i="49"/>
  <c r="G112" i="49"/>
  <c r="F112" i="49"/>
  <c r="E112" i="49"/>
  <c r="D112" i="49"/>
  <c r="C112" i="49"/>
  <c r="G111" i="49"/>
  <c r="F111" i="49"/>
  <c r="E111" i="49"/>
  <c r="D111" i="49"/>
  <c r="C111" i="49"/>
  <c r="G110" i="49"/>
  <c r="F110" i="49"/>
  <c r="E110" i="49"/>
  <c r="D110" i="49"/>
  <c r="C110" i="49"/>
  <c r="G109" i="49"/>
  <c r="F109" i="49"/>
  <c r="E109" i="49"/>
  <c r="D109" i="49"/>
  <c r="C109" i="49"/>
  <c r="G108" i="49"/>
  <c r="F108" i="49"/>
  <c r="E108" i="49"/>
  <c r="D108" i="49"/>
  <c r="C108" i="49"/>
  <c r="G107" i="49"/>
  <c r="F107" i="49"/>
  <c r="E107" i="49"/>
  <c r="D107" i="49"/>
  <c r="C107" i="49"/>
  <c r="G106" i="49"/>
  <c r="F106" i="49"/>
  <c r="E106" i="49"/>
  <c r="D106" i="49"/>
  <c r="C106" i="49"/>
  <c r="G105" i="49"/>
  <c r="F105" i="49"/>
  <c r="E105" i="49"/>
  <c r="D105" i="49"/>
  <c r="C105" i="49"/>
  <c r="G104" i="49"/>
  <c r="F104" i="49"/>
  <c r="E104" i="49"/>
  <c r="D104" i="49"/>
  <c r="C104" i="49"/>
  <c r="G103" i="49"/>
  <c r="F103" i="49"/>
  <c r="E103" i="49"/>
  <c r="D103" i="49"/>
  <c r="C103" i="49"/>
  <c r="G102" i="49"/>
  <c r="F102" i="49"/>
  <c r="E102" i="49"/>
  <c r="D102" i="49"/>
  <c r="C102" i="49"/>
  <c r="G101" i="49"/>
  <c r="F101" i="49"/>
  <c r="E101" i="49"/>
  <c r="D101" i="49"/>
  <c r="C101" i="49"/>
  <c r="G100" i="49"/>
  <c r="F100" i="49"/>
  <c r="E100" i="49"/>
  <c r="D100" i="49"/>
  <c r="C100" i="49"/>
  <c r="G99" i="49"/>
  <c r="F99" i="49"/>
  <c r="E99" i="49"/>
  <c r="D99" i="49"/>
  <c r="C99" i="49"/>
  <c r="G98" i="49"/>
  <c r="F98" i="49"/>
  <c r="E98" i="49"/>
  <c r="D98" i="49"/>
  <c r="C98" i="49"/>
  <c r="G97" i="49"/>
  <c r="F97" i="49"/>
  <c r="E97" i="49"/>
  <c r="D97" i="49"/>
  <c r="C97" i="49"/>
  <c r="G96" i="49"/>
  <c r="F96" i="49"/>
  <c r="E96" i="49"/>
  <c r="D96" i="49"/>
  <c r="C96" i="49"/>
  <c r="G95" i="49"/>
  <c r="F95" i="49"/>
  <c r="E95" i="49"/>
  <c r="D95" i="49"/>
  <c r="C95" i="49"/>
  <c r="G94" i="49"/>
  <c r="F94" i="49"/>
  <c r="E94" i="49"/>
  <c r="D94" i="49"/>
  <c r="C94" i="49"/>
  <c r="G93" i="49"/>
  <c r="F93" i="49"/>
  <c r="E93" i="49"/>
  <c r="D93" i="49"/>
  <c r="C93" i="49"/>
  <c r="G92" i="49"/>
  <c r="F92" i="49"/>
  <c r="E92" i="49"/>
  <c r="D92" i="49"/>
  <c r="C92" i="49"/>
  <c r="G91" i="49"/>
  <c r="F91" i="49"/>
  <c r="E91" i="49"/>
  <c r="D91" i="49"/>
  <c r="C91" i="49"/>
  <c r="G90" i="49"/>
  <c r="F90" i="49"/>
  <c r="E90" i="49"/>
  <c r="D90" i="49"/>
  <c r="C90" i="49"/>
  <c r="G89" i="49"/>
  <c r="F89" i="49"/>
  <c r="E89" i="49"/>
  <c r="D89" i="49"/>
  <c r="C89" i="49"/>
  <c r="G88" i="49"/>
  <c r="F88" i="49"/>
  <c r="E88" i="49"/>
  <c r="D88" i="49"/>
  <c r="C88" i="49"/>
  <c r="G87" i="49"/>
  <c r="F87" i="49"/>
  <c r="E87" i="49"/>
  <c r="D87" i="49"/>
  <c r="C87" i="49"/>
  <c r="G86" i="49"/>
  <c r="F86" i="49"/>
  <c r="E86" i="49"/>
  <c r="D86" i="49"/>
  <c r="C86" i="49"/>
  <c r="G85" i="49"/>
  <c r="F85" i="49"/>
  <c r="E85" i="49"/>
  <c r="D85" i="49"/>
  <c r="C85" i="49"/>
  <c r="G84" i="49"/>
  <c r="F84" i="49"/>
  <c r="E84" i="49"/>
  <c r="D84" i="49"/>
  <c r="C84" i="49"/>
  <c r="G83" i="49"/>
  <c r="F83" i="49"/>
  <c r="E83" i="49"/>
  <c r="D83" i="49"/>
  <c r="C83" i="49"/>
  <c r="I69" i="49"/>
  <c r="H69" i="49"/>
  <c r="I68" i="49"/>
  <c r="H68" i="49"/>
  <c r="H68" i="53" s="1"/>
  <c r="I67" i="49"/>
  <c r="H67" i="49"/>
  <c r="I66" i="49"/>
  <c r="H66" i="49"/>
  <c r="I65" i="49"/>
  <c r="H65" i="49"/>
  <c r="I64" i="49"/>
  <c r="H64" i="49"/>
  <c r="I63" i="49"/>
  <c r="H63" i="49"/>
  <c r="I62" i="49"/>
  <c r="H62" i="49"/>
  <c r="I61" i="49"/>
  <c r="H61" i="49"/>
  <c r="I60" i="49"/>
  <c r="H60" i="49"/>
  <c r="H60" i="53" s="1"/>
  <c r="I59" i="49"/>
  <c r="H59" i="49"/>
  <c r="I58" i="49"/>
  <c r="H58" i="49"/>
  <c r="I57" i="49"/>
  <c r="H57" i="49"/>
  <c r="I56" i="49"/>
  <c r="H56" i="49"/>
  <c r="I55" i="49"/>
  <c r="H55" i="49"/>
  <c r="I54" i="49"/>
  <c r="H54" i="49"/>
  <c r="I53" i="49"/>
  <c r="H53" i="49"/>
  <c r="I52" i="49"/>
  <c r="H52" i="49"/>
  <c r="I51" i="49"/>
  <c r="H51" i="49"/>
  <c r="I50" i="49"/>
  <c r="H50" i="49"/>
  <c r="I49" i="49"/>
  <c r="H49" i="49"/>
  <c r="I48" i="49"/>
  <c r="H48" i="49"/>
  <c r="I47" i="49"/>
  <c r="H47" i="49"/>
  <c r="I46" i="49"/>
  <c r="H46" i="49"/>
  <c r="I45" i="49"/>
  <c r="H45" i="49"/>
  <c r="H119" i="49" s="1"/>
  <c r="I44" i="49"/>
  <c r="H44" i="49"/>
  <c r="H44" i="53" s="1"/>
  <c r="I43" i="49"/>
  <c r="H43" i="49"/>
  <c r="H43" i="53" s="1"/>
  <c r="I42" i="49"/>
  <c r="H42" i="49"/>
  <c r="I41" i="49"/>
  <c r="H41" i="49"/>
  <c r="H115" i="49" s="1"/>
  <c r="I40" i="49"/>
  <c r="H40" i="49"/>
  <c r="I39" i="49"/>
  <c r="H39" i="49"/>
  <c r="I38" i="49"/>
  <c r="H38" i="49"/>
  <c r="I37" i="49"/>
  <c r="H37" i="49"/>
  <c r="H111" i="49" s="1"/>
  <c r="I36" i="49"/>
  <c r="H36" i="49"/>
  <c r="H36" i="53" s="1"/>
  <c r="I35" i="49"/>
  <c r="H35" i="49"/>
  <c r="H35" i="53" s="1"/>
  <c r="I34" i="49"/>
  <c r="H34" i="49"/>
  <c r="I33" i="49"/>
  <c r="H33" i="49"/>
  <c r="H107" i="49" s="1"/>
  <c r="I32" i="49"/>
  <c r="H32" i="49"/>
  <c r="I31" i="49"/>
  <c r="H31" i="49"/>
  <c r="I30" i="49"/>
  <c r="H30" i="49"/>
  <c r="I29" i="49"/>
  <c r="H29" i="49"/>
  <c r="I28" i="49"/>
  <c r="H28" i="49"/>
  <c r="H28" i="53" s="1"/>
  <c r="I27" i="49"/>
  <c r="H27" i="49"/>
  <c r="I26" i="49"/>
  <c r="H26" i="49"/>
  <c r="I25" i="49"/>
  <c r="H25" i="49"/>
  <c r="I24" i="49"/>
  <c r="H24" i="49"/>
  <c r="I23" i="49"/>
  <c r="H23" i="49"/>
  <c r="I22" i="49"/>
  <c r="H22" i="49"/>
  <c r="I21" i="49"/>
  <c r="H21" i="49"/>
  <c r="I20" i="49"/>
  <c r="H20" i="49"/>
  <c r="H20" i="53" s="1"/>
  <c r="I19" i="49"/>
  <c r="H19" i="49"/>
  <c r="H19" i="53" s="1"/>
  <c r="I18" i="49"/>
  <c r="H18" i="49"/>
  <c r="I17" i="49"/>
  <c r="H17" i="49"/>
  <c r="I16" i="49"/>
  <c r="H16" i="49"/>
  <c r="I15" i="49"/>
  <c r="H15" i="49"/>
  <c r="I14" i="49"/>
  <c r="H14" i="49"/>
  <c r="I13" i="49"/>
  <c r="H13" i="49"/>
  <c r="I12" i="49"/>
  <c r="H12" i="49"/>
  <c r="H12" i="53" s="1"/>
  <c r="I11" i="49"/>
  <c r="H11" i="49"/>
  <c r="H11" i="53" s="1"/>
  <c r="I10" i="49"/>
  <c r="H10" i="49"/>
  <c r="I9" i="49"/>
  <c r="H9" i="49"/>
  <c r="G144" i="50"/>
  <c r="F144" i="50"/>
  <c r="E144" i="50"/>
  <c r="D144" i="50"/>
  <c r="C144" i="50"/>
  <c r="G143" i="50"/>
  <c r="F143" i="50"/>
  <c r="E143" i="50"/>
  <c r="D143" i="50"/>
  <c r="C143" i="50"/>
  <c r="G142" i="50"/>
  <c r="F142" i="50"/>
  <c r="E142" i="50"/>
  <c r="D142" i="50"/>
  <c r="C142" i="50"/>
  <c r="G141" i="50"/>
  <c r="F141" i="50"/>
  <c r="E141" i="50"/>
  <c r="D141" i="50"/>
  <c r="C141" i="50"/>
  <c r="G140" i="50"/>
  <c r="F140" i="50"/>
  <c r="E140" i="50"/>
  <c r="D140" i="50"/>
  <c r="C140" i="50"/>
  <c r="G139" i="50"/>
  <c r="F139" i="50"/>
  <c r="E139" i="50"/>
  <c r="D139" i="50"/>
  <c r="C139" i="50"/>
  <c r="G138" i="50"/>
  <c r="F138" i="50"/>
  <c r="E138" i="50"/>
  <c r="D138" i="50"/>
  <c r="C138" i="50"/>
  <c r="G137" i="50"/>
  <c r="F137" i="50"/>
  <c r="E137" i="50"/>
  <c r="D137" i="50"/>
  <c r="C137" i="50"/>
  <c r="G136" i="50"/>
  <c r="F136" i="50"/>
  <c r="E136" i="50"/>
  <c r="D136" i="50"/>
  <c r="C136" i="50"/>
  <c r="G135" i="50"/>
  <c r="F135" i="50"/>
  <c r="E135" i="50"/>
  <c r="D135" i="50"/>
  <c r="C135" i="50"/>
  <c r="G134" i="50"/>
  <c r="F134" i="50"/>
  <c r="E134" i="50"/>
  <c r="D134" i="50"/>
  <c r="C134" i="50"/>
  <c r="G133" i="50"/>
  <c r="F133" i="50"/>
  <c r="E133" i="50"/>
  <c r="D133" i="50"/>
  <c r="C133" i="50"/>
  <c r="G132" i="50"/>
  <c r="F132" i="50"/>
  <c r="E132" i="50"/>
  <c r="D132" i="50"/>
  <c r="C132" i="50"/>
  <c r="G131" i="50"/>
  <c r="F131" i="50"/>
  <c r="E131" i="50"/>
  <c r="D131" i="50"/>
  <c r="C131" i="50"/>
  <c r="G130" i="50"/>
  <c r="F130" i="50"/>
  <c r="E130" i="50"/>
  <c r="D130" i="50"/>
  <c r="C130" i="50"/>
  <c r="G129" i="50"/>
  <c r="F129" i="50"/>
  <c r="E129" i="50"/>
  <c r="D129" i="50"/>
  <c r="C129" i="50"/>
  <c r="G128" i="50"/>
  <c r="F128" i="50"/>
  <c r="E128" i="50"/>
  <c r="D128" i="50"/>
  <c r="C128" i="50"/>
  <c r="G127" i="50"/>
  <c r="F127" i="50"/>
  <c r="E127" i="50"/>
  <c r="D127" i="50"/>
  <c r="C127" i="50"/>
  <c r="G126" i="50"/>
  <c r="F126" i="50"/>
  <c r="E126" i="50"/>
  <c r="D126" i="50"/>
  <c r="C126" i="50"/>
  <c r="G125" i="50"/>
  <c r="F125" i="50"/>
  <c r="E125" i="50"/>
  <c r="D125" i="50"/>
  <c r="C125" i="50"/>
  <c r="G124" i="50"/>
  <c r="F124" i="50"/>
  <c r="E124" i="50"/>
  <c r="D124" i="50"/>
  <c r="C124" i="50"/>
  <c r="G123" i="50"/>
  <c r="F123" i="50"/>
  <c r="E123" i="50"/>
  <c r="D123" i="50"/>
  <c r="C123" i="50"/>
  <c r="G122" i="50"/>
  <c r="F122" i="50"/>
  <c r="E122" i="50"/>
  <c r="D122" i="50"/>
  <c r="C122" i="50"/>
  <c r="G121" i="50"/>
  <c r="F121" i="50"/>
  <c r="E121" i="50"/>
  <c r="D121" i="50"/>
  <c r="C121" i="50"/>
  <c r="G120" i="50"/>
  <c r="F120" i="50"/>
  <c r="E120" i="50"/>
  <c r="D120" i="50"/>
  <c r="C120" i="50"/>
  <c r="G119" i="50"/>
  <c r="F119" i="50"/>
  <c r="E119" i="50"/>
  <c r="D119" i="50"/>
  <c r="C119" i="50"/>
  <c r="G118" i="50"/>
  <c r="F118" i="50"/>
  <c r="E118" i="50"/>
  <c r="D118" i="50"/>
  <c r="C118" i="50"/>
  <c r="G117" i="50"/>
  <c r="F117" i="50"/>
  <c r="E117" i="50"/>
  <c r="D117" i="50"/>
  <c r="C117" i="50"/>
  <c r="G116" i="50"/>
  <c r="F116" i="50"/>
  <c r="E116" i="50"/>
  <c r="D116" i="50"/>
  <c r="C116" i="50"/>
  <c r="G115" i="50"/>
  <c r="F115" i="50"/>
  <c r="E115" i="50"/>
  <c r="D115" i="50"/>
  <c r="C115" i="50"/>
  <c r="G114" i="50"/>
  <c r="F114" i="50"/>
  <c r="E114" i="50"/>
  <c r="D114" i="50"/>
  <c r="C114" i="50"/>
  <c r="G113" i="50"/>
  <c r="F113" i="50"/>
  <c r="E113" i="50"/>
  <c r="D113" i="50"/>
  <c r="C113" i="50"/>
  <c r="G112" i="50"/>
  <c r="F112" i="50"/>
  <c r="E112" i="50"/>
  <c r="D112" i="50"/>
  <c r="C112" i="50"/>
  <c r="G111" i="50"/>
  <c r="F111" i="50"/>
  <c r="E111" i="50"/>
  <c r="D111" i="50"/>
  <c r="C111" i="50"/>
  <c r="G110" i="50"/>
  <c r="F110" i="50"/>
  <c r="E110" i="50"/>
  <c r="D110" i="50"/>
  <c r="C110" i="50"/>
  <c r="G109" i="50"/>
  <c r="F109" i="50"/>
  <c r="E109" i="50"/>
  <c r="D109" i="50"/>
  <c r="C109" i="50"/>
  <c r="G108" i="50"/>
  <c r="F108" i="50"/>
  <c r="E108" i="50"/>
  <c r="D108" i="50"/>
  <c r="C108" i="50"/>
  <c r="G107" i="50"/>
  <c r="F107" i="50"/>
  <c r="E107" i="50"/>
  <c r="D107" i="50"/>
  <c r="C107" i="50"/>
  <c r="G106" i="50"/>
  <c r="F106" i="50"/>
  <c r="E106" i="50"/>
  <c r="D106" i="50"/>
  <c r="C106" i="50"/>
  <c r="G105" i="50"/>
  <c r="F105" i="50"/>
  <c r="E105" i="50"/>
  <c r="D105" i="50"/>
  <c r="C105" i="50"/>
  <c r="G104" i="50"/>
  <c r="F104" i="50"/>
  <c r="E104" i="50"/>
  <c r="D104" i="50"/>
  <c r="C104" i="50"/>
  <c r="G103" i="50"/>
  <c r="F103" i="50"/>
  <c r="E103" i="50"/>
  <c r="D103" i="50"/>
  <c r="C103" i="50"/>
  <c r="G102" i="50"/>
  <c r="F102" i="50"/>
  <c r="E102" i="50"/>
  <c r="D102" i="50"/>
  <c r="C102" i="50"/>
  <c r="G101" i="50"/>
  <c r="F101" i="50"/>
  <c r="E101" i="50"/>
  <c r="D101" i="50"/>
  <c r="C101" i="50"/>
  <c r="G100" i="50"/>
  <c r="F100" i="50"/>
  <c r="E100" i="50"/>
  <c r="D100" i="50"/>
  <c r="C100" i="50"/>
  <c r="G99" i="50"/>
  <c r="F99" i="50"/>
  <c r="E99" i="50"/>
  <c r="D99" i="50"/>
  <c r="C99" i="50"/>
  <c r="G98" i="50"/>
  <c r="F98" i="50"/>
  <c r="E98" i="50"/>
  <c r="D98" i="50"/>
  <c r="C98" i="50"/>
  <c r="G97" i="50"/>
  <c r="F97" i="50"/>
  <c r="E97" i="50"/>
  <c r="D97" i="50"/>
  <c r="C97" i="50"/>
  <c r="H96" i="50"/>
  <c r="G96" i="50"/>
  <c r="F96" i="50"/>
  <c r="E96" i="50"/>
  <c r="D96" i="50"/>
  <c r="C96" i="50"/>
  <c r="H95" i="50"/>
  <c r="G95" i="50"/>
  <c r="F95" i="50"/>
  <c r="E95" i="50"/>
  <c r="D95" i="50"/>
  <c r="C95" i="50"/>
  <c r="H94" i="50"/>
  <c r="G94" i="50"/>
  <c r="F94" i="50"/>
  <c r="E94" i="50"/>
  <c r="D94" i="50"/>
  <c r="C94" i="50"/>
  <c r="H93" i="50"/>
  <c r="G93" i="50"/>
  <c r="F93" i="50"/>
  <c r="E93" i="50"/>
  <c r="D93" i="50"/>
  <c r="C93" i="50"/>
  <c r="H92" i="50"/>
  <c r="G92" i="50"/>
  <c r="F92" i="50"/>
  <c r="E92" i="50"/>
  <c r="D92" i="50"/>
  <c r="C92" i="50"/>
  <c r="G91" i="50"/>
  <c r="F91" i="50"/>
  <c r="E91" i="50"/>
  <c r="D91" i="50"/>
  <c r="C91" i="50"/>
  <c r="H90" i="50"/>
  <c r="G90" i="50"/>
  <c r="F90" i="50"/>
  <c r="E90" i="50"/>
  <c r="D90" i="50"/>
  <c r="C90" i="50"/>
  <c r="H89" i="50"/>
  <c r="G89" i="50"/>
  <c r="F89" i="50"/>
  <c r="E89" i="50"/>
  <c r="D89" i="50"/>
  <c r="C89" i="50"/>
  <c r="H88" i="50"/>
  <c r="G88" i="50"/>
  <c r="F88" i="50"/>
  <c r="E88" i="50"/>
  <c r="D88" i="50"/>
  <c r="C88" i="50"/>
  <c r="H87" i="50"/>
  <c r="G87" i="50"/>
  <c r="F87" i="50"/>
  <c r="E87" i="50"/>
  <c r="D87" i="50"/>
  <c r="C87" i="50"/>
  <c r="H86" i="50"/>
  <c r="G86" i="50"/>
  <c r="F86" i="50"/>
  <c r="E86" i="50"/>
  <c r="D86" i="50"/>
  <c r="C86" i="50"/>
  <c r="H85" i="50"/>
  <c r="G85" i="50"/>
  <c r="F85" i="50"/>
  <c r="E85" i="50"/>
  <c r="D85" i="50"/>
  <c r="C85" i="50"/>
  <c r="G84" i="50"/>
  <c r="F84" i="50"/>
  <c r="E84" i="50"/>
  <c r="D84" i="50"/>
  <c r="C84" i="50"/>
  <c r="I70" i="50"/>
  <c r="I70" i="53" s="1"/>
  <c r="H70" i="50"/>
  <c r="J70" i="50" s="1"/>
  <c r="J70" i="53" s="1"/>
  <c r="I69" i="50"/>
  <c r="I69" i="53" s="1"/>
  <c r="I142" i="53" s="1"/>
  <c r="H69" i="50"/>
  <c r="I68" i="50"/>
  <c r="I68" i="53" s="1"/>
  <c r="H68" i="50"/>
  <c r="J67" i="50"/>
  <c r="I67" i="50"/>
  <c r="H67" i="50"/>
  <c r="H142" i="50" s="1"/>
  <c r="I66" i="50"/>
  <c r="H66" i="50"/>
  <c r="I65" i="50"/>
  <c r="H65" i="50"/>
  <c r="I64" i="50"/>
  <c r="H64" i="50"/>
  <c r="I63" i="50"/>
  <c r="H63" i="50"/>
  <c r="I62" i="50"/>
  <c r="H62" i="50"/>
  <c r="I61" i="50"/>
  <c r="I61" i="53" s="1"/>
  <c r="H61" i="50"/>
  <c r="I60" i="50"/>
  <c r="H60" i="50"/>
  <c r="I59" i="50"/>
  <c r="H59" i="50"/>
  <c r="H134" i="50" s="1"/>
  <c r="I58" i="50"/>
  <c r="H58" i="50"/>
  <c r="I57" i="50"/>
  <c r="I57" i="53" s="1"/>
  <c r="H57" i="50"/>
  <c r="J56" i="50"/>
  <c r="I56" i="50"/>
  <c r="H56" i="50"/>
  <c r="I55" i="50"/>
  <c r="H55" i="50"/>
  <c r="H130" i="50" s="1"/>
  <c r="I54" i="50"/>
  <c r="H54" i="50"/>
  <c r="I53" i="50"/>
  <c r="I53" i="53" s="1"/>
  <c r="H53" i="50"/>
  <c r="I52" i="50"/>
  <c r="H52" i="50"/>
  <c r="I51" i="50"/>
  <c r="H51" i="50"/>
  <c r="H126" i="50" s="1"/>
  <c r="I50" i="50"/>
  <c r="H50" i="50"/>
  <c r="I49" i="50"/>
  <c r="I49" i="53" s="1"/>
  <c r="H49" i="50"/>
  <c r="I48" i="50"/>
  <c r="H48" i="50"/>
  <c r="J47" i="50"/>
  <c r="I47" i="50"/>
  <c r="H47" i="50"/>
  <c r="I46" i="50"/>
  <c r="H46" i="50"/>
  <c r="I45" i="50"/>
  <c r="H45" i="50"/>
  <c r="I44" i="50"/>
  <c r="H44" i="50"/>
  <c r="I43" i="50"/>
  <c r="H43" i="50"/>
  <c r="I42" i="50"/>
  <c r="I117" i="50" s="1"/>
  <c r="H42" i="50"/>
  <c r="H117" i="50" s="1"/>
  <c r="I41" i="50"/>
  <c r="H41" i="50"/>
  <c r="J40" i="50"/>
  <c r="I40" i="50"/>
  <c r="H40" i="50"/>
  <c r="I39" i="50"/>
  <c r="H39" i="50"/>
  <c r="H114" i="50" s="1"/>
  <c r="I38" i="50"/>
  <c r="H38" i="50"/>
  <c r="I37" i="50"/>
  <c r="H37" i="50"/>
  <c r="I36" i="50"/>
  <c r="H36" i="50"/>
  <c r="I35" i="50"/>
  <c r="I110" i="50" s="1"/>
  <c r="H35" i="50"/>
  <c r="H110" i="50" s="1"/>
  <c r="I34" i="50"/>
  <c r="H34" i="50"/>
  <c r="H109" i="50" s="1"/>
  <c r="I33" i="50"/>
  <c r="H33" i="50"/>
  <c r="I32" i="50"/>
  <c r="H32" i="50"/>
  <c r="H107" i="50" s="1"/>
  <c r="I31" i="50"/>
  <c r="H31" i="50"/>
  <c r="H106" i="50" s="1"/>
  <c r="I30" i="50"/>
  <c r="H30" i="50"/>
  <c r="I29" i="50"/>
  <c r="H29" i="50"/>
  <c r="H29" i="53" s="1"/>
  <c r="I28" i="50"/>
  <c r="H28" i="50"/>
  <c r="I27" i="50"/>
  <c r="H27" i="50"/>
  <c r="H102" i="50" s="1"/>
  <c r="I26" i="50"/>
  <c r="I101" i="50" s="1"/>
  <c r="H26" i="50"/>
  <c r="H101" i="50" s="1"/>
  <c r="I25" i="50"/>
  <c r="H25" i="50"/>
  <c r="H25" i="53" s="1"/>
  <c r="J24" i="50"/>
  <c r="I24" i="50"/>
  <c r="H24" i="50"/>
  <c r="H99" i="50" s="1"/>
  <c r="I23" i="50"/>
  <c r="H23" i="50"/>
  <c r="H98" i="50" s="1"/>
  <c r="I22" i="50"/>
  <c r="H22" i="50"/>
  <c r="I21" i="50"/>
  <c r="I21" i="53" s="1"/>
  <c r="H21" i="50"/>
  <c r="I20" i="50"/>
  <c r="H20" i="50"/>
  <c r="J20" i="50" s="1"/>
  <c r="I19" i="50"/>
  <c r="I94" i="50" s="1"/>
  <c r="H19" i="50"/>
  <c r="I18" i="50"/>
  <c r="H18" i="50"/>
  <c r="I17" i="50"/>
  <c r="I17" i="53" s="1"/>
  <c r="H17" i="50"/>
  <c r="I16" i="50"/>
  <c r="H16" i="50"/>
  <c r="J15" i="50"/>
  <c r="I15" i="50"/>
  <c r="H15" i="50"/>
  <c r="I14" i="50"/>
  <c r="I14" i="53" s="1"/>
  <c r="H14" i="50"/>
  <c r="I13" i="50"/>
  <c r="H13" i="50"/>
  <c r="J13" i="50" s="1"/>
  <c r="I12" i="50"/>
  <c r="H12" i="50"/>
  <c r="I11" i="50"/>
  <c r="H11" i="50"/>
  <c r="I10" i="50"/>
  <c r="H10" i="50"/>
  <c r="I9" i="50"/>
  <c r="H9" i="50"/>
  <c r="H9" i="53" s="1"/>
  <c r="J217" i="51"/>
  <c r="I217" i="51"/>
  <c r="H217" i="51"/>
  <c r="G217" i="51"/>
  <c r="F217" i="51"/>
  <c r="E217" i="51"/>
  <c r="J216" i="51"/>
  <c r="I216" i="51"/>
  <c r="H216" i="51"/>
  <c r="G216" i="51"/>
  <c r="F216" i="51"/>
  <c r="E216" i="51"/>
  <c r="J215" i="51"/>
  <c r="I215" i="51"/>
  <c r="H215" i="51"/>
  <c r="G215" i="51"/>
  <c r="F215" i="51"/>
  <c r="E215" i="51"/>
  <c r="J214" i="51"/>
  <c r="I214" i="51"/>
  <c r="H214" i="51"/>
  <c r="G214" i="51"/>
  <c r="F214" i="51"/>
  <c r="E214" i="51"/>
  <c r="J213" i="51"/>
  <c r="I213" i="51"/>
  <c r="H213" i="51"/>
  <c r="G213" i="51"/>
  <c r="F213" i="51"/>
  <c r="E213" i="51"/>
  <c r="J212" i="51"/>
  <c r="I212" i="51"/>
  <c r="H212" i="51"/>
  <c r="G212" i="51"/>
  <c r="F212" i="51"/>
  <c r="E212" i="51"/>
  <c r="J211" i="51"/>
  <c r="I211" i="51"/>
  <c r="H211" i="51"/>
  <c r="G211" i="51"/>
  <c r="F211" i="51"/>
  <c r="E211" i="51"/>
  <c r="J210" i="51"/>
  <c r="I210" i="51"/>
  <c r="H210" i="51"/>
  <c r="G210" i="51"/>
  <c r="F210" i="51"/>
  <c r="E210" i="51"/>
  <c r="J209" i="51"/>
  <c r="I209" i="51"/>
  <c r="H209" i="51"/>
  <c r="G209" i="51"/>
  <c r="F209" i="51"/>
  <c r="E209" i="51"/>
  <c r="J208" i="51"/>
  <c r="I208" i="51"/>
  <c r="H208" i="51"/>
  <c r="G208" i="51"/>
  <c r="F208" i="51"/>
  <c r="E208" i="51"/>
  <c r="J207" i="51"/>
  <c r="I207" i="51"/>
  <c r="H207" i="51"/>
  <c r="G207" i="51"/>
  <c r="F207" i="51"/>
  <c r="E207" i="51"/>
  <c r="J206" i="51"/>
  <c r="I206" i="51"/>
  <c r="H206" i="51"/>
  <c r="G206" i="51"/>
  <c r="F206" i="51"/>
  <c r="E206" i="51"/>
  <c r="J205" i="51"/>
  <c r="I205" i="51"/>
  <c r="H205" i="51"/>
  <c r="G205" i="51"/>
  <c r="F205" i="51"/>
  <c r="E205" i="51"/>
  <c r="J204" i="51"/>
  <c r="I204" i="51"/>
  <c r="H204" i="51"/>
  <c r="G204" i="51"/>
  <c r="F204" i="51"/>
  <c r="E204" i="51"/>
  <c r="J203" i="51"/>
  <c r="I203" i="51"/>
  <c r="H203" i="51"/>
  <c r="G203" i="51"/>
  <c r="F203" i="51"/>
  <c r="E203" i="51"/>
  <c r="J202" i="51"/>
  <c r="I202" i="51"/>
  <c r="H202" i="51"/>
  <c r="G202" i="51"/>
  <c r="F202" i="51"/>
  <c r="E202" i="51"/>
  <c r="J201" i="51"/>
  <c r="I201" i="51"/>
  <c r="H201" i="51"/>
  <c r="G201" i="51"/>
  <c r="F201" i="51"/>
  <c r="E201" i="51"/>
  <c r="J200" i="51"/>
  <c r="I200" i="51"/>
  <c r="H200" i="51"/>
  <c r="G200" i="51"/>
  <c r="F200" i="51"/>
  <c r="E200" i="51"/>
  <c r="J199" i="51"/>
  <c r="I199" i="51"/>
  <c r="H199" i="51"/>
  <c r="G199" i="51"/>
  <c r="F199" i="51"/>
  <c r="E199" i="51"/>
  <c r="J198" i="51"/>
  <c r="I198" i="51"/>
  <c r="H198" i="51"/>
  <c r="G198" i="51"/>
  <c r="F198" i="51"/>
  <c r="E198" i="51"/>
  <c r="J197" i="51"/>
  <c r="I197" i="51"/>
  <c r="H197" i="51"/>
  <c r="G197" i="51"/>
  <c r="F197" i="51"/>
  <c r="E197" i="51"/>
  <c r="J196" i="51"/>
  <c r="I196" i="51"/>
  <c r="H196" i="51"/>
  <c r="G196" i="51"/>
  <c r="F196" i="51"/>
  <c r="E196" i="51"/>
  <c r="J195" i="51"/>
  <c r="I195" i="51"/>
  <c r="H195" i="51"/>
  <c r="G195" i="51"/>
  <c r="F195" i="51"/>
  <c r="E195" i="51"/>
  <c r="J194" i="51"/>
  <c r="I194" i="51"/>
  <c r="H194" i="51"/>
  <c r="G194" i="51"/>
  <c r="F194" i="51"/>
  <c r="E194" i="51"/>
  <c r="J193" i="51"/>
  <c r="I193" i="51"/>
  <c r="H193" i="51"/>
  <c r="G193" i="51"/>
  <c r="F193" i="51"/>
  <c r="E193" i="51"/>
  <c r="J192" i="51"/>
  <c r="I192" i="51"/>
  <c r="H192" i="51"/>
  <c r="G192" i="51"/>
  <c r="F192" i="51"/>
  <c r="E192" i="51"/>
  <c r="J191" i="51"/>
  <c r="I191" i="51"/>
  <c r="H191" i="51"/>
  <c r="G191" i="51"/>
  <c r="F191" i="51"/>
  <c r="E191" i="51"/>
  <c r="J190" i="51"/>
  <c r="I190" i="51"/>
  <c r="H190" i="51"/>
  <c r="G190" i="51"/>
  <c r="F190" i="51"/>
  <c r="E190" i="51"/>
  <c r="J189" i="51"/>
  <c r="I189" i="51"/>
  <c r="H189" i="51"/>
  <c r="G189" i="51"/>
  <c r="F189" i="51"/>
  <c r="E189" i="51"/>
  <c r="J188" i="51"/>
  <c r="I188" i="51"/>
  <c r="H188" i="51"/>
  <c r="G188" i="51"/>
  <c r="F188" i="51"/>
  <c r="E188" i="51"/>
  <c r="J187" i="51"/>
  <c r="I187" i="51"/>
  <c r="H187" i="51"/>
  <c r="G187" i="51"/>
  <c r="F187" i="51"/>
  <c r="E187" i="51"/>
  <c r="J186" i="51"/>
  <c r="I186" i="51"/>
  <c r="H186" i="51"/>
  <c r="G186" i="51"/>
  <c r="F186" i="51"/>
  <c r="E186" i="51"/>
  <c r="J185" i="51"/>
  <c r="I185" i="51"/>
  <c r="H185" i="51"/>
  <c r="G185" i="51"/>
  <c r="F185" i="51"/>
  <c r="E185" i="51"/>
  <c r="J184" i="51"/>
  <c r="I184" i="51"/>
  <c r="H184" i="51"/>
  <c r="G184" i="51"/>
  <c r="F184" i="51"/>
  <c r="E184" i="51"/>
  <c r="J183" i="51"/>
  <c r="I183" i="51"/>
  <c r="H183" i="51"/>
  <c r="G183" i="51"/>
  <c r="F183" i="51"/>
  <c r="E183" i="51"/>
  <c r="J182" i="51"/>
  <c r="I182" i="51"/>
  <c r="H182" i="51"/>
  <c r="G182" i="51"/>
  <c r="F182" i="51"/>
  <c r="E182" i="51"/>
  <c r="J181" i="51"/>
  <c r="I181" i="51"/>
  <c r="H181" i="51"/>
  <c r="G181" i="51"/>
  <c r="F181" i="51"/>
  <c r="E181" i="51"/>
  <c r="J180" i="51"/>
  <c r="I180" i="51"/>
  <c r="H180" i="51"/>
  <c r="G180" i="51"/>
  <c r="F180" i="51"/>
  <c r="E180" i="51"/>
  <c r="J179" i="51"/>
  <c r="I179" i="51"/>
  <c r="H179" i="51"/>
  <c r="G179" i="51"/>
  <c r="F179" i="51"/>
  <c r="E179" i="51"/>
  <c r="J178" i="51"/>
  <c r="I178" i="51"/>
  <c r="H178" i="51"/>
  <c r="G178" i="51"/>
  <c r="F178" i="51"/>
  <c r="E178" i="51"/>
  <c r="J177" i="51"/>
  <c r="I177" i="51"/>
  <c r="H177" i="51"/>
  <c r="G177" i="51"/>
  <c r="F177" i="51"/>
  <c r="E177" i="51"/>
  <c r="J176" i="51"/>
  <c r="I176" i="51"/>
  <c r="H176" i="51"/>
  <c r="G176" i="51"/>
  <c r="F176" i="51"/>
  <c r="E176" i="51"/>
  <c r="J175" i="51"/>
  <c r="I175" i="51"/>
  <c r="H175" i="51"/>
  <c r="G175" i="51"/>
  <c r="F175" i="51"/>
  <c r="E175" i="51"/>
  <c r="J174" i="51"/>
  <c r="I174" i="51"/>
  <c r="H174" i="51"/>
  <c r="G174" i="51"/>
  <c r="F174" i="51"/>
  <c r="E174" i="51"/>
  <c r="J173" i="51"/>
  <c r="I173" i="51"/>
  <c r="H173" i="51"/>
  <c r="G173" i="51"/>
  <c r="F173" i="51"/>
  <c r="E173" i="51"/>
  <c r="J172" i="51"/>
  <c r="I172" i="51"/>
  <c r="H172" i="51"/>
  <c r="G172" i="51"/>
  <c r="F172" i="51"/>
  <c r="E172" i="51"/>
  <c r="J171" i="51"/>
  <c r="I171" i="51"/>
  <c r="H171" i="51"/>
  <c r="G171" i="51"/>
  <c r="F171" i="51"/>
  <c r="E171" i="51"/>
  <c r="J170" i="51"/>
  <c r="I170" i="51"/>
  <c r="H170" i="51"/>
  <c r="G170" i="51"/>
  <c r="F170" i="51"/>
  <c r="E170" i="51"/>
  <c r="J169" i="51"/>
  <c r="I169" i="51"/>
  <c r="H169" i="51"/>
  <c r="G169" i="51"/>
  <c r="F169" i="51"/>
  <c r="E169" i="51"/>
  <c r="J168" i="51"/>
  <c r="I168" i="51"/>
  <c r="H168" i="51"/>
  <c r="G168" i="51"/>
  <c r="F168" i="51"/>
  <c r="E168" i="51"/>
  <c r="J167" i="51"/>
  <c r="I167" i="51"/>
  <c r="H167" i="51"/>
  <c r="G167" i="51"/>
  <c r="F167" i="51"/>
  <c r="E167" i="51"/>
  <c r="J166" i="51"/>
  <c r="I166" i="51"/>
  <c r="H166" i="51"/>
  <c r="G166" i="51"/>
  <c r="F166" i="51"/>
  <c r="E166" i="51"/>
  <c r="J165" i="51"/>
  <c r="I165" i="51"/>
  <c r="H165" i="51"/>
  <c r="G165" i="51"/>
  <c r="F165" i="51"/>
  <c r="E165" i="51"/>
  <c r="J164" i="51"/>
  <c r="I164" i="51"/>
  <c r="H164" i="51"/>
  <c r="G164" i="51"/>
  <c r="F164" i="51"/>
  <c r="E164" i="51"/>
  <c r="J163" i="51"/>
  <c r="I163" i="51"/>
  <c r="H163" i="51"/>
  <c r="G163" i="51"/>
  <c r="F163" i="51"/>
  <c r="E163" i="51"/>
  <c r="J162" i="51"/>
  <c r="I162" i="51"/>
  <c r="H162" i="51"/>
  <c r="G162" i="51"/>
  <c r="F162" i="51"/>
  <c r="E162" i="51"/>
  <c r="J161" i="51"/>
  <c r="I161" i="51"/>
  <c r="H161" i="51"/>
  <c r="G161" i="51"/>
  <c r="F161" i="51"/>
  <c r="E161" i="51"/>
  <c r="J160" i="51"/>
  <c r="I160" i="51"/>
  <c r="H160" i="51"/>
  <c r="G160" i="51"/>
  <c r="F160" i="51"/>
  <c r="E160" i="51"/>
  <c r="J159" i="51"/>
  <c r="I159" i="51"/>
  <c r="H159" i="51"/>
  <c r="G159" i="51"/>
  <c r="F159" i="51"/>
  <c r="E159" i="51"/>
  <c r="J158" i="51"/>
  <c r="I158" i="51"/>
  <c r="H158" i="51"/>
  <c r="G158" i="51"/>
  <c r="F158" i="51"/>
  <c r="E158" i="51"/>
  <c r="J157" i="51"/>
  <c r="I157" i="51"/>
  <c r="H157" i="51"/>
  <c r="G157" i="51"/>
  <c r="F157" i="51"/>
  <c r="E157" i="51"/>
  <c r="J156" i="51"/>
  <c r="I156" i="51"/>
  <c r="H156" i="51"/>
  <c r="G156" i="51"/>
  <c r="F156" i="51"/>
  <c r="E156" i="51"/>
  <c r="G70" i="51"/>
  <c r="F70" i="51"/>
  <c r="E70" i="51"/>
  <c r="G69" i="51"/>
  <c r="G144" i="51" s="1"/>
  <c r="F69" i="51"/>
  <c r="F144" i="51" s="1"/>
  <c r="E69" i="51"/>
  <c r="E144" i="51" s="1"/>
  <c r="G68" i="51"/>
  <c r="F68" i="51"/>
  <c r="F143" i="51" s="1"/>
  <c r="E68" i="51"/>
  <c r="G67" i="51"/>
  <c r="F67" i="51"/>
  <c r="E67" i="51"/>
  <c r="G66" i="51"/>
  <c r="F66" i="51"/>
  <c r="F141" i="51" s="1"/>
  <c r="E66" i="51"/>
  <c r="G65" i="51"/>
  <c r="G140" i="51" s="1"/>
  <c r="F65" i="51"/>
  <c r="E65" i="51"/>
  <c r="G64" i="51"/>
  <c r="F64" i="51"/>
  <c r="F139" i="51" s="1"/>
  <c r="E64" i="51"/>
  <c r="G63" i="51"/>
  <c r="G138" i="51" s="1"/>
  <c r="F63" i="51"/>
  <c r="E63" i="51"/>
  <c r="G62" i="51"/>
  <c r="F62" i="51"/>
  <c r="E62" i="51"/>
  <c r="G61" i="51"/>
  <c r="G136" i="51" s="1"/>
  <c r="F61" i="51"/>
  <c r="F136" i="51" s="1"/>
  <c r="E61" i="51"/>
  <c r="G60" i="51"/>
  <c r="F60" i="51"/>
  <c r="F135" i="51" s="1"/>
  <c r="E60" i="51"/>
  <c r="G59" i="51"/>
  <c r="F59" i="51"/>
  <c r="E59" i="51"/>
  <c r="G58" i="51"/>
  <c r="F58" i="51"/>
  <c r="F133" i="51" s="1"/>
  <c r="E58" i="51"/>
  <c r="G57" i="51"/>
  <c r="G132" i="51" s="1"/>
  <c r="F57" i="51"/>
  <c r="E57" i="51"/>
  <c r="G56" i="51"/>
  <c r="F56" i="51"/>
  <c r="F131" i="51" s="1"/>
  <c r="E56" i="51"/>
  <c r="E131" i="51" s="1"/>
  <c r="G55" i="51"/>
  <c r="G130" i="51" s="1"/>
  <c r="F55" i="51"/>
  <c r="F130" i="51" s="1"/>
  <c r="E55" i="51"/>
  <c r="G54" i="51"/>
  <c r="F54" i="51"/>
  <c r="F129" i="51" s="1"/>
  <c r="E54" i="51"/>
  <c r="G53" i="51"/>
  <c r="G128" i="51" s="1"/>
  <c r="F53" i="51"/>
  <c r="F128" i="51" s="1"/>
  <c r="E53" i="51"/>
  <c r="G52" i="51"/>
  <c r="F52" i="51"/>
  <c r="F127" i="51" s="1"/>
  <c r="E52" i="51"/>
  <c r="G51" i="51"/>
  <c r="F51" i="51"/>
  <c r="F126" i="51" s="1"/>
  <c r="E51" i="51"/>
  <c r="G50" i="51"/>
  <c r="F50" i="51"/>
  <c r="F125" i="51" s="1"/>
  <c r="E50" i="51"/>
  <c r="G49" i="51"/>
  <c r="G124" i="51" s="1"/>
  <c r="F49" i="51"/>
  <c r="F124" i="51" s="1"/>
  <c r="E49" i="51"/>
  <c r="G48" i="51"/>
  <c r="F48" i="51"/>
  <c r="F123" i="51" s="1"/>
  <c r="E48" i="51"/>
  <c r="G47" i="51"/>
  <c r="G122" i="51" s="1"/>
  <c r="F47" i="51"/>
  <c r="F122" i="51" s="1"/>
  <c r="E47" i="51"/>
  <c r="G46" i="51"/>
  <c r="F46" i="51"/>
  <c r="F121" i="51" s="1"/>
  <c r="E46" i="51"/>
  <c r="G45" i="51"/>
  <c r="G120" i="51" s="1"/>
  <c r="F45" i="51"/>
  <c r="F120" i="51" s="1"/>
  <c r="E45" i="51"/>
  <c r="G44" i="51"/>
  <c r="F44" i="51"/>
  <c r="F119" i="51" s="1"/>
  <c r="E44" i="51"/>
  <c r="G43" i="51"/>
  <c r="F43" i="51"/>
  <c r="F118" i="51" s="1"/>
  <c r="E43" i="51"/>
  <c r="G42" i="51"/>
  <c r="F42" i="51"/>
  <c r="F117" i="51" s="1"/>
  <c r="E42" i="51"/>
  <c r="G41" i="51"/>
  <c r="G116" i="51" s="1"/>
  <c r="F41" i="51"/>
  <c r="F116" i="51" s="1"/>
  <c r="E41" i="51"/>
  <c r="G40" i="51"/>
  <c r="F40" i="51"/>
  <c r="F115" i="51" s="1"/>
  <c r="E40" i="51"/>
  <c r="E115" i="51" s="1"/>
  <c r="G39" i="51"/>
  <c r="G114" i="51" s="1"/>
  <c r="F39" i="51"/>
  <c r="F114" i="51" s="1"/>
  <c r="E39" i="51"/>
  <c r="G38" i="51"/>
  <c r="F38" i="51"/>
  <c r="F113" i="51" s="1"/>
  <c r="E38" i="51"/>
  <c r="G37" i="51"/>
  <c r="G112" i="51" s="1"/>
  <c r="F37" i="51"/>
  <c r="F112" i="51" s="1"/>
  <c r="E37" i="51"/>
  <c r="G36" i="51"/>
  <c r="F36" i="51"/>
  <c r="F111" i="51" s="1"/>
  <c r="E36" i="51"/>
  <c r="G35" i="51"/>
  <c r="F35" i="51"/>
  <c r="F110" i="51" s="1"/>
  <c r="E35" i="51"/>
  <c r="G34" i="51"/>
  <c r="F34" i="51"/>
  <c r="F109" i="51" s="1"/>
  <c r="E34" i="51"/>
  <c r="G33" i="51"/>
  <c r="G108" i="51" s="1"/>
  <c r="F33" i="51"/>
  <c r="F108" i="51" s="1"/>
  <c r="E33" i="51"/>
  <c r="G32" i="51"/>
  <c r="F32" i="51"/>
  <c r="F107" i="51" s="1"/>
  <c r="E32" i="51"/>
  <c r="G31" i="51"/>
  <c r="G106" i="51" s="1"/>
  <c r="F31" i="51"/>
  <c r="F106" i="51" s="1"/>
  <c r="E31" i="51"/>
  <c r="G30" i="51"/>
  <c r="F30" i="51"/>
  <c r="F105" i="51" s="1"/>
  <c r="E30" i="51"/>
  <c r="G29" i="51"/>
  <c r="G104" i="51" s="1"/>
  <c r="F29" i="51"/>
  <c r="F104" i="51" s="1"/>
  <c r="E29" i="51"/>
  <c r="G28" i="51"/>
  <c r="F28" i="51"/>
  <c r="F103" i="51" s="1"/>
  <c r="E28" i="51"/>
  <c r="G27" i="51"/>
  <c r="F27" i="51"/>
  <c r="F102" i="51" s="1"/>
  <c r="E27" i="51"/>
  <c r="G26" i="51"/>
  <c r="F26" i="51"/>
  <c r="F101" i="51" s="1"/>
  <c r="E26" i="51"/>
  <c r="G25" i="51"/>
  <c r="G100" i="51" s="1"/>
  <c r="F25" i="51"/>
  <c r="F100" i="51" s="1"/>
  <c r="E25" i="51"/>
  <c r="G24" i="51"/>
  <c r="F24" i="51"/>
  <c r="F99" i="51" s="1"/>
  <c r="E24" i="51"/>
  <c r="G23" i="51"/>
  <c r="G98" i="51" s="1"/>
  <c r="F23" i="51"/>
  <c r="F98" i="51" s="1"/>
  <c r="E23" i="51"/>
  <c r="G22" i="51"/>
  <c r="F22" i="51"/>
  <c r="F97" i="51" s="1"/>
  <c r="E22" i="51"/>
  <c r="G21" i="51"/>
  <c r="G96" i="51" s="1"/>
  <c r="F21" i="51"/>
  <c r="F96" i="51" s="1"/>
  <c r="E21" i="51"/>
  <c r="G20" i="51"/>
  <c r="F20" i="51"/>
  <c r="F95" i="51" s="1"/>
  <c r="E20" i="51"/>
  <c r="G19" i="51"/>
  <c r="F19" i="51"/>
  <c r="F94" i="51" s="1"/>
  <c r="E19" i="51"/>
  <c r="G18" i="51"/>
  <c r="F18" i="51"/>
  <c r="F93" i="51" s="1"/>
  <c r="E18" i="51"/>
  <c r="G17" i="51"/>
  <c r="G92" i="51" s="1"/>
  <c r="F17" i="51"/>
  <c r="F92" i="51" s="1"/>
  <c r="E17" i="51"/>
  <c r="G16" i="51"/>
  <c r="F16" i="51"/>
  <c r="F91" i="51" s="1"/>
  <c r="E16" i="51"/>
  <c r="G15" i="51"/>
  <c r="G90" i="51" s="1"/>
  <c r="F15" i="51"/>
  <c r="F90" i="51" s="1"/>
  <c r="E15" i="51"/>
  <c r="G14" i="51"/>
  <c r="F14" i="51"/>
  <c r="F89" i="51" s="1"/>
  <c r="E14" i="51"/>
  <c r="G13" i="51"/>
  <c r="G88" i="51" s="1"/>
  <c r="F13" i="51"/>
  <c r="F88" i="51" s="1"/>
  <c r="E13" i="51"/>
  <c r="G12" i="51"/>
  <c r="F12" i="51"/>
  <c r="F87" i="51" s="1"/>
  <c r="E12" i="51"/>
  <c r="G11" i="51"/>
  <c r="F11" i="51"/>
  <c r="F86" i="51" s="1"/>
  <c r="E11" i="51"/>
  <c r="G10" i="51"/>
  <c r="F10" i="51"/>
  <c r="F85" i="51" s="1"/>
  <c r="E10" i="51"/>
  <c r="G9" i="51"/>
  <c r="G84" i="51" s="1"/>
  <c r="F9" i="51"/>
  <c r="F84" i="51" s="1"/>
  <c r="E9" i="51"/>
  <c r="G143" i="52"/>
  <c r="F143" i="52"/>
  <c r="E143" i="52"/>
  <c r="G142" i="52"/>
  <c r="F142" i="52"/>
  <c r="E142" i="52"/>
  <c r="G141" i="52"/>
  <c r="F141" i="52"/>
  <c r="E141" i="52"/>
  <c r="G140" i="52"/>
  <c r="F140" i="52"/>
  <c r="E140" i="52"/>
  <c r="G139" i="52"/>
  <c r="F139" i="52"/>
  <c r="E139" i="52"/>
  <c r="G138" i="52"/>
  <c r="F138" i="52"/>
  <c r="E138" i="52"/>
  <c r="G137" i="52"/>
  <c r="F137" i="52"/>
  <c r="E137" i="52"/>
  <c r="G136" i="52"/>
  <c r="F136" i="52"/>
  <c r="E136" i="52"/>
  <c r="G135" i="52"/>
  <c r="F135" i="52"/>
  <c r="E135" i="52"/>
  <c r="G134" i="52"/>
  <c r="F134" i="52"/>
  <c r="E134" i="52"/>
  <c r="G133" i="52"/>
  <c r="F133" i="52"/>
  <c r="E133" i="52"/>
  <c r="G132" i="52"/>
  <c r="F132" i="52"/>
  <c r="E132" i="52"/>
  <c r="G131" i="52"/>
  <c r="F131" i="52"/>
  <c r="E131" i="52"/>
  <c r="G130" i="52"/>
  <c r="F130" i="52"/>
  <c r="E130" i="52"/>
  <c r="G129" i="52"/>
  <c r="F129" i="52"/>
  <c r="E129" i="52"/>
  <c r="G128" i="52"/>
  <c r="F128" i="52"/>
  <c r="E128" i="52"/>
  <c r="G127" i="52"/>
  <c r="F127" i="52"/>
  <c r="E127" i="52"/>
  <c r="G126" i="52"/>
  <c r="F126" i="52"/>
  <c r="E126" i="52"/>
  <c r="G125" i="52"/>
  <c r="F125" i="52"/>
  <c r="E125" i="52"/>
  <c r="G124" i="52"/>
  <c r="F124" i="52"/>
  <c r="E124" i="52"/>
  <c r="G123" i="52"/>
  <c r="F123" i="52"/>
  <c r="E123" i="52"/>
  <c r="G122" i="52"/>
  <c r="F122" i="52"/>
  <c r="E122" i="52"/>
  <c r="G121" i="52"/>
  <c r="F121" i="52"/>
  <c r="E121" i="52"/>
  <c r="G120" i="52"/>
  <c r="F120" i="52"/>
  <c r="E120" i="52"/>
  <c r="G119" i="52"/>
  <c r="F119" i="52"/>
  <c r="E119" i="52"/>
  <c r="G118" i="52"/>
  <c r="F118" i="52"/>
  <c r="E118" i="52"/>
  <c r="G117" i="52"/>
  <c r="F117" i="52"/>
  <c r="E117" i="52"/>
  <c r="G116" i="52"/>
  <c r="F116" i="52"/>
  <c r="E116" i="52"/>
  <c r="G115" i="52"/>
  <c r="F115" i="52"/>
  <c r="E115" i="52"/>
  <c r="G114" i="52"/>
  <c r="F114" i="52"/>
  <c r="E114" i="52"/>
  <c r="G113" i="52"/>
  <c r="F113" i="52"/>
  <c r="E113" i="52"/>
  <c r="G112" i="52"/>
  <c r="F112" i="52"/>
  <c r="E112" i="52"/>
  <c r="G111" i="52"/>
  <c r="F111" i="52"/>
  <c r="E111" i="52"/>
  <c r="G110" i="52"/>
  <c r="F110" i="52"/>
  <c r="E110" i="52"/>
  <c r="G109" i="52"/>
  <c r="F109" i="52"/>
  <c r="E109" i="52"/>
  <c r="G108" i="52"/>
  <c r="F108" i="52"/>
  <c r="E108" i="52"/>
  <c r="G107" i="52"/>
  <c r="F107" i="52"/>
  <c r="E107" i="52"/>
  <c r="G106" i="52"/>
  <c r="F106" i="52"/>
  <c r="E106" i="52"/>
  <c r="G105" i="52"/>
  <c r="F105" i="52"/>
  <c r="E105" i="52"/>
  <c r="G104" i="52"/>
  <c r="F104" i="52"/>
  <c r="E104" i="52"/>
  <c r="G103" i="52"/>
  <c r="F103" i="52"/>
  <c r="E103" i="52"/>
  <c r="G102" i="52"/>
  <c r="F102" i="52"/>
  <c r="E102" i="52"/>
  <c r="G101" i="52"/>
  <c r="F101" i="52"/>
  <c r="E101" i="52"/>
  <c r="G100" i="52"/>
  <c r="F100" i="52"/>
  <c r="E100" i="52"/>
  <c r="G99" i="52"/>
  <c r="F99" i="52"/>
  <c r="E99" i="52"/>
  <c r="G98" i="52"/>
  <c r="F98" i="52"/>
  <c r="E98" i="52"/>
  <c r="G97" i="52"/>
  <c r="F97" i="52"/>
  <c r="E97" i="52"/>
  <c r="G96" i="52"/>
  <c r="F96" i="52"/>
  <c r="E96" i="52"/>
  <c r="G95" i="52"/>
  <c r="F95" i="52"/>
  <c r="E95" i="52"/>
  <c r="G94" i="52"/>
  <c r="F94" i="52"/>
  <c r="E94" i="52"/>
  <c r="G93" i="52"/>
  <c r="F93" i="52"/>
  <c r="E93" i="52"/>
  <c r="G92" i="52"/>
  <c r="F92" i="52"/>
  <c r="E92" i="52"/>
  <c r="G91" i="52"/>
  <c r="F91" i="52"/>
  <c r="E91" i="52"/>
  <c r="G90" i="52"/>
  <c r="F90" i="52"/>
  <c r="E90" i="52"/>
  <c r="G89" i="52"/>
  <c r="F89" i="52"/>
  <c r="E89" i="52"/>
  <c r="G88" i="52"/>
  <c r="F88" i="52"/>
  <c r="E88" i="52"/>
  <c r="G87" i="52"/>
  <c r="F87" i="52"/>
  <c r="E87" i="52"/>
  <c r="G86" i="52"/>
  <c r="F86" i="52"/>
  <c r="E86" i="52"/>
  <c r="G85" i="52"/>
  <c r="F85" i="52"/>
  <c r="E85" i="52"/>
  <c r="G84" i="52"/>
  <c r="F84" i="52"/>
  <c r="E84" i="52"/>
  <c r="G83" i="52"/>
  <c r="F83" i="52"/>
  <c r="E83" i="52"/>
  <c r="I69" i="52"/>
  <c r="I143" i="52" s="1"/>
  <c r="H69" i="52"/>
  <c r="I68" i="52"/>
  <c r="I142" i="52" s="1"/>
  <c r="H68" i="52"/>
  <c r="I67" i="52"/>
  <c r="H67" i="52"/>
  <c r="I66" i="52"/>
  <c r="H66" i="52"/>
  <c r="I65" i="52"/>
  <c r="I139" i="52" s="1"/>
  <c r="H65" i="52"/>
  <c r="I64" i="52"/>
  <c r="I138" i="52" s="1"/>
  <c r="H64" i="52"/>
  <c r="I63" i="52"/>
  <c r="H63" i="52"/>
  <c r="I62" i="52"/>
  <c r="H62" i="52"/>
  <c r="I61" i="52"/>
  <c r="I135" i="52" s="1"/>
  <c r="H61" i="52"/>
  <c r="I60" i="52"/>
  <c r="I134" i="52" s="1"/>
  <c r="H60" i="52"/>
  <c r="I59" i="52"/>
  <c r="H59" i="52"/>
  <c r="I58" i="52"/>
  <c r="H58" i="52"/>
  <c r="I57" i="52"/>
  <c r="I131" i="52" s="1"/>
  <c r="H57" i="52"/>
  <c r="I56" i="52"/>
  <c r="I130" i="52" s="1"/>
  <c r="H56" i="52"/>
  <c r="I55" i="52"/>
  <c r="H55" i="52"/>
  <c r="I54" i="52"/>
  <c r="H54" i="52"/>
  <c r="I53" i="52"/>
  <c r="I127" i="52" s="1"/>
  <c r="H53" i="52"/>
  <c r="I52" i="52"/>
  <c r="I126" i="52" s="1"/>
  <c r="H52" i="52"/>
  <c r="I51" i="52"/>
  <c r="H51" i="52"/>
  <c r="I50" i="52"/>
  <c r="H50" i="52"/>
  <c r="I49" i="52"/>
  <c r="I123" i="52" s="1"/>
  <c r="H49" i="52"/>
  <c r="I48" i="52"/>
  <c r="I122" i="52" s="1"/>
  <c r="H48" i="52"/>
  <c r="I47" i="52"/>
  <c r="H47" i="52"/>
  <c r="I46" i="52"/>
  <c r="H46" i="52"/>
  <c r="I45" i="52"/>
  <c r="I119" i="52" s="1"/>
  <c r="H45" i="52"/>
  <c r="I44" i="52"/>
  <c r="I118" i="52" s="1"/>
  <c r="H44" i="52"/>
  <c r="I43" i="52"/>
  <c r="H43" i="52"/>
  <c r="I42" i="52"/>
  <c r="H42" i="52"/>
  <c r="H116" i="52" s="1"/>
  <c r="I41" i="52"/>
  <c r="I115" i="52" s="1"/>
  <c r="H41" i="52"/>
  <c r="I40" i="52"/>
  <c r="I114" i="52" s="1"/>
  <c r="H40" i="52"/>
  <c r="I39" i="52"/>
  <c r="H39" i="52"/>
  <c r="I38" i="52"/>
  <c r="H38" i="52"/>
  <c r="I37" i="52"/>
  <c r="I111" i="52" s="1"/>
  <c r="H37" i="52"/>
  <c r="H111" i="52" s="1"/>
  <c r="I36" i="52"/>
  <c r="I110" i="52" s="1"/>
  <c r="H36" i="52"/>
  <c r="I35" i="52"/>
  <c r="H35" i="52"/>
  <c r="I34" i="52"/>
  <c r="H34" i="52"/>
  <c r="I33" i="52"/>
  <c r="I107" i="52" s="1"/>
  <c r="H33" i="52"/>
  <c r="H107" i="52" s="1"/>
  <c r="I32" i="52"/>
  <c r="I106" i="52" s="1"/>
  <c r="H32" i="52"/>
  <c r="H106" i="52" s="1"/>
  <c r="I31" i="52"/>
  <c r="I105" i="52" s="1"/>
  <c r="H31" i="52"/>
  <c r="I30" i="52"/>
  <c r="H30" i="52"/>
  <c r="I29" i="52"/>
  <c r="I103" i="52" s="1"/>
  <c r="H29" i="52"/>
  <c r="I28" i="52"/>
  <c r="I102" i="52" s="1"/>
  <c r="H28" i="52"/>
  <c r="I27" i="52"/>
  <c r="I101" i="52" s="1"/>
  <c r="H27" i="52"/>
  <c r="I26" i="52"/>
  <c r="J26" i="52" s="1"/>
  <c r="H26" i="52"/>
  <c r="I25" i="52"/>
  <c r="I99" i="52" s="1"/>
  <c r="H25" i="52"/>
  <c r="I24" i="52"/>
  <c r="I98" i="52" s="1"/>
  <c r="H24" i="52"/>
  <c r="H98" i="52" s="1"/>
  <c r="I23" i="52"/>
  <c r="J23" i="52" s="1"/>
  <c r="H23" i="52"/>
  <c r="I22" i="52"/>
  <c r="H22" i="52"/>
  <c r="I21" i="52"/>
  <c r="I95" i="52" s="1"/>
  <c r="H21" i="52"/>
  <c r="I20" i="52"/>
  <c r="I94" i="52" s="1"/>
  <c r="H20" i="52"/>
  <c r="I19" i="52"/>
  <c r="I93" i="52" s="1"/>
  <c r="H19" i="52"/>
  <c r="I18" i="52"/>
  <c r="H18" i="52"/>
  <c r="I17" i="52"/>
  <c r="I91" i="52" s="1"/>
  <c r="H17" i="52"/>
  <c r="I16" i="52"/>
  <c r="I90" i="52" s="1"/>
  <c r="H16" i="52"/>
  <c r="H90" i="52" s="1"/>
  <c r="I15" i="52"/>
  <c r="H15" i="52"/>
  <c r="I14" i="52"/>
  <c r="H14" i="52"/>
  <c r="I13" i="52"/>
  <c r="I87" i="52" s="1"/>
  <c r="H13" i="52"/>
  <c r="I12" i="52"/>
  <c r="I86" i="52" s="1"/>
  <c r="H12" i="52"/>
  <c r="I11" i="52"/>
  <c r="H11" i="52"/>
  <c r="I10" i="52"/>
  <c r="H10" i="52"/>
  <c r="I9" i="52"/>
  <c r="I83" i="52" s="1"/>
  <c r="H9" i="52"/>
  <c r="H83" i="52" s="1"/>
  <c r="G144" i="45"/>
  <c r="F144" i="45"/>
  <c r="E144" i="45"/>
  <c r="G143" i="45"/>
  <c r="F143" i="45"/>
  <c r="E143" i="45"/>
  <c r="G142" i="45"/>
  <c r="F142" i="45"/>
  <c r="E142" i="45"/>
  <c r="H141" i="45"/>
  <c r="G141" i="45"/>
  <c r="F141" i="45"/>
  <c r="E141" i="45"/>
  <c r="G140" i="45"/>
  <c r="F140" i="45"/>
  <c r="E140" i="45"/>
  <c r="G139" i="45"/>
  <c r="F139" i="45"/>
  <c r="E139" i="45"/>
  <c r="H138" i="45"/>
  <c r="G138" i="45"/>
  <c r="F138" i="45"/>
  <c r="E138" i="45"/>
  <c r="G137" i="45"/>
  <c r="F137" i="45"/>
  <c r="E137" i="45"/>
  <c r="G136" i="45"/>
  <c r="F136" i="45"/>
  <c r="E136" i="45"/>
  <c r="G135" i="45"/>
  <c r="F135" i="45"/>
  <c r="E135" i="45"/>
  <c r="I134" i="45"/>
  <c r="H134" i="45"/>
  <c r="G134" i="45"/>
  <c r="F134" i="45"/>
  <c r="E134" i="45"/>
  <c r="G133" i="45"/>
  <c r="F133" i="45"/>
  <c r="E133" i="45"/>
  <c r="G132" i="45"/>
  <c r="F132" i="45"/>
  <c r="E132" i="45"/>
  <c r="H131" i="45"/>
  <c r="G131" i="45"/>
  <c r="F131" i="45"/>
  <c r="E131" i="45"/>
  <c r="G130" i="45"/>
  <c r="F130" i="45"/>
  <c r="E130" i="45"/>
  <c r="I129" i="45"/>
  <c r="H129" i="45"/>
  <c r="G129" i="45"/>
  <c r="F129" i="45"/>
  <c r="E129" i="45"/>
  <c r="G128" i="45"/>
  <c r="F128" i="45"/>
  <c r="E128" i="45"/>
  <c r="G127" i="45"/>
  <c r="F127" i="45"/>
  <c r="E127" i="45"/>
  <c r="I126" i="45"/>
  <c r="H126" i="45"/>
  <c r="G126" i="45"/>
  <c r="F126" i="45"/>
  <c r="E126" i="45"/>
  <c r="G125" i="45"/>
  <c r="F125" i="45"/>
  <c r="E125" i="45"/>
  <c r="G124" i="45"/>
  <c r="F124" i="45"/>
  <c r="E124" i="45"/>
  <c r="H123" i="45"/>
  <c r="G123" i="45"/>
  <c r="F123" i="45"/>
  <c r="E123" i="45"/>
  <c r="G122" i="45"/>
  <c r="F122" i="45"/>
  <c r="E122" i="45"/>
  <c r="G121" i="45"/>
  <c r="F121" i="45"/>
  <c r="E121" i="45"/>
  <c r="G120" i="45"/>
  <c r="F120" i="45"/>
  <c r="E120" i="45"/>
  <c r="G119" i="45"/>
  <c r="F119" i="45"/>
  <c r="E119" i="45"/>
  <c r="G118" i="45"/>
  <c r="F118" i="45"/>
  <c r="E118" i="45"/>
  <c r="H117" i="45"/>
  <c r="G117" i="45"/>
  <c r="F117" i="45"/>
  <c r="E117" i="45"/>
  <c r="I116" i="45"/>
  <c r="H116" i="45"/>
  <c r="G116" i="45"/>
  <c r="F116" i="45"/>
  <c r="E116" i="45"/>
  <c r="G115" i="45"/>
  <c r="F115" i="45"/>
  <c r="E115" i="45"/>
  <c r="I114" i="45"/>
  <c r="G114" i="45"/>
  <c r="F114" i="45"/>
  <c r="E114" i="45"/>
  <c r="H113" i="45"/>
  <c r="G113" i="45"/>
  <c r="F113" i="45"/>
  <c r="E113" i="45"/>
  <c r="H112" i="45"/>
  <c r="G112" i="45"/>
  <c r="F112" i="45"/>
  <c r="E112" i="45"/>
  <c r="G111" i="45"/>
  <c r="F111" i="45"/>
  <c r="E111" i="45"/>
  <c r="I110" i="45"/>
  <c r="G110" i="45"/>
  <c r="F110" i="45"/>
  <c r="E110" i="45"/>
  <c r="H109" i="45"/>
  <c r="G109" i="45"/>
  <c r="F109" i="45"/>
  <c r="E109" i="45"/>
  <c r="I108" i="45"/>
  <c r="H108" i="45"/>
  <c r="G108" i="45"/>
  <c r="F108" i="45"/>
  <c r="E108" i="45"/>
  <c r="G107" i="45"/>
  <c r="F107" i="45"/>
  <c r="E107" i="45"/>
  <c r="G106" i="45"/>
  <c r="F106" i="45"/>
  <c r="E106" i="45"/>
  <c r="I105" i="45"/>
  <c r="H105" i="45"/>
  <c r="G105" i="45"/>
  <c r="F105" i="45"/>
  <c r="E105" i="45"/>
  <c r="G104" i="45"/>
  <c r="F104" i="45"/>
  <c r="E104" i="45"/>
  <c r="G103" i="45"/>
  <c r="F103" i="45"/>
  <c r="E103" i="45"/>
  <c r="G102" i="45"/>
  <c r="F102" i="45"/>
  <c r="E102" i="45"/>
  <c r="I101" i="45"/>
  <c r="H101" i="45"/>
  <c r="G101" i="45"/>
  <c r="F101" i="45"/>
  <c r="E101" i="45"/>
  <c r="G100" i="45"/>
  <c r="F100" i="45"/>
  <c r="E100" i="45"/>
  <c r="G99" i="45"/>
  <c r="F99" i="45"/>
  <c r="E99" i="45"/>
  <c r="I98" i="45"/>
  <c r="G98" i="45"/>
  <c r="F98" i="45"/>
  <c r="E98" i="45"/>
  <c r="I97" i="45"/>
  <c r="H97" i="45"/>
  <c r="G97" i="45"/>
  <c r="F97" i="45"/>
  <c r="E97" i="45"/>
  <c r="G96" i="45"/>
  <c r="F96" i="45"/>
  <c r="E96" i="45"/>
  <c r="G95" i="45"/>
  <c r="F95" i="45"/>
  <c r="E95" i="45"/>
  <c r="I94" i="45"/>
  <c r="G94" i="45"/>
  <c r="F94" i="45"/>
  <c r="E94" i="45"/>
  <c r="I93" i="45"/>
  <c r="H93" i="45"/>
  <c r="G93" i="45"/>
  <c r="F93" i="45"/>
  <c r="E93" i="45"/>
  <c r="G92" i="45"/>
  <c r="F92" i="45"/>
  <c r="E92" i="45"/>
  <c r="G91" i="45"/>
  <c r="F91" i="45"/>
  <c r="E91" i="45"/>
  <c r="I90" i="45"/>
  <c r="G90" i="45"/>
  <c r="F90" i="45"/>
  <c r="E90" i="45"/>
  <c r="G89" i="45"/>
  <c r="F89" i="45"/>
  <c r="E89" i="45"/>
  <c r="H88" i="45"/>
  <c r="G88" i="45"/>
  <c r="F88" i="45"/>
  <c r="E88" i="45"/>
  <c r="G87" i="45"/>
  <c r="F87" i="45"/>
  <c r="E87" i="45"/>
  <c r="I86" i="45"/>
  <c r="G86" i="45"/>
  <c r="F86" i="45"/>
  <c r="E86" i="45"/>
  <c r="G85" i="45"/>
  <c r="F85" i="45"/>
  <c r="E85" i="45"/>
  <c r="I84" i="45"/>
  <c r="H84" i="45"/>
  <c r="G84" i="45"/>
  <c r="F84" i="45"/>
  <c r="E84" i="45"/>
  <c r="I70" i="45"/>
  <c r="I70" i="51" s="1"/>
  <c r="H70" i="45"/>
  <c r="J70" i="45" s="1"/>
  <c r="J70" i="51" s="1"/>
  <c r="I69" i="45"/>
  <c r="H69" i="45"/>
  <c r="I68" i="45"/>
  <c r="H68" i="45"/>
  <c r="H68" i="51" s="1"/>
  <c r="I67" i="45"/>
  <c r="I67" i="51" s="1"/>
  <c r="H67" i="45"/>
  <c r="I66" i="45"/>
  <c r="H66" i="45"/>
  <c r="I65" i="45"/>
  <c r="H65" i="45"/>
  <c r="I64" i="45"/>
  <c r="H64" i="45"/>
  <c r="H139" i="45" s="1"/>
  <c r="I63" i="45"/>
  <c r="H63" i="45"/>
  <c r="I62" i="45"/>
  <c r="H62" i="45"/>
  <c r="I61" i="45"/>
  <c r="H61" i="45"/>
  <c r="I60" i="45"/>
  <c r="H60" i="45"/>
  <c r="H60" i="51" s="1"/>
  <c r="J59" i="45"/>
  <c r="I59" i="45"/>
  <c r="H59" i="45"/>
  <c r="H59" i="51" s="1"/>
  <c r="I58" i="45"/>
  <c r="H58" i="45"/>
  <c r="I57" i="45"/>
  <c r="H57" i="45"/>
  <c r="I56" i="45"/>
  <c r="H56" i="45"/>
  <c r="I55" i="45"/>
  <c r="H55" i="45"/>
  <c r="I54" i="45"/>
  <c r="I54" i="51" s="1"/>
  <c r="H54" i="45"/>
  <c r="I53" i="45"/>
  <c r="H53" i="45"/>
  <c r="I52" i="45"/>
  <c r="H52" i="45"/>
  <c r="H52" i="51" s="1"/>
  <c r="I51" i="45"/>
  <c r="H51" i="45"/>
  <c r="H51" i="51" s="1"/>
  <c r="I50" i="45"/>
  <c r="I50" i="51" s="1"/>
  <c r="H50" i="45"/>
  <c r="H125" i="45" s="1"/>
  <c r="I49" i="45"/>
  <c r="H49" i="45"/>
  <c r="I48" i="45"/>
  <c r="H48" i="45"/>
  <c r="H48" i="51" s="1"/>
  <c r="I47" i="45"/>
  <c r="H47" i="45"/>
  <c r="I46" i="45"/>
  <c r="I46" i="51" s="1"/>
  <c r="H46" i="45"/>
  <c r="I45" i="45"/>
  <c r="H45" i="45"/>
  <c r="I44" i="45"/>
  <c r="H44" i="45"/>
  <c r="H44" i="51" s="1"/>
  <c r="I43" i="45"/>
  <c r="H43" i="45"/>
  <c r="H43" i="51" s="1"/>
  <c r="I42" i="45"/>
  <c r="I42" i="51" s="1"/>
  <c r="H42" i="45"/>
  <c r="J41" i="45"/>
  <c r="I41" i="45"/>
  <c r="I41" i="51" s="1"/>
  <c r="H41" i="45"/>
  <c r="H41" i="51" s="1"/>
  <c r="I40" i="45"/>
  <c r="H40" i="45"/>
  <c r="H40" i="51" s="1"/>
  <c r="I39" i="45"/>
  <c r="I39" i="51" s="1"/>
  <c r="H39" i="45"/>
  <c r="I38" i="45"/>
  <c r="H38" i="45"/>
  <c r="I37" i="45"/>
  <c r="I37" i="51" s="1"/>
  <c r="H37" i="45"/>
  <c r="I36" i="45"/>
  <c r="H36" i="45"/>
  <c r="H36" i="51" s="1"/>
  <c r="I35" i="45"/>
  <c r="H35" i="45"/>
  <c r="H35" i="51" s="1"/>
  <c r="I34" i="45"/>
  <c r="H34" i="45"/>
  <c r="I33" i="45"/>
  <c r="I33" i="51" s="1"/>
  <c r="H33" i="45"/>
  <c r="H33" i="51" s="1"/>
  <c r="I32" i="45"/>
  <c r="I32" i="51" s="1"/>
  <c r="H32" i="45"/>
  <c r="H32" i="51" s="1"/>
  <c r="I31" i="45"/>
  <c r="H31" i="45"/>
  <c r="I30" i="45"/>
  <c r="I30" i="51" s="1"/>
  <c r="H30" i="45"/>
  <c r="I29" i="45"/>
  <c r="I29" i="51" s="1"/>
  <c r="H29" i="45"/>
  <c r="I28" i="45"/>
  <c r="H28" i="45"/>
  <c r="H28" i="51" s="1"/>
  <c r="I27" i="45"/>
  <c r="H27" i="45"/>
  <c r="H27" i="51" s="1"/>
  <c r="I26" i="45"/>
  <c r="I26" i="51" s="1"/>
  <c r="H26" i="45"/>
  <c r="I25" i="45"/>
  <c r="I25" i="51" s="1"/>
  <c r="H25" i="45"/>
  <c r="H25" i="51" s="1"/>
  <c r="I24" i="45"/>
  <c r="H24" i="45"/>
  <c r="H24" i="51" s="1"/>
  <c r="I23" i="45"/>
  <c r="I23" i="51" s="1"/>
  <c r="H23" i="45"/>
  <c r="I22" i="45"/>
  <c r="I22" i="51" s="1"/>
  <c r="H22" i="45"/>
  <c r="I21" i="45"/>
  <c r="I21" i="51" s="1"/>
  <c r="H21" i="45"/>
  <c r="I20" i="45"/>
  <c r="H20" i="45"/>
  <c r="H20" i="51" s="1"/>
  <c r="I19" i="45"/>
  <c r="H19" i="45"/>
  <c r="H19" i="51" s="1"/>
  <c r="I18" i="45"/>
  <c r="I18" i="51" s="1"/>
  <c r="H18" i="45"/>
  <c r="I17" i="45"/>
  <c r="I17" i="51" s="1"/>
  <c r="H17" i="45"/>
  <c r="I16" i="45"/>
  <c r="I16" i="51" s="1"/>
  <c r="H16" i="45"/>
  <c r="H16" i="51" s="1"/>
  <c r="I15" i="45"/>
  <c r="I15" i="51" s="1"/>
  <c r="H15" i="45"/>
  <c r="I14" i="45"/>
  <c r="I14" i="51" s="1"/>
  <c r="H14" i="45"/>
  <c r="I13" i="45"/>
  <c r="H13" i="45"/>
  <c r="I12" i="45"/>
  <c r="H12" i="45"/>
  <c r="H12" i="51" s="1"/>
  <c r="I11" i="45"/>
  <c r="H11" i="45"/>
  <c r="H11" i="51" s="1"/>
  <c r="I10" i="45"/>
  <c r="I10" i="51" s="1"/>
  <c r="H10" i="45"/>
  <c r="J9" i="45"/>
  <c r="I9" i="45"/>
  <c r="H9" i="45"/>
  <c r="H9" i="51" s="1"/>
  <c r="J91" i="47" l="1"/>
  <c r="J119" i="47"/>
  <c r="J134" i="47"/>
  <c r="J138" i="47"/>
  <c r="J101" i="47"/>
  <c r="J104" i="47"/>
  <c r="J132" i="47"/>
  <c r="J144" i="47"/>
  <c r="J111" i="47"/>
  <c r="J100" i="47"/>
  <c r="J93" i="47"/>
  <c r="H9" i="46"/>
  <c r="H33" i="46"/>
  <c r="H41" i="46"/>
  <c r="H65" i="46"/>
  <c r="J10" i="47"/>
  <c r="J85" i="47" s="1"/>
  <c r="J13" i="47"/>
  <c r="J88" i="47" s="1"/>
  <c r="J17" i="47"/>
  <c r="J92" i="47" s="1"/>
  <c r="J28" i="47"/>
  <c r="J103" i="47" s="1"/>
  <c r="J42" i="47"/>
  <c r="J117" i="47" s="1"/>
  <c r="J45" i="47"/>
  <c r="J120" i="47" s="1"/>
  <c r="J49" i="47"/>
  <c r="J124" i="47" s="1"/>
  <c r="J60" i="47"/>
  <c r="J135" i="47" s="1"/>
  <c r="F85" i="46"/>
  <c r="F93" i="46"/>
  <c r="F101" i="46"/>
  <c r="F109" i="46"/>
  <c r="F117" i="46"/>
  <c r="F125" i="46"/>
  <c r="F133" i="46"/>
  <c r="J24" i="47"/>
  <c r="J99" i="47" s="1"/>
  <c r="J56" i="47"/>
  <c r="J131" i="47" s="1"/>
  <c r="J21" i="47"/>
  <c r="J96" i="47" s="1"/>
  <c r="J53" i="47"/>
  <c r="J128" i="47" s="1"/>
  <c r="F87" i="46"/>
  <c r="F95" i="46"/>
  <c r="F103" i="46"/>
  <c r="F111" i="46"/>
  <c r="F119" i="46"/>
  <c r="F127" i="46"/>
  <c r="F135" i="46"/>
  <c r="F143" i="46"/>
  <c r="I13" i="46"/>
  <c r="I88" i="46" s="1"/>
  <c r="I10" i="46"/>
  <c r="J11" i="47"/>
  <c r="J86" i="47" s="1"/>
  <c r="J15" i="47"/>
  <c r="J90" i="47" s="1"/>
  <c r="J22" i="47"/>
  <c r="J97" i="47" s="1"/>
  <c r="J32" i="47"/>
  <c r="J107" i="47" s="1"/>
  <c r="J43" i="47"/>
  <c r="J118" i="47" s="1"/>
  <c r="J47" i="47"/>
  <c r="J122" i="47" s="1"/>
  <c r="J54" i="47"/>
  <c r="J129" i="47" s="1"/>
  <c r="J64" i="47"/>
  <c r="J139" i="47" s="1"/>
  <c r="F84" i="46"/>
  <c r="F92" i="46"/>
  <c r="F100" i="46"/>
  <c r="F108" i="46"/>
  <c r="F116" i="46"/>
  <c r="F124" i="46"/>
  <c r="F132" i="46"/>
  <c r="F140" i="46"/>
  <c r="D142" i="46"/>
  <c r="H85" i="47"/>
  <c r="H86" i="47"/>
  <c r="H87" i="47"/>
  <c r="H89" i="47"/>
  <c r="H90" i="47"/>
  <c r="H92" i="47"/>
  <c r="H93" i="47"/>
  <c r="H96" i="47"/>
  <c r="H97" i="47"/>
  <c r="H98" i="47"/>
  <c r="H100" i="47"/>
  <c r="H101" i="47"/>
  <c r="H103" i="47"/>
  <c r="H104" i="47"/>
  <c r="H105" i="47"/>
  <c r="H106" i="47"/>
  <c r="H108" i="47"/>
  <c r="H110" i="47"/>
  <c r="H111" i="47"/>
  <c r="H112" i="47"/>
  <c r="H113" i="47"/>
  <c r="H114" i="47"/>
  <c r="H115" i="47"/>
  <c r="H117" i="47"/>
  <c r="H118" i="47"/>
  <c r="H119" i="47"/>
  <c r="H121" i="47"/>
  <c r="H122" i="47"/>
  <c r="H124" i="47"/>
  <c r="H125" i="47"/>
  <c r="H128" i="47"/>
  <c r="H129" i="47"/>
  <c r="H130" i="47"/>
  <c r="H132" i="47"/>
  <c r="H133" i="47"/>
  <c r="H135" i="47"/>
  <c r="H137" i="47"/>
  <c r="H138" i="47"/>
  <c r="H140" i="47"/>
  <c r="H143" i="47"/>
  <c r="H144" i="47"/>
  <c r="F89" i="46"/>
  <c r="F97" i="46"/>
  <c r="F105" i="46"/>
  <c r="F113" i="46"/>
  <c r="F121" i="46"/>
  <c r="F129" i="46"/>
  <c r="F137" i="46"/>
  <c r="J19" i="47"/>
  <c r="J94" i="47" s="1"/>
  <c r="J40" i="47"/>
  <c r="J115" i="47" s="1"/>
  <c r="J51" i="47"/>
  <c r="J126" i="47" s="1"/>
  <c r="I86" i="47"/>
  <c r="I89" i="47"/>
  <c r="I93" i="47"/>
  <c r="I94" i="47"/>
  <c r="I99" i="47"/>
  <c r="I100" i="47"/>
  <c r="I102" i="47"/>
  <c r="I104" i="47"/>
  <c r="I106" i="47"/>
  <c r="I107" i="47"/>
  <c r="I110" i="47"/>
  <c r="I111" i="47"/>
  <c r="I113" i="47"/>
  <c r="I114" i="47"/>
  <c r="I118" i="47"/>
  <c r="I125" i="47"/>
  <c r="I126" i="47"/>
  <c r="I131" i="47"/>
  <c r="I132" i="47"/>
  <c r="I134" i="47"/>
  <c r="I142" i="47"/>
  <c r="F86" i="46"/>
  <c r="F94" i="46"/>
  <c r="F102" i="46"/>
  <c r="F110" i="46"/>
  <c r="F118" i="46"/>
  <c r="F126" i="46"/>
  <c r="F134" i="46"/>
  <c r="F142" i="46"/>
  <c r="J20" i="47"/>
  <c r="J95" i="47" s="1"/>
  <c r="J34" i="47"/>
  <c r="J109" i="47" s="1"/>
  <c r="J41" i="47"/>
  <c r="J116" i="47" s="1"/>
  <c r="J52" i="47"/>
  <c r="J127" i="47" s="1"/>
  <c r="J66" i="47"/>
  <c r="J141" i="47" s="1"/>
  <c r="F91" i="46"/>
  <c r="F99" i="46"/>
  <c r="F107" i="46"/>
  <c r="F115" i="46"/>
  <c r="F123" i="46"/>
  <c r="F131" i="46"/>
  <c r="F139" i="46"/>
  <c r="H70" i="46"/>
  <c r="E89" i="46"/>
  <c r="E97" i="46"/>
  <c r="E105" i="46"/>
  <c r="E113" i="46"/>
  <c r="E121" i="46"/>
  <c r="E129" i="46"/>
  <c r="E137" i="46"/>
  <c r="E86" i="46"/>
  <c r="E94" i="46"/>
  <c r="E102" i="46"/>
  <c r="E110" i="46"/>
  <c r="E118" i="46"/>
  <c r="E126" i="46"/>
  <c r="E134" i="46"/>
  <c r="E142" i="46"/>
  <c r="E91" i="46"/>
  <c r="E99" i="46"/>
  <c r="E107" i="46"/>
  <c r="E115" i="46"/>
  <c r="E123" i="46"/>
  <c r="E131" i="46"/>
  <c r="E139" i="46"/>
  <c r="E85" i="46"/>
  <c r="E93" i="46"/>
  <c r="E101" i="46"/>
  <c r="E109" i="46"/>
  <c r="E117" i="46"/>
  <c r="E125" i="46"/>
  <c r="E133" i="46"/>
  <c r="E141" i="46"/>
  <c r="J9" i="44"/>
  <c r="J9" i="46" s="1"/>
  <c r="E90" i="46"/>
  <c r="E98" i="46"/>
  <c r="E106" i="46"/>
  <c r="E114" i="46"/>
  <c r="E122" i="46"/>
  <c r="E130" i="46"/>
  <c r="E138" i="46"/>
  <c r="F141" i="46"/>
  <c r="J41" i="44"/>
  <c r="J49" i="44"/>
  <c r="E87" i="46"/>
  <c r="E95" i="46"/>
  <c r="E103" i="46"/>
  <c r="E111" i="46"/>
  <c r="E119" i="46"/>
  <c r="E127" i="46"/>
  <c r="E135" i="46"/>
  <c r="J57" i="44"/>
  <c r="I84" i="44"/>
  <c r="E143" i="46"/>
  <c r="J57" i="46"/>
  <c r="I19" i="46"/>
  <c r="I94" i="44"/>
  <c r="J12" i="44"/>
  <c r="I12" i="46"/>
  <c r="I16" i="46"/>
  <c r="I91" i="44"/>
  <c r="J24" i="44"/>
  <c r="H24" i="46"/>
  <c r="I27" i="46"/>
  <c r="I102" i="44"/>
  <c r="I31" i="46"/>
  <c r="I106" i="44"/>
  <c r="J35" i="44"/>
  <c r="H35" i="46"/>
  <c r="J39" i="44"/>
  <c r="H39" i="46"/>
  <c r="I42" i="46"/>
  <c r="I117" i="44"/>
  <c r="I46" i="46"/>
  <c r="I121" i="44"/>
  <c r="J50" i="44"/>
  <c r="H50" i="46"/>
  <c r="J54" i="44"/>
  <c r="H54" i="46"/>
  <c r="I61" i="46"/>
  <c r="I136" i="44"/>
  <c r="I65" i="46"/>
  <c r="I140" i="44"/>
  <c r="J69" i="44"/>
  <c r="J124" i="44" s="1"/>
  <c r="H69" i="46"/>
  <c r="H144" i="46" s="1"/>
  <c r="H90" i="44"/>
  <c r="H114" i="44"/>
  <c r="J27" i="44"/>
  <c r="H27" i="46"/>
  <c r="I34" i="46"/>
  <c r="I109" i="44"/>
  <c r="J42" i="44"/>
  <c r="H42" i="46"/>
  <c r="H117" i="46" s="1"/>
  <c r="I57" i="46"/>
  <c r="I132" i="44"/>
  <c r="J61" i="44"/>
  <c r="H61" i="46"/>
  <c r="J13" i="44"/>
  <c r="H13" i="46"/>
  <c r="H92" i="46"/>
  <c r="J20" i="44"/>
  <c r="I20" i="46"/>
  <c r="I95" i="44"/>
  <c r="I24" i="46"/>
  <c r="I99" i="44"/>
  <c r="J32" i="44"/>
  <c r="H32" i="46"/>
  <c r="I35" i="46"/>
  <c r="I110" i="44"/>
  <c r="I39" i="46"/>
  <c r="I114" i="44"/>
  <c r="J43" i="44"/>
  <c r="H43" i="46"/>
  <c r="J47" i="44"/>
  <c r="H47" i="46"/>
  <c r="H122" i="46" s="1"/>
  <c r="I50" i="46"/>
  <c r="I125" i="44"/>
  <c r="I54" i="46"/>
  <c r="I129" i="44"/>
  <c r="J58" i="44"/>
  <c r="H58" i="46"/>
  <c r="H133" i="46" s="1"/>
  <c r="J62" i="44"/>
  <c r="H62" i="46"/>
  <c r="H137" i="46" s="1"/>
  <c r="J65" i="44"/>
  <c r="I69" i="46"/>
  <c r="I144" i="46" s="1"/>
  <c r="I144" i="44"/>
  <c r="H84" i="44"/>
  <c r="H87" i="44"/>
  <c r="H88" i="44"/>
  <c r="H124" i="44"/>
  <c r="H132" i="44"/>
  <c r="H136" i="44"/>
  <c r="H140" i="44"/>
  <c r="H144" i="44"/>
  <c r="J16" i="44"/>
  <c r="H16" i="46"/>
  <c r="H91" i="46" s="1"/>
  <c r="I17" i="46"/>
  <c r="I92" i="44"/>
  <c r="J21" i="44"/>
  <c r="H21" i="46"/>
  <c r="J28" i="44"/>
  <c r="I28" i="46"/>
  <c r="I103" i="44"/>
  <c r="I32" i="46"/>
  <c r="I107" i="44"/>
  <c r="H111" i="46"/>
  <c r="J40" i="44"/>
  <c r="H40" i="46"/>
  <c r="I43" i="46"/>
  <c r="I118" i="44"/>
  <c r="I47" i="46"/>
  <c r="I122" i="46" s="1"/>
  <c r="I122" i="44"/>
  <c r="J51" i="44"/>
  <c r="H51" i="46"/>
  <c r="H126" i="46" s="1"/>
  <c r="J55" i="44"/>
  <c r="H55" i="46"/>
  <c r="I58" i="46"/>
  <c r="I133" i="44"/>
  <c r="I62" i="46"/>
  <c r="I137" i="46" s="1"/>
  <c r="I137" i="44"/>
  <c r="J66" i="44"/>
  <c r="H66" i="46"/>
  <c r="H141" i="46" s="1"/>
  <c r="I85" i="44"/>
  <c r="I86" i="44"/>
  <c r="I87" i="44"/>
  <c r="I88" i="44"/>
  <c r="H96" i="44"/>
  <c r="H104" i="44"/>
  <c r="J31" i="44"/>
  <c r="H31" i="46"/>
  <c r="H106" i="46" s="1"/>
  <c r="J49" i="46"/>
  <c r="J68" i="44"/>
  <c r="I68" i="46"/>
  <c r="I143" i="44"/>
  <c r="J10" i="44"/>
  <c r="H10" i="46"/>
  <c r="J14" i="44"/>
  <c r="H14" i="46"/>
  <c r="J17" i="44"/>
  <c r="I21" i="46"/>
  <c r="I96" i="46" s="1"/>
  <c r="I96" i="44"/>
  <c r="I25" i="46"/>
  <c r="I100" i="44"/>
  <c r="J29" i="44"/>
  <c r="H29" i="46"/>
  <c r="H104" i="46" s="1"/>
  <c r="J36" i="44"/>
  <c r="I36" i="46"/>
  <c r="I111" i="44"/>
  <c r="I40" i="46"/>
  <c r="I115" i="44"/>
  <c r="J48" i="44"/>
  <c r="H48" i="46"/>
  <c r="I51" i="46"/>
  <c r="I126" i="44"/>
  <c r="I55" i="46"/>
  <c r="I130" i="44"/>
  <c r="J59" i="44"/>
  <c r="H59" i="46"/>
  <c r="J63" i="44"/>
  <c r="H63" i="46"/>
  <c r="I66" i="46"/>
  <c r="I141" i="44"/>
  <c r="H95" i="44"/>
  <c r="H103" i="44"/>
  <c r="H111" i="44"/>
  <c r="H119" i="44"/>
  <c r="H123" i="44"/>
  <c r="H127" i="44"/>
  <c r="H135" i="44"/>
  <c r="H143" i="44"/>
  <c r="I53" i="46"/>
  <c r="I128" i="44"/>
  <c r="I14" i="46"/>
  <c r="I89" i="44"/>
  <c r="J18" i="44"/>
  <c r="H18" i="46"/>
  <c r="H93" i="46" s="1"/>
  <c r="J22" i="44"/>
  <c r="H22" i="46"/>
  <c r="H97" i="46" s="1"/>
  <c r="J25" i="44"/>
  <c r="I29" i="46"/>
  <c r="I104" i="44"/>
  <c r="I33" i="46"/>
  <c r="I108" i="44"/>
  <c r="J37" i="44"/>
  <c r="H37" i="46"/>
  <c r="H112" i="46" s="1"/>
  <c r="H116" i="46"/>
  <c r="J44" i="44"/>
  <c r="I44" i="46"/>
  <c r="I119" i="44"/>
  <c r="I48" i="46"/>
  <c r="I123" i="44"/>
  <c r="H127" i="46"/>
  <c r="J56" i="44"/>
  <c r="H56" i="46"/>
  <c r="H131" i="46" s="1"/>
  <c r="I59" i="46"/>
  <c r="I134" i="44"/>
  <c r="I63" i="46"/>
  <c r="I138" i="44"/>
  <c r="J67" i="44"/>
  <c r="H67" i="46"/>
  <c r="H142" i="46" s="1"/>
  <c r="H102" i="44"/>
  <c r="H110" i="44"/>
  <c r="H118" i="44"/>
  <c r="I23" i="46"/>
  <c r="I98" i="44"/>
  <c r="I38" i="46"/>
  <c r="I113" i="44"/>
  <c r="H140" i="46"/>
  <c r="H91" i="44"/>
  <c r="J11" i="44"/>
  <c r="H11" i="46"/>
  <c r="H86" i="46" s="1"/>
  <c r="J15" i="44"/>
  <c r="H15" i="46"/>
  <c r="H90" i="46" s="1"/>
  <c r="I18" i="46"/>
  <c r="I93" i="44"/>
  <c r="I22" i="46"/>
  <c r="I97" i="46" s="1"/>
  <c r="I97" i="44"/>
  <c r="J26" i="44"/>
  <c r="H26" i="46"/>
  <c r="H101" i="46" s="1"/>
  <c r="J30" i="44"/>
  <c r="H30" i="46"/>
  <c r="H105" i="46" s="1"/>
  <c r="J33" i="44"/>
  <c r="I37" i="46"/>
  <c r="I112" i="44"/>
  <c r="I41" i="46"/>
  <c r="I116" i="44"/>
  <c r="J45" i="44"/>
  <c r="H45" i="46"/>
  <c r="H120" i="46" s="1"/>
  <c r="H124" i="46"/>
  <c r="J52" i="44"/>
  <c r="I52" i="46"/>
  <c r="I127" i="44"/>
  <c r="I56" i="46"/>
  <c r="I131" i="44"/>
  <c r="H135" i="46"/>
  <c r="J64" i="44"/>
  <c r="H64" i="46"/>
  <c r="H139" i="46" s="1"/>
  <c r="I67" i="46"/>
  <c r="I142" i="44"/>
  <c r="H93" i="44"/>
  <c r="H101" i="44"/>
  <c r="H117" i="44"/>
  <c r="H122" i="44"/>
  <c r="H126" i="44"/>
  <c r="H130" i="44"/>
  <c r="H134" i="44"/>
  <c r="H138" i="44"/>
  <c r="H142" i="44"/>
  <c r="J46" i="44"/>
  <c r="H46" i="46"/>
  <c r="H121" i="46" s="1"/>
  <c r="I15" i="46"/>
  <c r="I90" i="44"/>
  <c r="J19" i="44"/>
  <c r="H19" i="46"/>
  <c r="H94" i="46" s="1"/>
  <c r="J23" i="44"/>
  <c r="H23" i="46"/>
  <c r="H98" i="46" s="1"/>
  <c r="I26" i="46"/>
  <c r="I101" i="46" s="1"/>
  <c r="I101" i="44"/>
  <c r="I30" i="46"/>
  <c r="I105" i="44"/>
  <c r="J34" i="44"/>
  <c r="H34" i="46"/>
  <c r="H109" i="46" s="1"/>
  <c r="J38" i="44"/>
  <c r="H38" i="46"/>
  <c r="H113" i="46" s="1"/>
  <c r="I45" i="46"/>
  <c r="I120" i="46" s="1"/>
  <c r="I120" i="44"/>
  <c r="I49" i="46"/>
  <c r="I124" i="46" s="1"/>
  <c r="I124" i="44"/>
  <c r="J53" i="44"/>
  <c r="H53" i="46"/>
  <c r="H128" i="46" s="1"/>
  <c r="H132" i="46"/>
  <c r="J60" i="44"/>
  <c r="I60" i="46"/>
  <c r="I135" i="46" s="1"/>
  <c r="I135" i="44"/>
  <c r="I64" i="46"/>
  <c r="I139" i="46" s="1"/>
  <c r="I139" i="44"/>
  <c r="H143" i="46"/>
  <c r="H92" i="44"/>
  <c r="H100" i="44"/>
  <c r="H108" i="44"/>
  <c r="H116" i="44"/>
  <c r="D125" i="46"/>
  <c r="D133" i="46"/>
  <c r="D141" i="46"/>
  <c r="B125" i="46"/>
  <c r="C126" i="46"/>
  <c r="B133" i="46"/>
  <c r="C134" i="46"/>
  <c r="B141" i="46"/>
  <c r="C142" i="46"/>
  <c r="C124" i="46"/>
  <c r="C132" i="46"/>
  <c r="C140" i="46"/>
  <c r="C123" i="46"/>
  <c r="C131" i="46"/>
  <c r="C139" i="46"/>
  <c r="D131" i="46"/>
  <c r="D135" i="46"/>
  <c r="D139" i="46"/>
  <c r="D143" i="46"/>
  <c r="B121" i="46"/>
  <c r="C122" i="46"/>
  <c r="B129" i="46"/>
  <c r="C130" i="46"/>
  <c r="B137" i="46"/>
  <c r="C138" i="46"/>
  <c r="E140" i="46"/>
  <c r="C118" i="46"/>
  <c r="C119" i="46"/>
  <c r="C120" i="46"/>
  <c r="C121" i="46"/>
  <c r="C129" i="46"/>
  <c r="C137" i="46"/>
  <c r="H70" i="53"/>
  <c r="I63" i="53"/>
  <c r="I67" i="53"/>
  <c r="I22" i="53"/>
  <c r="I15" i="53"/>
  <c r="I30" i="53"/>
  <c r="I103" i="53" s="1"/>
  <c r="I38" i="53"/>
  <c r="I23" i="53"/>
  <c r="I96" i="53" s="1"/>
  <c r="I46" i="53"/>
  <c r="I31" i="53"/>
  <c r="I39" i="53"/>
  <c r="I54" i="53"/>
  <c r="I47" i="53"/>
  <c r="I62" i="53"/>
  <c r="I135" i="53" s="1"/>
  <c r="I66" i="53"/>
  <c r="I139" i="53" s="1"/>
  <c r="E90" i="53"/>
  <c r="E98" i="53"/>
  <c r="E120" i="53"/>
  <c r="E128" i="53"/>
  <c r="E136" i="53"/>
  <c r="F84" i="53"/>
  <c r="E87" i="53"/>
  <c r="F90" i="53"/>
  <c r="E95" i="53"/>
  <c r="F98" i="53"/>
  <c r="E106" i="53"/>
  <c r="F109" i="53"/>
  <c r="E114" i="53"/>
  <c r="E125" i="53"/>
  <c r="E133" i="53"/>
  <c r="F136" i="53"/>
  <c r="E141" i="53"/>
  <c r="I12" i="53"/>
  <c r="I85" i="53" s="1"/>
  <c r="H16" i="53"/>
  <c r="F87" i="53"/>
  <c r="E92" i="53"/>
  <c r="F95" i="53"/>
  <c r="E100" i="53"/>
  <c r="F106" i="53"/>
  <c r="F114" i="53"/>
  <c r="F117" i="53"/>
  <c r="E122" i="53"/>
  <c r="F125" i="53"/>
  <c r="E130" i="53"/>
  <c r="F133" i="53"/>
  <c r="F141" i="53"/>
  <c r="I16" i="53"/>
  <c r="I89" i="53" s="1"/>
  <c r="I20" i="53"/>
  <c r="I24" i="53"/>
  <c r="I97" i="53" s="1"/>
  <c r="E83" i="53"/>
  <c r="E89" i="53"/>
  <c r="F92" i="53"/>
  <c r="F100" i="53"/>
  <c r="F103" i="53"/>
  <c r="E108" i="53"/>
  <c r="F111" i="53"/>
  <c r="E116" i="53"/>
  <c r="F122" i="53"/>
  <c r="F130" i="53"/>
  <c r="F138" i="53"/>
  <c r="F83" i="53"/>
  <c r="E86" i="53"/>
  <c r="F89" i="53"/>
  <c r="E94" i="53"/>
  <c r="F97" i="53"/>
  <c r="F108" i="53"/>
  <c r="F116" i="53"/>
  <c r="E124" i="53"/>
  <c r="F127" i="53"/>
  <c r="E132" i="53"/>
  <c r="E140" i="53"/>
  <c r="I44" i="53"/>
  <c r="I117" i="53" s="1"/>
  <c r="H52" i="53"/>
  <c r="F86" i="53"/>
  <c r="E91" i="53"/>
  <c r="F94" i="53"/>
  <c r="E102" i="53"/>
  <c r="F105" i="53"/>
  <c r="E110" i="53"/>
  <c r="E121" i="53"/>
  <c r="F124" i="53"/>
  <c r="E129" i="53"/>
  <c r="F132" i="53"/>
  <c r="E137" i="53"/>
  <c r="F140" i="53"/>
  <c r="E82" i="53"/>
  <c r="E85" i="53"/>
  <c r="F91" i="53"/>
  <c r="E96" i="53"/>
  <c r="F99" i="53"/>
  <c r="F102" i="53"/>
  <c r="F110" i="53"/>
  <c r="E118" i="53"/>
  <c r="E126" i="53"/>
  <c r="F129" i="53"/>
  <c r="E134" i="53"/>
  <c r="I9" i="53"/>
  <c r="I82" i="53" s="1"/>
  <c r="I13" i="53"/>
  <c r="H21" i="53"/>
  <c r="I28" i="53"/>
  <c r="I32" i="53"/>
  <c r="I36" i="53"/>
  <c r="I40" i="53"/>
  <c r="I113" i="53" s="1"/>
  <c r="I55" i="53"/>
  <c r="I128" i="53" s="1"/>
  <c r="D100" i="53"/>
  <c r="D103" i="53"/>
  <c r="D123" i="53"/>
  <c r="D131" i="53"/>
  <c r="G132" i="53"/>
  <c r="D134" i="53"/>
  <c r="G135" i="53"/>
  <c r="D91" i="53"/>
  <c r="D117" i="53"/>
  <c r="D139" i="53"/>
  <c r="H18" i="53"/>
  <c r="H22" i="53"/>
  <c r="I25" i="53"/>
  <c r="I29" i="53"/>
  <c r="I102" i="53" s="1"/>
  <c r="I33" i="53"/>
  <c r="I106" i="53" s="1"/>
  <c r="I37" i="53"/>
  <c r="I110" i="53" s="1"/>
  <c r="H45" i="53"/>
  <c r="I48" i="53"/>
  <c r="I52" i="53"/>
  <c r="I56" i="53"/>
  <c r="D88" i="53"/>
  <c r="D94" i="53"/>
  <c r="D105" i="53"/>
  <c r="D111" i="53"/>
  <c r="D125" i="53"/>
  <c r="D133" i="53"/>
  <c r="D136" i="53"/>
  <c r="G137" i="53"/>
  <c r="H10" i="53"/>
  <c r="H14" i="53"/>
  <c r="D82" i="53"/>
  <c r="D85" i="53"/>
  <c r="D97" i="53"/>
  <c r="D108" i="53"/>
  <c r="D114" i="53"/>
  <c r="D120" i="53"/>
  <c r="D128" i="53"/>
  <c r="H15" i="53"/>
  <c r="H30" i="53"/>
  <c r="H38" i="53"/>
  <c r="I41" i="53"/>
  <c r="I114" i="53" s="1"/>
  <c r="I45" i="53"/>
  <c r="I60" i="53"/>
  <c r="I133" i="53" s="1"/>
  <c r="I64" i="53"/>
  <c r="I137" i="53" s="1"/>
  <c r="D84" i="53"/>
  <c r="D99" i="53"/>
  <c r="D102" i="53"/>
  <c r="D116" i="53"/>
  <c r="D122" i="53"/>
  <c r="D130" i="53"/>
  <c r="G131" i="53"/>
  <c r="G134" i="53"/>
  <c r="D141" i="53"/>
  <c r="H46" i="53"/>
  <c r="D90" i="53"/>
  <c r="D93" i="53"/>
  <c r="D96" i="53"/>
  <c r="D107" i="53"/>
  <c r="D113" i="53"/>
  <c r="D119" i="53"/>
  <c r="D127" i="53"/>
  <c r="D138" i="53"/>
  <c r="H54" i="53"/>
  <c r="D87" i="53"/>
  <c r="D101" i="53"/>
  <c r="D104" i="53"/>
  <c r="D110" i="53"/>
  <c r="D124" i="53"/>
  <c r="D132" i="53"/>
  <c r="G133" i="53"/>
  <c r="D135" i="53"/>
  <c r="G136" i="53"/>
  <c r="H47" i="53"/>
  <c r="H62" i="53"/>
  <c r="D83" i="53"/>
  <c r="D92" i="53"/>
  <c r="D98" i="53"/>
  <c r="D115" i="53"/>
  <c r="D121" i="53"/>
  <c r="D129" i="53"/>
  <c r="D140" i="53"/>
  <c r="G141" i="53"/>
  <c r="H89" i="53"/>
  <c r="I137" i="50"/>
  <c r="I121" i="53"/>
  <c r="J66" i="50"/>
  <c r="I87" i="50"/>
  <c r="I91" i="50"/>
  <c r="I95" i="50"/>
  <c r="I120" i="50"/>
  <c r="I90" i="53"/>
  <c r="I112" i="53"/>
  <c r="I122" i="53"/>
  <c r="J11" i="50"/>
  <c r="I11" i="53"/>
  <c r="I84" i="53" s="1"/>
  <c r="I88" i="53"/>
  <c r="J18" i="50"/>
  <c r="I18" i="53"/>
  <c r="I91" i="53" s="1"/>
  <c r="I95" i="53"/>
  <c r="I98" i="53"/>
  <c r="J32" i="50"/>
  <c r="I109" i="53"/>
  <c r="H115" i="50"/>
  <c r="J43" i="50"/>
  <c r="I43" i="53"/>
  <c r="I116" i="53" s="1"/>
  <c r="I120" i="53"/>
  <c r="J50" i="50"/>
  <c r="I50" i="53"/>
  <c r="I123" i="53" s="1"/>
  <c r="I127" i="53"/>
  <c r="I130" i="53"/>
  <c r="I134" i="53"/>
  <c r="J65" i="50"/>
  <c r="I65" i="53"/>
  <c r="I138" i="53" s="1"/>
  <c r="I141" i="53"/>
  <c r="I99" i="50"/>
  <c r="I107" i="50"/>
  <c r="I115" i="50"/>
  <c r="I123" i="50"/>
  <c r="I131" i="50"/>
  <c r="I139" i="50"/>
  <c r="F128" i="53"/>
  <c r="F120" i="53"/>
  <c r="F137" i="53"/>
  <c r="J51" i="50"/>
  <c r="I51" i="53"/>
  <c r="I124" i="53" s="1"/>
  <c r="I129" i="50"/>
  <c r="J41" i="50"/>
  <c r="H116" i="50"/>
  <c r="J55" i="50"/>
  <c r="I85" i="50"/>
  <c r="I88" i="50"/>
  <c r="I136" i="50"/>
  <c r="I144" i="50"/>
  <c r="I94" i="53"/>
  <c r="J42" i="50"/>
  <c r="I42" i="53"/>
  <c r="I115" i="53" s="1"/>
  <c r="J12" i="50"/>
  <c r="J30" i="50"/>
  <c r="H105" i="50"/>
  <c r="J33" i="50"/>
  <c r="H108" i="50"/>
  <c r="J37" i="50"/>
  <c r="H112" i="50"/>
  <c r="J44" i="50"/>
  <c r="H119" i="50"/>
  <c r="H133" i="50"/>
  <c r="H58" i="53"/>
  <c r="J62" i="50"/>
  <c r="H137" i="50"/>
  <c r="H141" i="50"/>
  <c r="H66" i="53"/>
  <c r="J69" i="50"/>
  <c r="H144" i="50"/>
  <c r="H69" i="53"/>
  <c r="H142" i="53" s="1"/>
  <c r="I98" i="50"/>
  <c r="I106" i="50"/>
  <c r="I114" i="50"/>
  <c r="I122" i="50"/>
  <c r="I130" i="50"/>
  <c r="I138" i="50"/>
  <c r="H13" i="53"/>
  <c r="H37" i="53"/>
  <c r="H110" i="53" s="1"/>
  <c r="F115" i="53"/>
  <c r="J19" i="50"/>
  <c r="I19" i="53"/>
  <c r="I92" i="53" s="1"/>
  <c r="H48" i="53"/>
  <c r="H123" i="50"/>
  <c r="J58" i="50"/>
  <c r="I58" i="53"/>
  <c r="I131" i="53" s="1"/>
  <c r="H91" i="50"/>
  <c r="J23" i="50"/>
  <c r="J38" i="50"/>
  <c r="H113" i="50"/>
  <c r="J63" i="50"/>
  <c r="H138" i="50"/>
  <c r="I86" i="50"/>
  <c r="I92" i="50"/>
  <c r="H27" i="53"/>
  <c r="J9" i="50"/>
  <c r="I86" i="53"/>
  <c r="J16" i="50"/>
  <c r="I93" i="53"/>
  <c r="J27" i="50"/>
  <c r="I27" i="53"/>
  <c r="I100" i="53" s="1"/>
  <c r="I104" i="53"/>
  <c r="J34" i="50"/>
  <c r="I34" i="53"/>
  <c r="I107" i="53" s="1"/>
  <c r="I111" i="53"/>
  <c r="I118" i="53"/>
  <c r="J48" i="50"/>
  <c r="I125" i="53"/>
  <c r="H56" i="53"/>
  <c r="H129" i="53" s="1"/>
  <c r="H131" i="50"/>
  <c r="J59" i="50"/>
  <c r="I59" i="53"/>
  <c r="I132" i="53" s="1"/>
  <c r="I136" i="53"/>
  <c r="I103" i="50"/>
  <c r="I111" i="50"/>
  <c r="I119" i="50"/>
  <c r="I127" i="50"/>
  <c r="I135" i="50"/>
  <c r="I143" i="50"/>
  <c r="H26" i="53"/>
  <c r="H99" i="53" s="1"/>
  <c r="H34" i="53"/>
  <c r="H42" i="53"/>
  <c r="H84" i="50"/>
  <c r="I97" i="50"/>
  <c r="I113" i="50"/>
  <c r="I84" i="50"/>
  <c r="I90" i="50"/>
  <c r="I96" i="50"/>
  <c r="I112" i="50"/>
  <c r="I128" i="50"/>
  <c r="J14" i="50"/>
  <c r="J17" i="50"/>
  <c r="J21" i="50"/>
  <c r="J28" i="50"/>
  <c r="H103" i="50"/>
  <c r="J31" i="50"/>
  <c r="J46" i="50"/>
  <c r="H121" i="50"/>
  <c r="J49" i="50"/>
  <c r="H49" i="53"/>
  <c r="H124" i="50"/>
  <c r="J53" i="50"/>
  <c r="H128" i="50"/>
  <c r="H53" i="53"/>
  <c r="I129" i="53"/>
  <c r="J60" i="50"/>
  <c r="H135" i="50"/>
  <c r="J64" i="50"/>
  <c r="H64" i="53"/>
  <c r="H139" i="50"/>
  <c r="I140" i="53"/>
  <c r="I102" i="50"/>
  <c r="I118" i="50"/>
  <c r="I126" i="50"/>
  <c r="I134" i="50"/>
  <c r="I142" i="50"/>
  <c r="H17" i="53"/>
  <c r="H33" i="53"/>
  <c r="H106" i="53" s="1"/>
  <c r="H41" i="53"/>
  <c r="H51" i="53"/>
  <c r="H124" i="53" s="1"/>
  <c r="H59" i="53"/>
  <c r="H132" i="53" s="1"/>
  <c r="H67" i="53"/>
  <c r="H140" i="53" s="1"/>
  <c r="J26" i="50"/>
  <c r="I26" i="53"/>
  <c r="I99" i="53" s="1"/>
  <c r="I87" i="53"/>
  <c r="I125" i="50"/>
  <c r="I133" i="50"/>
  <c r="I141" i="50"/>
  <c r="H24" i="53"/>
  <c r="H97" i="53" s="1"/>
  <c r="H32" i="53"/>
  <c r="H105" i="53" s="1"/>
  <c r="H40" i="53"/>
  <c r="H113" i="53" s="1"/>
  <c r="H55" i="53"/>
  <c r="H63" i="53"/>
  <c r="I105" i="50"/>
  <c r="I121" i="50"/>
  <c r="J45" i="50"/>
  <c r="H120" i="50"/>
  <c r="J52" i="50"/>
  <c r="H127" i="50"/>
  <c r="I89" i="50"/>
  <c r="I93" i="50"/>
  <c r="I104" i="50"/>
  <c r="J10" i="50"/>
  <c r="I10" i="53"/>
  <c r="I83" i="53" s="1"/>
  <c r="I101" i="53"/>
  <c r="J35" i="50"/>
  <c r="I35" i="53"/>
  <c r="I108" i="53" s="1"/>
  <c r="I119" i="53"/>
  <c r="I126" i="53"/>
  <c r="I109" i="50"/>
  <c r="J22" i="50"/>
  <c r="H97" i="50"/>
  <c r="J25" i="50"/>
  <c r="H100" i="50"/>
  <c r="J29" i="50"/>
  <c r="H104" i="50"/>
  <c r="I105" i="53"/>
  <c r="J36" i="50"/>
  <c r="H111" i="50"/>
  <c r="J39" i="50"/>
  <c r="H118" i="50"/>
  <c r="H122" i="50"/>
  <c r="H125" i="50"/>
  <c r="H50" i="53"/>
  <c r="J54" i="50"/>
  <c r="H129" i="50"/>
  <c r="J57" i="50"/>
  <c r="H57" i="53"/>
  <c r="H130" i="53" s="1"/>
  <c r="H132" i="50"/>
  <c r="J61" i="50"/>
  <c r="H136" i="50"/>
  <c r="H61" i="53"/>
  <c r="H65" i="53"/>
  <c r="H138" i="53" s="1"/>
  <c r="H140" i="50"/>
  <c r="J68" i="50"/>
  <c r="H143" i="50"/>
  <c r="I100" i="50"/>
  <c r="I108" i="50"/>
  <c r="I116" i="50"/>
  <c r="I124" i="50"/>
  <c r="I132" i="50"/>
  <c r="I140" i="50"/>
  <c r="H23" i="53"/>
  <c r="H96" i="53" s="1"/>
  <c r="H31" i="53"/>
  <c r="H104" i="53" s="1"/>
  <c r="H39" i="53"/>
  <c r="H112" i="53" s="1"/>
  <c r="F119" i="53"/>
  <c r="F135" i="53"/>
  <c r="F142" i="53"/>
  <c r="E97" i="53"/>
  <c r="E99" i="53"/>
  <c r="E101" i="53"/>
  <c r="E103" i="53"/>
  <c r="E105" i="53"/>
  <c r="E107" i="53"/>
  <c r="E109" i="53"/>
  <c r="E111" i="53"/>
  <c r="E113" i="53"/>
  <c r="E115" i="53"/>
  <c r="E117" i="53"/>
  <c r="E119" i="53"/>
  <c r="E127" i="53"/>
  <c r="E135" i="53"/>
  <c r="E84" i="53"/>
  <c r="E98" i="51"/>
  <c r="E114" i="51"/>
  <c r="E122" i="51"/>
  <c r="E130" i="51"/>
  <c r="E138" i="51"/>
  <c r="E103" i="51"/>
  <c r="E119" i="51"/>
  <c r="E135" i="51"/>
  <c r="E90" i="51"/>
  <c r="E106" i="51"/>
  <c r="I47" i="51"/>
  <c r="I55" i="51"/>
  <c r="I59" i="51"/>
  <c r="J20" i="52"/>
  <c r="J28" i="52"/>
  <c r="J36" i="52"/>
  <c r="H114" i="52"/>
  <c r="E85" i="51"/>
  <c r="G87" i="51"/>
  <c r="E93" i="51"/>
  <c r="G95" i="51"/>
  <c r="E101" i="51"/>
  <c r="G103" i="51"/>
  <c r="E109" i="51"/>
  <c r="G111" i="51"/>
  <c r="E117" i="51"/>
  <c r="G119" i="51"/>
  <c r="E125" i="51"/>
  <c r="G127" i="51"/>
  <c r="E133" i="51"/>
  <c r="G135" i="51"/>
  <c r="F138" i="51"/>
  <c r="E141" i="51"/>
  <c r="G143" i="51"/>
  <c r="E88" i="51"/>
  <c r="E112" i="51"/>
  <c r="E120" i="51"/>
  <c r="E139" i="51"/>
  <c r="I9" i="51"/>
  <c r="J41" i="52"/>
  <c r="J45" i="52"/>
  <c r="J57" i="52"/>
  <c r="J61" i="52"/>
  <c r="J65" i="52"/>
  <c r="J69" i="52"/>
  <c r="J143" i="52" s="1"/>
  <c r="G85" i="51"/>
  <c r="E91" i="51"/>
  <c r="G93" i="51"/>
  <c r="E99" i="51"/>
  <c r="G101" i="51"/>
  <c r="G109" i="51"/>
  <c r="G117" i="51"/>
  <c r="G125" i="51"/>
  <c r="G133" i="51"/>
  <c r="G141" i="51"/>
  <c r="E104" i="51"/>
  <c r="E123" i="51"/>
  <c r="E86" i="51"/>
  <c r="E94" i="51"/>
  <c r="E102" i="51"/>
  <c r="E110" i="51"/>
  <c r="E118" i="51"/>
  <c r="E126" i="51"/>
  <c r="E134" i="51"/>
  <c r="E142" i="51"/>
  <c r="E111" i="51"/>
  <c r="E127" i="51"/>
  <c r="E143" i="51"/>
  <c r="E128" i="51"/>
  <c r="E136" i="51"/>
  <c r="E107" i="51"/>
  <c r="I49" i="51"/>
  <c r="I53" i="51"/>
  <c r="E89" i="51"/>
  <c r="G91" i="51"/>
  <c r="E97" i="51"/>
  <c r="G99" i="51"/>
  <c r="E105" i="51"/>
  <c r="G107" i="51"/>
  <c r="E113" i="51"/>
  <c r="G115" i="51"/>
  <c r="E121" i="51"/>
  <c r="G123" i="51"/>
  <c r="E129" i="51"/>
  <c r="G131" i="51"/>
  <c r="F134" i="51"/>
  <c r="E137" i="51"/>
  <c r="G139" i="51"/>
  <c r="F142" i="51"/>
  <c r="E96" i="51"/>
  <c r="I88" i="52"/>
  <c r="I92" i="52"/>
  <c r="I96" i="52"/>
  <c r="I104" i="52"/>
  <c r="I112" i="52"/>
  <c r="I124" i="52"/>
  <c r="I128" i="52"/>
  <c r="I136" i="52"/>
  <c r="E84" i="51"/>
  <c r="G86" i="51"/>
  <c r="E92" i="51"/>
  <c r="G94" i="51"/>
  <c r="E100" i="51"/>
  <c r="G102" i="51"/>
  <c r="E108" i="51"/>
  <c r="G110" i="51"/>
  <c r="E116" i="51"/>
  <c r="G118" i="51"/>
  <c r="E124" i="51"/>
  <c r="G126" i="51"/>
  <c r="E132" i="51"/>
  <c r="G134" i="51"/>
  <c r="F137" i="51"/>
  <c r="E140" i="51"/>
  <c r="G142" i="51"/>
  <c r="H125" i="52"/>
  <c r="E87" i="51"/>
  <c r="G89" i="51"/>
  <c r="E95" i="51"/>
  <c r="G97" i="51"/>
  <c r="G105" i="51"/>
  <c r="G113" i="51"/>
  <c r="G121" i="51"/>
  <c r="G129" i="51"/>
  <c r="F132" i="51"/>
  <c r="G137" i="51"/>
  <c r="F140" i="51"/>
  <c r="H70" i="51"/>
  <c r="J52" i="45"/>
  <c r="I52" i="51"/>
  <c r="I127" i="45"/>
  <c r="J9" i="51"/>
  <c r="I13" i="51"/>
  <c r="I88" i="45"/>
  <c r="H49" i="51"/>
  <c r="H124" i="45"/>
  <c r="J49" i="45"/>
  <c r="H17" i="51"/>
  <c r="H92" i="45"/>
  <c r="J17" i="45"/>
  <c r="I56" i="51"/>
  <c r="I131" i="45"/>
  <c r="J41" i="51"/>
  <c r="I45" i="51"/>
  <c r="I120" i="45"/>
  <c r="I34" i="51"/>
  <c r="I109" i="45"/>
  <c r="I38" i="51"/>
  <c r="I113" i="51" s="1"/>
  <c r="I113" i="45"/>
  <c r="J27" i="45"/>
  <c r="I27" i="51"/>
  <c r="I102" i="45"/>
  <c r="I31" i="51"/>
  <c r="I106" i="45"/>
  <c r="J67" i="45"/>
  <c r="H67" i="51"/>
  <c r="H142" i="51" s="1"/>
  <c r="H142" i="45"/>
  <c r="J20" i="45"/>
  <c r="I20" i="51"/>
  <c r="I95" i="45"/>
  <c r="I24" i="51"/>
  <c r="I99" i="45"/>
  <c r="J24" i="45"/>
  <c r="J59" i="51"/>
  <c r="I63" i="51"/>
  <c r="I138" i="45"/>
  <c r="H57" i="51"/>
  <c r="H132" i="45"/>
  <c r="I117" i="45"/>
  <c r="J28" i="45"/>
  <c r="I28" i="51"/>
  <c r="J60" i="45"/>
  <c r="I60" i="51"/>
  <c r="I135" i="45"/>
  <c r="J46" i="45"/>
  <c r="H46" i="51"/>
  <c r="I89" i="45"/>
  <c r="J47" i="45"/>
  <c r="H47" i="51"/>
  <c r="J64" i="45"/>
  <c r="H64" i="51"/>
  <c r="I122" i="45"/>
  <c r="J10" i="45"/>
  <c r="H10" i="51"/>
  <c r="J42" i="45"/>
  <c r="H42" i="51"/>
  <c r="I96" i="51"/>
  <c r="I132" i="45"/>
  <c r="I57" i="51"/>
  <c r="J15" i="45"/>
  <c r="H15" i="51"/>
  <c r="J54" i="45"/>
  <c r="H54" i="51"/>
  <c r="J57" i="45"/>
  <c r="H65" i="51"/>
  <c r="H140" i="45"/>
  <c r="H122" i="45"/>
  <c r="I128" i="45"/>
  <c r="J11" i="45"/>
  <c r="I11" i="51"/>
  <c r="J25" i="45"/>
  <c r="J36" i="45"/>
  <c r="I36" i="51"/>
  <c r="I111" i="51" s="1"/>
  <c r="I40" i="51"/>
  <c r="I115" i="45"/>
  <c r="J43" i="45"/>
  <c r="I43" i="51"/>
  <c r="I129" i="51"/>
  <c r="J58" i="45"/>
  <c r="H58" i="51"/>
  <c r="I136" i="45"/>
  <c r="I61" i="51"/>
  <c r="I140" i="45"/>
  <c r="I65" i="51"/>
  <c r="I140" i="51" s="1"/>
  <c r="J69" i="45"/>
  <c r="J134" i="45" s="1"/>
  <c r="H69" i="51"/>
  <c r="H144" i="51" s="1"/>
  <c r="H144" i="45"/>
  <c r="I92" i="45"/>
  <c r="I96" i="45"/>
  <c r="I100" i="45"/>
  <c r="I104" i="45"/>
  <c r="I112" i="45"/>
  <c r="H119" i="45"/>
  <c r="I125" i="45"/>
  <c r="H133" i="45"/>
  <c r="H143" i="45"/>
  <c r="J23" i="45"/>
  <c r="H23" i="51"/>
  <c r="J26" i="45"/>
  <c r="H26" i="51"/>
  <c r="J30" i="45"/>
  <c r="H30" i="51"/>
  <c r="J37" i="45"/>
  <c r="H37" i="51"/>
  <c r="J40" i="45"/>
  <c r="J55" i="45"/>
  <c r="H55" i="51"/>
  <c r="I58" i="51"/>
  <c r="I133" i="45"/>
  <c r="J62" i="45"/>
  <c r="H62" i="51"/>
  <c r="J65" i="45"/>
  <c r="I144" i="45"/>
  <c r="I69" i="51"/>
  <c r="I144" i="51" s="1"/>
  <c r="H87" i="45"/>
  <c r="H91" i="45"/>
  <c r="H95" i="45"/>
  <c r="H99" i="45"/>
  <c r="H103" i="45"/>
  <c r="H107" i="45"/>
  <c r="H111" i="45"/>
  <c r="H115" i="45"/>
  <c r="H130" i="45"/>
  <c r="J53" i="45"/>
  <c r="H53" i="51"/>
  <c r="H128" i="45"/>
  <c r="I100" i="51"/>
  <c r="I101" i="51"/>
  <c r="J33" i="45"/>
  <c r="J51" i="45"/>
  <c r="I51" i="51"/>
  <c r="I126" i="51" s="1"/>
  <c r="H135" i="45"/>
  <c r="J14" i="45"/>
  <c r="H14" i="51"/>
  <c r="J21" i="45"/>
  <c r="H21" i="51"/>
  <c r="J39" i="45"/>
  <c r="H39" i="51"/>
  <c r="I142" i="51"/>
  <c r="H85" i="45"/>
  <c r="H89" i="45"/>
  <c r="J35" i="45"/>
  <c r="I35" i="51"/>
  <c r="I110" i="51" s="1"/>
  <c r="I64" i="51"/>
  <c r="I139" i="51" s="1"/>
  <c r="I139" i="45"/>
  <c r="I85" i="45"/>
  <c r="J18" i="45"/>
  <c r="H18" i="51"/>
  <c r="J22" i="45"/>
  <c r="H22" i="51"/>
  <c r="J29" i="45"/>
  <c r="H29" i="51"/>
  <c r="J32" i="45"/>
  <c r="J50" i="45"/>
  <c r="H50" i="51"/>
  <c r="J61" i="45"/>
  <c r="H61" i="51"/>
  <c r="H136" i="45"/>
  <c r="J68" i="45"/>
  <c r="I68" i="51"/>
  <c r="I143" i="51" s="1"/>
  <c r="I143" i="45"/>
  <c r="H96" i="45"/>
  <c r="H100" i="45"/>
  <c r="H104" i="45"/>
  <c r="J12" i="45"/>
  <c r="I12" i="51"/>
  <c r="I87" i="51" s="1"/>
  <c r="I91" i="51"/>
  <c r="J19" i="45"/>
  <c r="I19" i="51"/>
  <c r="I94" i="51" s="1"/>
  <c r="I98" i="51"/>
  <c r="I105" i="51"/>
  <c r="J44" i="45"/>
  <c r="I44" i="51"/>
  <c r="I119" i="51" s="1"/>
  <c r="I119" i="45"/>
  <c r="I48" i="51"/>
  <c r="I123" i="51" s="1"/>
  <c r="I123" i="45"/>
  <c r="I130" i="51"/>
  <c r="I62" i="51"/>
  <c r="I137" i="51" s="1"/>
  <c r="I137" i="45"/>
  <c r="J66" i="45"/>
  <c r="H66" i="51"/>
  <c r="I87" i="45"/>
  <c r="I91" i="45"/>
  <c r="I103" i="45"/>
  <c r="I107" i="45"/>
  <c r="I111" i="45"/>
  <c r="H118" i="45"/>
  <c r="H121" i="45"/>
  <c r="I124" i="45"/>
  <c r="H127" i="45"/>
  <c r="I130" i="45"/>
  <c r="I84" i="51"/>
  <c r="J13" i="45"/>
  <c r="H13" i="51"/>
  <c r="J16" i="45"/>
  <c r="J31" i="45"/>
  <c r="H31" i="51"/>
  <c r="J34" i="45"/>
  <c r="H34" i="51"/>
  <c r="J38" i="45"/>
  <c r="H38" i="51"/>
  <c r="J45" i="45"/>
  <c r="H45" i="51"/>
  <c r="H120" i="45"/>
  <c r="J48" i="45"/>
  <c r="J56" i="45"/>
  <c r="H56" i="51"/>
  <c r="J63" i="45"/>
  <c r="H63" i="51"/>
  <c r="I66" i="51"/>
  <c r="I141" i="51" s="1"/>
  <c r="I141" i="45"/>
  <c r="H86" i="45"/>
  <c r="H90" i="45"/>
  <c r="H94" i="45"/>
  <c r="H98" i="45"/>
  <c r="H102" i="45"/>
  <c r="H106" i="45"/>
  <c r="H110" i="45"/>
  <c r="H114" i="45"/>
  <c r="I118" i="45"/>
  <c r="I121" i="45"/>
  <c r="H137" i="45"/>
  <c r="I142" i="45"/>
  <c r="H84" i="49"/>
  <c r="H100" i="49"/>
  <c r="H104" i="49"/>
  <c r="H108" i="49"/>
  <c r="H112" i="49"/>
  <c r="H120" i="49"/>
  <c r="H136" i="49"/>
  <c r="H137" i="49"/>
  <c r="H129" i="49"/>
  <c r="H86" i="49"/>
  <c r="H94" i="49"/>
  <c r="H118" i="49"/>
  <c r="H126" i="49"/>
  <c r="H134" i="49"/>
  <c r="H87" i="49"/>
  <c r="H91" i="49"/>
  <c r="H95" i="49"/>
  <c r="H130" i="49"/>
  <c r="I139" i="49"/>
  <c r="I123" i="49"/>
  <c r="I116" i="49"/>
  <c r="H122" i="49"/>
  <c r="I93" i="49"/>
  <c r="I101" i="49"/>
  <c r="I122" i="49"/>
  <c r="H102" i="49"/>
  <c r="J31" i="49"/>
  <c r="I109" i="49"/>
  <c r="I133" i="49"/>
  <c r="H121" i="49"/>
  <c r="I131" i="49"/>
  <c r="H142" i="49"/>
  <c r="J14" i="49"/>
  <c r="J53" i="49"/>
  <c r="H138" i="49"/>
  <c r="J18" i="49"/>
  <c r="J22" i="49"/>
  <c r="J25" i="49"/>
  <c r="J29" i="49"/>
  <c r="J36" i="49"/>
  <c r="J39" i="49"/>
  <c r="J50" i="49"/>
  <c r="J54" i="49"/>
  <c r="J57" i="49"/>
  <c r="J61" i="49"/>
  <c r="J64" i="49"/>
  <c r="H83" i="49"/>
  <c r="H85" i="49"/>
  <c r="H88" i="49"/>
  <c r="H89" i="49"/>
  <c r="H90" i="49"/>
  <c r="H92" i="49"/>
  <c r="H93" i="49"/>
  <c r="H96" i="49"/>
  <c r="H97" i="49"/>
  <c r="H98" i="49"/>
  <c r="H99" i="49"/>
  <c r="H101" i="49"/>
  <c r="H103" i="49"/>
  <c r="H105" i="49"/>
  <c r="H106" i="49"/>
  <c r="H109" i="49"/>
  <c r="H110" i="49"/>
  <c r="H113" i="49"/>
  <c r="H114" i="49"/>
  <c r="H116" i="49"/>
  <c r="H117" i="49"/>
  <c r="I121" i="49"/>
  <c r="H128" i="49"/>
  <c r="I129" i="49"/>
  <c r="I137" i="49"/>
  <c r="J67" i="49"/>
  <c r="J67" i="53" s="1"/>
  <c r="I130" i="49"/>
  <c r="J11" i="49"/>
  <c r="J32" i="49"/>
  <c r="J43" i="49"/>
  <c r="J65" i="49"/>
  <c r="J69" i="49"/>
  <c r="I83" i="49"/>
  <c r="I84" i="49"/>
  <c r="I85" i="49"/>
  <c r="I86" i="49"/>
  <c r="I87" i="49"/>
  <c r="I88" i="49"/>
  <c r="I89" i="49"/>
  <c r="I90" i="49"/>
  <c r="I91" i="49"/>
  <c r="I92" i="49"/>
  <c r="I94" i="49"/>
  <c r="I95" i="49"/>
  <c r="I96" i="49"/>
  <c r="I97" i="49"/>
  <c r="I98" i="49"/>
  <c r="I99" i="49"/>
  <c r="I100" i="49"/>
  <c r="I102" i="49"/>
  <c r="I103" i="49"/>
  <c r="I104" i="49"/>
  <c r="I105" i="49"/>
  <c r="I106" i="49"/>
  <c r="I107" i="49"/>
  <c r="I108" i="49"/>
  <c r="I110" i="49"/>
  <c r="I111" i="49"/>
  <c r="I112" i="49"/>
  <c r="I113" i="49"/>
  <c r="I114" i="49"/>
  <c r="I115" i="49"/>
  <c r="I117" i="49"/>
  <c r="I118" i="49"/>
  <c r="I119" i="49"/>
  <c r="I120" i="49"/>
  <c r="H127" i="49"/>
  <c r="I128" i="49"/>
  <c r="H135" i="49"/>
  <c r="I136" i="49"/>
  <c r="H143" i="49"/>
  <c r="J21" i="49"/>
  <c r="J49" i="49"/>
  <c r="J12" i="49"/>
  <c r="J15" i="49"/>
  <c r="J15" i="53" s="1"/>
  <c r="J26" i="49"/>
  <c r="J30" i="49"/>
  <c r="J33" i="49"/>
  <c r="J37" i="49"/>
  <c r="J44" i="49"/>
  <c r="J47" i="49"/>
  <c r="J47" i="53" s="1"/>
  <c r="J58" i="49"/>
  <c r="J62" i="49"/>
  <c r="I127" i="49"/>
  <c r="I135" i="49"/>
  <c r="I143" i="49"/>
  <c r="J24" i="49"/>
  <c r="J24" i="53" s="1"/>
  <c r="J68" i="49"/>
  <c r="J19" i="49"/>
  <c r="J40" i="49"/>
  <c r="J40" i="53" s="1"/>
  <c r="J51" i="49"/>
  <c r="J66" i="49"/>
  <c r="H125" i="49"/>
  <c r="I126" i="49"/>
  <c r="H133" i="49"/>
  <c r="I134" i="49"/>
  <c r="H141" i="49"/>
  <c r="I142" i="49"/>
  <c r="J10" i="49"/>
  <c r="J17" i="49"/>
  <c r="J28" i="49"/>
  <c r="J46" i="49"/>
  <c r="J60" i="49"/>
  <c r="J35" i="49"/>
  <c r="I138" i="49"/>
  <c r="J13" i="49"/>
  <c r="J13" i="53" s="1"/>
  <c r="J20" i="49"/>
  <c r="J20" i="53" s="1"/>
  <c r="J23" i="49"/>
  <c r="J34" i="49"/>
  <c r="J38" i="49"/>
  <c r="J41" i="49"/>
  <c r="J45" i="49"/>
  <c r="J52" i="49"/>
  <c r="J55" i="49"/>
  <c r="J63" i="49"/>
  <c r="H124" i="49"/>
  <c r="I125" i="49"/>
  <c r="H132" i="49"/>
  <c r="H140" i="49"/>
  <c r="I141" i="49"/>
  <c r="J42" i="49"/>
  <c r="J56" i="49"/>
  <c r="J56" i="53" s="1"/>
  <c r="J9" i="49"/>
  <c r="J16" i="49"/>
  <c r="J27" i="49"/>
  <c r="J48" i="49"/>
  <c r="J59" i="49"/>
  <c r="H123" i="49"/>
  <c r="I124" i="49"/>
  <c r="H131" i="49"/>
  <c r="I132" i="49"/>
  <c r="H139" i="49"/>
  <c r="I140" i="49"/>
  <c r="H122" i="52"/>
  <c r="J52" i="52"/>
  <c r="J126" i="52" s="1"/>
  <c r="H130" i="52"/>
  <c r="H138" i="52"/>
  <c r="J68" i="52"/>
  <c r="J13" i="52"/>
  <c r="J17" i="52"/>
  <c r="J21" i="52"/>
  <c r="J25" i="52"/>
  <c r="J29" i="52"/>
  <c r="J40" i="52"/>
  <c r="J114" i="52" s="1"/>
  <c r="H84" i="52"/>
  <c r="H92" i="52"/>
  <c r="H104" i="52"/>
  <c r="H108" i="52"/>
  <c r="J46" i="52"/>
  <c r="J47" i="52"/>
  <c r="J55" i="52"/>
  <c r="J63" i="52"/>
  <c r="J137" i="52" s="1"/>
  <c r="J14" i="52"/>
  <c r="J22" i="52"/>
  <c r="J38" i="52"/>
  <c r="J11" i="52"/>
  <c r="J15" i="52"/>
  <c r="J27" i="52"/>
  <c r="J31" i="52"/>
  <c r="J35" i="52"/>
  <c r="J109" i="52" s="1"/>
  <c r="J39" i="52"/>
  <c r="I120" i="52"/>
  <c r="H124" i="52"/>
  <c r="J54" i="52"/>
  <c r="H132" i="52"/>
  <c r="J62" i="52"/>
  <c r="H140" i="52"/>
  <c r="J43" i="52"/>
  <c r="J117" i="52" s="1"/>
  <c r="J32" i="52"/>
  <c r="I129" i="52"/>
  <c r="J67" i="52"/>
  <c r="J51" i="52"/>
  <c r="H85" i="52"/>
  <c r="H89" i="52"/>
  <c r="H93" i="52"/>
  <c r="H97" i="52"/>
  <c r="H101" i="52"/>
  <c r="H105" i="52"/>
  <c r="H109" i="52"/>
  <c r="H113" i="52"/>
  <c r="H117" i="52"/>
  <c r="H121" i="52"/>
  <c r="H129" i="52"/>
  <c r="H133" i="52"/>
  <c r="J58" i="52"/>
  <c r="H137" i="52"/>
  <c r="J9" i="52"/>
  <c r="J16" i="52"/>
  <c r="I85" i="52"/>
  <c r="I89" i="52"/>
  <c r="I97" i="52"/>
  <c r="I109" i="52"/>
  <c r="I113" i="52"/>
  <c r="I117" i="52"/>
  <c r="I121" i="52"/>
  <c r="I125" i="52"/>
  <c r="I133" i="52"/>
  <c r="I137" i="52"/>
  <c r="I141" i="52"/>
  <c r="J48" i="52"/>
  <c r="J59" i="52"/>
  <c r="J66" i="52"/>
  <c r="H88" i="52"/>
  <c r="H96" i="52"/>
  <c r="H100" i="52"/>
  <c r="H112" i="52"/>
  <c r="H120" i="52"/>
  <c r="H128" i="52"/>
  <c r="H136" i="52"/>
  <c r="J34" i="52"/>
  <c r="J10" i="52"/>
  <c r="J24" i="52"/>
  <c r="J42" i="52"/>
  <c r="J116" i="52" s="1"/>
  <c r="J49" i="52"/>
  <c r="J53" i="52"/>
  <c r="J60" i="52"/>
  <c r="I84" i="52"/>
  <c r="I100" i="52"/>
  <c r="I108" i="52"/>
  <c r="I116" i="52"/>
  <c r="I132" i="52"/>
  <c r="I140" i="52"/>
  <c r="H141" i="52"/>
  <c r="J56" i="52"/>
  <c r="H87" i="52"/>
  <c r="H91" i="52"/>
  <c r="H95" i="52"/>
  <c r="H99" i="52"/>
  <c r="H103" i="52"/>
  <c r="H115" i="52"/>
  <c r="H119" i="52"/>
  <c r="H123" i="52"/>
  <c r="H127" i="52"/>
  <c r="H131" i="52"/>
  <c r="H135" i="52"/>
  <c r="H139" i="52"/>
  <c r="H143" i="52"/>
  <c r="J18" i="52"/>
  <c r="J12" i="52"/>
  <c r="J19" i="52"/>
  <c r="J30" i="52"/>
  <c r="J33" i="52"/>
  <c r="J37" i="52"/>
  <c r="J44" i="52"/>
  <c r="J50" i="52"/>
  <c r="J124" i="52" s="1"/>
  <c r="J64" i="52"/>
  <c r="H86" i="52"/>
  <c r="H94" i="52"/>
  <c r="H102" i="52"/>
  <c r="H110" i="52"/>
  <c r="H118" i="52"/>
  <c r="H126" i="52"/>
  <c r="H134" i="52"/>
  <c r="H142" i="52"/>
  <c r="I47" i="2"/>
  <c r="H47" i="2"/>
  <c r="I46" i="2"/>
  <c r="H46" i="2"/>
  <c r="I45" i="2"/>
  <c r="H45" i="2"/>
  <c r="I44" i="2"/>
  <c r="H44" i="2"/>
  <c r="I43" i="2"/>
  <c r="H43" i="2"/>
  <c r="I42" i="2"/>
  <c r="H42" i="2"/>
  <c r="I41" i="2"/>
  <c r="H41" i="2"/>
  <c r="I39" i="2"/>
  <c r="H39" i="2"/>
  <c r="I17" i="2"/>
  <c r="I20" i="2"/>
  <c r="I19" i="2"/>
  <c r="I18" i="2"/>
  <c r="I16" i="2"/>
  <c r="I15" i="2"/>
  <c r="I14" i="2"/>
  <c r="H17" i="2"/>
  <c r="H20" i="2"/>
  <c r="H19" i="2"/>
  <c r="H18" i="2"/>
  <c r="H16" i="2"/>
  <c r="H15" i="2"/>
  <c r="H14" i="2"/>
  <c r="I100" i="46" l="1"/>
  <c r="I103" i="46"/>
  <c r="I138" i="46"/>
  <c r="I89" i="46"/>
  <c r="I115" i="46"/>
  <c r="I143" i="46"/>
  <c r="I133" i="46"/>
  <c r="I86" i="46"/>
  <c r="I134" i="46"/>
  <c r="I128" i="46"/>
  <c r="I130" i="46"/>
  <c r="I111" i="46"/>
  <c r="I131" i="46"/>
  <c r="I116" i="46"/>
  <c r="I92" i="46"/>
  <c r="J41" i="46"/>
  <c r="I107" i="46"/>
  <c r="I84" i="46"/>
  <c r="I109" i="46"/>
  <c r="J84" i="44"/>
  <c r="H107" i="46"/>
  <c r="H88" i="46"/>
  <c r="I118" i="46"/>
  <c r="I91" i="46"/>
  <c r="J38" i="46"/>
  <c r="J113" i="44"/>
  <c r="J43" i="46"/>
  <c r="J118" i="44"/>
  <c r="J53" i="46"/>
  <c r="J128" i="44"/>
  <c r="I127" i="46"/>
  <c r="I112" i="46"/>
  <c r="J67" i="46"/>
  <c r="J142" i="44"/>
  <c r="J18" i="46"/>
  <c r="J93" i="44"/>
  <c r="I141" i="46"/>
  <c r="I126" i="46"/>
  <c r="J36" i="46"/>
  <c r="J111" i="44"/>
  <c r="J17" i="46"/>
  <c r="J92" i="44"/>
  <c r="H130" i="46"/>
  <c r="H115" i="46"/>
  <c r="H100" i="46"/>
  <c r="J16" i="46"/>
  <c r="J91" i="44"/>
  <c r="I99" i="46"/>
  <c r="H136" i="46"/>
  <c r="H102" i="46"/>
  <c r="I140" i="46"/>
  <c r="I121" i="46"/>
  <c r="I106" i="46"/>
  <c r="I87" i="46"/>
  <c r="J23" i="46"/>
  <c r="J98" i="44"/>
  <c r="J37" i="46"/>
  <c r="J112" i="44"/>
  <c r="J68" i="46"/>
  <c r="J143" i="44"/>
  <c r="J28" i="46"/>
  <c r="J103" i="44"/>
  <c r="J133" i="44"/>
  <c r="J58" i="46"/>
  <c r="J34" i="46"/>
  <c r="J109" i="44"/>
  <c r="J19" i="46"/>
  <c r="J94" i="44"/>
  <c r="I142" i="46"/>
  <c r="J52" i="46"/>
  <c r="J127" i="44"/>
  <c r="J33" i="46"/>
  <c r="J108" i="44"/>
  <c r="I93" i="46"/>
  <c r="I113" i="46"/>
  <c r="I123" i="46"/>
  <c r="I108" i="46"/>
  <c r="H138" i="46"/>
  <c r="H123" i="46"/>
  <c r="H108" i="46"/>
  <c r="H89" i="46"/>
  <c r="J55" i="46"/>
  <c r="J130" i="44"/>
  <c r="J40" i="46"/>
  <c r="J115" i="44"/>
  <c r="H96" i="46"/>
  <c r="I129" i="46"/>
  <c r="I114" i="46"/>
  <c r="J61" i="46"/>
  <c r="J136" i="44"/>
  <c r="J27" i="46"/>
  <c r="J102" i="44"/>
  <c r="J12" i="46"/>
  <c r="J87" i="44"/>
  <c r="J63" i="46"/>
  <c r="J138" i="44"/>
  <c r="J123" i="44"/>
  <c r="J48" i="46"/>
  <c r="J14" i="46"/>
  <c r="J89" i="44"/>
  <c r="J21" i="46"/>
  <c r="J96" i="44"/>
  <c r="I95" i="46"/>
  <c r="H87" i="46"/>
  <c r="I136" i="46"/>
  <c r="I117" i="46"/>
  <c r="I102" i="46"/>
  <c r="H84" i="46"/>
  <c r="I105" i="46"/>
  <c r="I90" i="46"/>
  <c r="J139" i="44"/>
  <c r="J64" i="46"/>
  <c r="J30" i="46"/>
  <c r="J105" i="44"/>
  <c r="J15" i="46"/>
  <c r="J90" i="44"/>
  <c r="I98" i="46"/>
  <c r="I119" i="46"/>
  <c r="I104" i="46"/>
  <c r="I85" i="46"/>
  <c r="H134" i="46"/>
  <c r="H119" i="46"/>
  <c r="J29" i="46"/>
  <c r="J104" i="44"/>
  <c r="H85" i="46"/>
  <c r="J31" i="46"/>
  <c r="J106" i="44"/>
  <c r="J141" i="44"/>
  <c r="J66" i="46"/>
  <c r="J51" i="46"/>
  <c r="J126" i="44"/>
  <c r="J140" i="44"/>
  <c r="J65" i="46"/>
  <c r="I125" i="46"/>
  <c r="I110" i="46"/>
  <c r="J20" i="46"/>
  <c r="J95" i="44"/>
  <c r="I132" i="46"/>
  <c r="H129" i="46"/>
  <c r="H114" i="46"/>
  <c r="H99" i="46"/>
  <c r="J45" i="46"/>
  <c r="J120" i="44"/>
  <c r="J44" i="46"/>
  <c r="J119" i="44"/>
  <c r="J25" i="46"/>
  <c r="J100" i="44"/>
  <c r="J59" i="46"/>
  <c r="J134" i="44"/>
  <c r="J10" i="46"/>
  <c r="J85" i="44"/>
  <c r="J54" i="46"/>
  <c r="J129" i="44"/>
  <c r="J39" i="46"/>
  <c r="J114" i="44"/>
  <c r="J24" i="46"/>
  <c r="J99" i="44"/>
  <c r="I94" i="46"/>
  <c r="J60" i="46"/>
  <c r="J135" i="44"/>
  <c r="J26" i="46"/>
  <c r="J101" i="44"/>
  <c r="J11" i="46"/>
  <c r="J86" i="44"/>
  <c r="J62" i="46"/>
  <c r="J137" i="44"/>
  <c r="J47" i="46"/>
  <c r="J122" i="44"/>
  <c r="J32" i="46"/>
  <c r="J107" i="44"/>
  <c r="J42" i="46"/>
  <c r="J117" i="44"/>
  <c r="H125" i="46"/>
  <c r="H110" i="46"/>
  <c r="H95" i="46"/>
  <c r="J46" i="46"/>
  <c r="J121" i="44"/>
  <c r="J131" i="44"/>
  <c r="J56" i="46"/>
  <c r="J22" i="46"/>
  <c r="J97" i="44"/>
  <c r="H118" i="46"/>
  <c r="H103" i="46"/>
  <c r="J13" i="46"/>
  <c r="J88" i="44"/>
  <c r="J69" i="46"/>
  <c r="J144" i="44"/>
  <c r="J116" i="44"/>
  <c r="J125" i="44"/>
  <c r="J50" i="46"/>
  <c r="J35" i="46"/>
  <c r="J110" i="44"/>
  <c r="J132" i="44"/>
  <c r="H116" i="53"/>
  <c r="H141" i="53"/>
  <c r="H139" i="53"/>
  <c r="H114" i="53"/>
  <c r="H107" i="53"/>
  <c r="H121" i="53"/>
  <c r="H134" i="53"/>
  <c r="H123" i="53"/>
  <c r="H136" i="53"/>
  <c r="H90" i="53"/>
  <c r="H137" i="53"/>
  <c r="H85" i="53"/>
  <c r="H127" i="53"/>
  <c r="H128" i="53"/>
  <c r="H122" i="53"/>
  <c r="H100" i="53"/>
  <c r="H91" i="53"/>
  <c r="J105" i="49"/>
  <c r="H88" i="53"/>
  <c r="H86" i="53"/>
  <c r="H125" i="53"/>
  <c r="J35" i="53"/>
  <c r="J110" i="50"/>
  <c r="J144" i="50"/>
  <c r="J69" i="53"/>
  <c r="J122" i="50"/>
  <c r="J25" i="53"/>
  <c r="J98" i="53" s="1"/>
  <c r="J100" i="50"/>
  <c r="J9" i="53"/>
  <c r="J84" i="50"/>
  <c r="J115" i="50"/>
  <c r="J66" i="53"/>
  <c r="J141" i="50"/>
  <c r="J95" i="50"/>
  <c r="J63" i="53"/>
  <c r="J136" i="53" s="1"/>
  <c r="J138" i="50"/>
  <c r="J131" i="50"/>
  <c r="H120" i="53"/>
  <c r="H108" i="53"/>
  <c r="H111" i="53"/>
  <c r="H118" i="53"/>
  <c r="J136" i="50"/>
  <c r="J61" i="53"/>
  <c r="J134" i="53" s="1"/>
  <c r="J127" i="50"/>
  <c r="J52" i="53"/>
  <c r="J12" i="53"/>
  <c r="J87" i="50"/>
  <c r="J96" i="50"/>
  <c r="J21" i="53"/>
  <c r="J94" i="53" s="1"/>
  <c r="J59" i="53"/>
  <c r="J132" i="53" s="1"/>
  <c r="J134" i="50"/>
  <c r="J50" i="53"/>
  <c r="J125" i="50"/>
  <c r="J45" i="53"/>
  <c r="J120" i="50"/>
  <c r="J29" i="53"/>
  <c r="J104" i="50"/>
  <c r="J53" i="53"/>
  <c r="J126" i="53" s="1"/>
  <c r="J128" i="50"/>
  <c r="J103" i="50"/>
  <c r="J28" i="53"/>
  <c r="J16" i="53"/>
  <c r="J91" i="50"/>
  <c r="J105" i="50"/>
  <c r="J30" i="53"/>
  <c r="J103" i="53" s="1"/>
  <c r="J51" i="53"/>
  <c r="J124" i="53" s="1"/>
  <c r="J126" i="50"/>
  <c r="J32" i="53"/>
  <c r="J107" i="50"/>
  <c r="J11" i="53"/>
  <c r="J86" i="50"/>
  <c r="H119" i="53"/>
  <c r="H103" i="53"/>
  <c r="H102" i="53"/>
  <c r="J49" i="53"/>
  <c r="J122" i="53" s="1"/>
  <c r="J124" i="50"/>
  <c r="J17" i="53"/>
  <c r="J92" i="50"/>
  <c r="J109" i="50"/>
  <c r="J34" i="53"/>
  <c r="J90" i="50"/>
  <c r="H83" i="53"/>
  <c r="H93" i="53"/>
  <c r="H82" i="53"/>
  <c r="J119" i="50"/>
  <c r="J44" i="53"/>
  <c r="J98" i="50"/>
  <c r="J23" i="53"/>
  <c r="J55" i="53"/>
  <c r="J128" i="53" s="1"/>
  <c r="J130" i="50"/>
  <c r="J88" i="50"/>
  <c r="J114" i="50"/>
  <c r="J39" i="53"/>
  <c r="J143" i="50"/>
  <c r="J68" i="53"/>
  <c r="J57" i="53"/>
  <c r="J132" i="50"/>
  <c r="J97" i="50"/>
  <c r="J22" i="53"/>
  <c r="J95" i="53" s="1"/>
  <c r="J10" i="53"/>
  <c r="J85" i="50"/>
  <c r="J142" i="50"/>
  <c r="J135" i="50"/>
  <c r="J60" i="53"/>
  <c r="J89" i="50"/>
  <c r="J14" i="53"/>
  <c r="J87" i="53" s="1"/>
  <c r="J112" i="50"/>
  <c r="J37" i="53"/>
  <c r="J117" i="50"/>
  <c r="J42" i="53"/>
  <c r="J41" i="53"/>
  <c r="J116" i="50"/>
  <c r="J88" i="53"/>
  <c r="H92" i="53"/>
  <c r="H109" i="53"/>
  <c r="H95" i="53"/>
  <c r="J46" i="53"/>
  <c r="J121" i="50"/>
  <c r="J99" i="50"/>
  <c r="J62" i="53"/>
  <c r="J137" i="50"/>
  <c r="J65" i="53"/>
  <c r="J138" i="53" s="1"/>
  <c r="J140" i="50"/>
  <c r="J43" i="53"/>
  <c r="J118" i="50"/>
  <c r="J18" i="53"/>
  <c r="J93" i="50"/>
  <c r="H84" i="53"/>
  <c r="H133" i="53"/>
  <c r="H98" i="53"/>
  <c r="H101" i="53"/>
  <c r="J113" i="50"/>
  <c r="J38" i="53"/>
  <c r="J64" i="53"/>
  <c r="J139" i="50"/>
  <c r="J19" i="53"/>
  <c r="J94" i="50"/>
  <c r="J101" i="50"/>
  <c r="J26" i="53"/>
  <c r="J99" i="53" s="1"/>
  <c r="J36" i="53"/>
  <c r="J111" i="50"/>
  <c r="J54" i="53"/>
  <c r="J129" i="50"/>
  <c r="H126" i="53"/>
  <c r="J106" i="50"/>
  <c r="J31" i="53"/>
  <c r="J104" i="53" s="1"/>
  <c r="H115" i="53"/>
  <c r="J48" i="53"/>
  <c r="J123" i="50"/>
  <c r="J102" i="50"/>
  <c r="J27" i="53"/>
  <c r="J58" i="53"/>
  <c r="J133" i="50"/>
  <c r="H131" i="53"/>
  <c r="J33" i="53"/>
  <c r="J106" i="53" s="1"/>
  <c r="J108" i="50"/>
  <c r="H135" i="53"/>
  <c r="H117" i="53"/>
  <c r="H94" i="53"/>
  <c r="H87" i="53"/>
  <c r="J86" i="52"/>
  <c r="J127" i="52"/>
  <c r="J102" i="52"/>
  <c r="J96" i="52"/>
  <c r="J142" i="52"/>
  <c r="H131" i="51"/>
  <c r="J98" i="52"/>
  <c r="J138" i="52"/>
  <c r="J92" i="52"/>
  <c r="J123" i="52"/>
  <c r="J106" i="52"/>
  <c r="J113" i="52"/>
  <c r="J88" i="52"/>
  <c r="H137" i="51"/>
  <c r="H117" i="51"/>
  <c r="I131" i="51"/>
  <c r="I88" i="51"/>
  <c r="J100" i="52"/>
  <c r="J94" i="52"/>
  <c r="J139" i="52"/>
  <c r="J118" i="52"/>
  <c r="J90" i="52"/>
  <c r="J103" i="52"/>
  <c r="J111" i="52"/>
  <c r="J84" i="52"/>
  <c r="J83" i="52"/>
  <c r="J136" i="52"/>
  <c r="J101" i="52"/>
  <c r="J121" i="52"/>
  <c r="J99" i="52"/>
  <c r="H95" i="51"/>
  <c r="I118" i="51"/>
  <c r="H90" i="51"/>
  <c r="I89" i="51"/>
  <c r="J135" i="52"/>
  <c r="J107" i="52"/>
  <c r="J108" i="52"/>
  <c r="J140" i="52"/>
  <c r="J110" i="52"/>
  <c r="J89" i="52"/>
  <c r="J120" i="52"/>
  <c r="J95" i="52"/>
  <c r="J131" i="52"/>
  <c r="J105" i="52"/>
  <c r="J104" i="52"/>
  <c r="J133" i="52"/>
  <c r="J132" i="52"/>
  <c r="J125" i="52"/>
  <c r="J128" i="52"/>
  <c r="J85" i="52"/>
  <c r="J91" i="52"/>
  <c r="H113" i="51"/>
  <c r="I125" i="51"/>
  <c r="J119" i="52"/>
  <c r="J129" i="52"/>
  <c r="J93" i="52"/>
  <c r="J130" i="52"/>
  <c r="J134" i="52"/>
  <c r="J122" i="52"/>
  <c r="J141" i="52"/>
  <c r="J112" i="52"/>
  <c r="J87" i="52"/>
  <c r="H119" i="51"/>
  <c r="I117" i="51"/>
  <c r="J115" i="52"/>
  <c r="J97" i="52"/>
  <c r="J63" i="51"/>
  <c r="J138" i="45"/>
  <c r="J11" i="51"/>
  <c r="J86" i="45"/>
  <c r="H118" i="51"/>
  <c r="I103" i="51"/>
  <c r="I138" i="51"/>
  <c r="J20" i="51"/>
  <c r="J95" i="45"/>
  <c r="J27" i="51"/>
  <c r="J102" i="45"/>
  <c r="H124" i="51"/>
  <c r="J66" i="51"/>
  <c r="J141" i="45"/>
  <c r="J14" i="51"/>
  <c r="J89" i="45"/>
  <c r="J26" i="51"/>
  <c r="J101" i="45"/>
  <c r="H108" i="51"/>
  <c r="H121" i="51"/>
  <c r="H120" i="51"/>
  <c r="J45" i="51"/>
  <c r="J120" i="45"/>
  <c r="H102" i="51"/>
  <c r="J50" i="51"/>
  <c r="J125" i="45"/>
  <c r="J18" i="51"/>
  <c r="J93" i="45"/>
  <c r="H100" i="51"/>
  <c r="J21" i="51"/>
  <c r="J96" i="45"/>
  <c r="H126" i="51"/>
  <c r="J30" i="51"/>
  <c r="J105" i="45"/>
  <c r="H133" i="51"/>
  <c r="I134" i="51"/>
  <c r="I116" i="51"/>
  <c r="H99" i="51"/>
  <c r="H141" i="51"/>
  <c r="J19" i="51"/>
  <c r="J94" i="45"/>
  <c r="H115" i="51"/>
  <c r="H86" i="51"/>
  <c r="I85" i="51"/>
  <c r="H89" i="51"/>
  <c r="H143" i="51"/>
  <c r="J65" i="51"/>
  <c r="J140" i="45"/>
  <c r="H123" i="51"/>
  <c r="H101" i="51"/>
  <c r="J58" i="51"/>
  <c r="J133" i="45"/>
  <c r="J36" i="51"/>
  <c r="J111" i="45"/>
  <c r="H111" i="51"/>
  <c r="H135" i="51"/>
  <c r="I93" i="51"/>
  <c r="I114" i="51"/>
  <c r="J28" i="51"/>
  <c r="J103" i="45"/>
  <c r="J38" i="51"/>
  <c r="J113" i="45"/>
  <c r="J16" i="51"/>
  <c r="J91" i="45"/>
  <c r="J44" i="51"/>
  <c r="J119" i="45"/>
  <c r="J68" i="51"/>
  <c r="J143" i="45"/>
  <c r="H104" i="51"/>
  <c r="H128" i="51"/>
  <c r="J62" i="51"/>
  <c r="J137" i="45"/>
  <c r="J40" i="51"/>
  <c r="J115" i="45"/>
  <c r="H98" i="51"/>
  <c r="J69" i="51"/>
  <c r="J144" i="51" s="1"/>
  <c r="J144" i="45"/>
  <c r="I122" i="51"/>
  <c r="I104" i="51"/>
  <c r="J15" i="51"/>
  <c r="J90" i="45"/>
  <c r="J42" i="51"/>
  <c r="J117" i="45"/>
  <c r="H139" i="51"/>
  <c r="J46" i="51"/>
  <c r="J121" i="45"/>
  <c r="I124" i="51"/>
  <c r="J24" i="51"/>
  <c r="J99" i="45"/>
  <c r="J67" i="51"/>
  <c r="J142" i="45"/>
  <c r="J17" i="51"/>
  <c r="J92" i="51" s="1"/>
  <c r="J92" i="45"/>
  <c r="J84" i="45"/>
  <c r="H127" i="51"/>
  <c r="J53" i="51"/>
  <c r="J128" i="45"/>
  <c r="J23" i="51"/>
  <c r="J98" i="45"/>
  <c r="J25" i="51"/>
  <c r="J100" i="51" s="1"/>
  <c r="J100" i="45"/>
  <c r="H140" i="51"/>
  <c r="I132" i="51"/>
  <c r="H103" i="51"/>
  <c r="J64" i="51"/>
  <c r="J139" i="45"/>
  <c r="I92" i="51"/>
  <c r="I109" i="51"/>
  <c r="J32" i="51"/>
  <c r="J107" i="45"/>
  <c r="J56" i="51"/>
  <c r="J131" i="45"/>
  <c r="H109" i="51"/>
  <c r="H88" i="51"/>
  <c r="H116" i="51"/>
  <c r="J12" i="51"/>
  <c r="J87" i="45"/>
  <c r="J29" i="51"/>
  <c r="J104" i="45"/>
  <c r="H112" i="51"/>
  <c r="J48" i="51"/>
  <c r="J123" i="45"/>
  <c r="J34" i="51"/>
  <c r="J109" i="45"/>
  <c r="J13" i="51"/>
  <c r="J88" i="45"/>
  <c r="H134" i="51"/>
  <c r="I112" i="51"/>
  <c r="H84" i="51"/>
  <c r="H136" i="51"/>
  <c r="H97" i="51"/>
  <c r="I128" i="51"/>
  <c r="H114" i="51"/>
  <c r="J51" i="51"/>
  <c r="J126" i="45"/>
  <c r="H107" i="51"/>
  <c r="I133" i="51"/>
  <c r="J37" i="51"/>
  <c r="J112" i="45"/>
  <c r="H94" i="51"/>
  <c r="J43" i="51"/>
  <c r="J118" i="45"/>
  <c r="I97" i="51"/>
  <c r="J57" i="51"/>
  <c r="J132" i="45"/>
  <c r="H85" i="51"/>
  <c r="H110" i="51"/>
  <c r="I99" i="51"/>
  <c r="I106" i="51"/>
  <c r="H92" i="51"/>
  <c r="H106" i="51"/>
  <c r="J61" i="51"/>
  <c r="J136" i="45"/>
  <c r="J22" i="51"/>
  <c r="J97" i="45"/>
  <c r="J39" i="51"/>
  <c r="J114" i="45"/>
  <c r="J33" i="51"/>
  <c r="J108" i="45"/>
  <c r="H130" i="51"/>
  <c r="I108" i="51"/>
  <c r="H91" i="51"/>
  <c r="I136" i="51"/>
  <c r="I90" i="51"/>
  <c r="H129" i="51"/>
  <c r="I121" i="51"/>
  <c r="J10" i="51"/>
  <c r="J85" i="45"/>
  <c r="H122" i="51"/>
  <c r="I135" i="51"/>
  <c r="H132" i="51"/>
  <c r="I120" i="51"/>
  <c r="J49" i="51"/>
  <c r="J124" i="45"/>
  <c r="I127" i="51"/>
  <c r="H138" i="51"/>
  <c r="J31" i="51"/>
  <c r="J106" i="45"/>
  <c r="H125" i="51"/>
  <c r="H93" i="51"/>
  <c r="J35" i="51"/>
  <c r="J110" i="45"/>
  <c r="H96" i="51"/>
  <c r="J55" i="51"/>
  <c r="J130" i="45"/>
  <c r="H105" i="51"/>
  <c r="H87" i="51"/>
  <c r="I115" i="51"/>
  <c r="I86" i="51"/>
  <c r="J54" i="51"/>
  <c r="J129" i="45"/>
  <c r="I107" i="51"/>
  <c r="J47" i="51"/>
  <c r="J122" i="45"/>
  <c r="J60" i="51"/>
  <c r="J135" i="45"/>
  <c r="I95" i="51"/>
  <c r="I102" i="51"/>
  <c r="J116" i="45"/>
  <c r="J52" i="51"/>
  <c r="J127" i="45"/>
  <c r="J123" i="49"/>
  <c r="J96" i="49"/>
  <c r="J83" i="49"/>
  <c r="J94" i="49"/>
  <c r="J121" i="49"/>
  <c r="J104" i="49"/>
  <c r="J135" i="49"/>
  <c r="J140" i="49"/>
  <c r="J115" i="49"/>
  <c r="J120" i="49"/>
  <c r="J125" i="49"/>
  <c r="J95" i="49"/>
  <c r="J85" i="49"/>
  <c r="J110" i="49"/>
  <c r="J92" i="49"/>
  <c r="J84" i="49"/>
  <c r="J113" i="49"/>
  <c r="J130" i="49"/>
  <c r="J137" i="49"/>
  <c r="J87" i="49"/>
  <c r="J114" i="49"/>
  <c r="J118" i="49"/>
  <c r="J100" i="49"/>
  <c r="J143" i="49"/>
  <c r="J131" i="49"/>
  <c r="J134" i="49"/>
  <c r="J133" i="49"/>
  <c r="J116" i="49"/>
  <c r="J129" i="49"/>
  <c r="J112" i="49"/>
  <c r="J102" i="49"/>
  <c r="J89" i="49"/>
  <c r="J103" i="49"/>
  <c r="J90" i="49"/>
  <c r="J132" i="49"/>
  <c r="J122" i="49"/>
  <c r="J93" i="49"/>
  <c r="J111" i="49"/>
  <c r="J139" i="49"/>
  <c r="J141" i="49"/>
  <c r="J128" i="49"/>
  <c r="J127" i="49"/>
  <c r="J119" i="49"/>
  <c r="J98" i="49"/>
  <c r="J106" i="49"/>
  <c r="J126" i="49"/>
  <c r="J108" i="49"/>
  <c r="J109" i="49"/>
  <c r="J91" i="49"/>
  <c r="J136" i="49"/>
  <c r="J86" i="49"/>
  <c r="J99" i="49"/>
  <c r="J101" i="49"/>
  <c r="J97" i="49"/>
  <c r="J142" i="49"/>
  <c r="J107" i="49"/>
  <c r="J117" i="49"/>
  <c r="J138" i="49"/>
  <c r="J124" i="49"/>
  <c r="J88" i="49"/>
  <c r="B75" i="62"/>
  <c r="J125" i="46" l="1"/>
  <c r="J85" i="46"/>
  <c r="J120" i="46"/>
  <c r="J106" i="46"/>
  <c r="J127" i="46"/>
  <c r="J91" i="46"/>
  <c r="J137" i="46"/>
  <c r="J140" i="46"/>
  <c r="J96" i="46"/>
  <c r="J87" i="46"/>
  <c r="J103" i="46"/>
  <c r="J97" i="46"/>
  <c r="J114" i="46"/>
  <c r="J100" i="46"/>
  <c r="J126" i="46"/>
  <c r="J123" i="46"/>
  <c r="J130" i="46"/>
  <c r="J107" i="46"/>
  <c r="J101" i="46"/>
  <c r="J141" i="46"/>
  <c r="J105" i="46"/>
  <c r="J136" i="46"/>
  <c r="J88" i="46"/>
  <c r="J121" i="46"/>
  <c r="J122" i="46"/>
  <c r="J135" i="46"/>
  <c r="J138" i="46"/>
  <c r="J98" i="46"/>
  <c r="J111" i="46"/>
  <c r="J131" i="46"/>
  <c r="J99" i="46"/>
  <c r="J134" i="46"/>
  <c r="J115" i="46"/>
  <c r="J128" i="46"/>
  <c r="J144" i="46"/>
  <c r="J84" i="46"/>
  <c r="J116" i="46"/>
  <c r="J117" i="46"/>
  <c r="J86" i="46"/>
  <c r="J104" i="46"/>
  <c r="J90" i="46"/>
  <c r="J89" i="46"/>
  <c r="J102" i="46"/>
  <c r="J94" i="46"/>
  <c r="J143" i="46"/>
  <c r="J124" i="46"/>
  <c r="J93" i="46"/>
  <c r="J118" i="46"/>
  <c r="J109" i="46"/>
  <c r="J112" i="46"/>
  <c r="J110" i="46"/>
  <c r="J132" i="46"/>
  <c r="J129" i="46"/>
  <c r="J119" i="46"/>
  <c r="J95" i="46"/>
  <c r="J139" i="46"/>
  <c r="J108" i="46"/>
  <c r="J133" i="46"/>
  <c r="J92" i="46"/>
  <c r="J142" i="46"/>
  <c r="J113" i="46"/>
  <c r="J131" i="53"/>
  <c r="J92" i="53"/>
  <c r="J135" i="53"/>
  <c r="J133" i="53"/>
  <c r="J130" i="53"/>
  <c r="J96" i="53"/>
  <c r="J107" i="53"/>
  <c r="J102" i="53"/>
  <c r="J139" i="53"/>
  <c r="J100" i="53"/>
  <c r="J114" i="53"/>
  <c r="J141" i="53"/>
  <c r="J117" i="53"/>
  <c r="J111" i="53"/>
  <c r="J112" i="53"/>
  <c r="J90" i="53"/>
  <c r="J101" i="53"/>
  <c r="J125" i="53"/>
  <c r="J82" i="53"/>
  <c r="J127" i="53"/>
  <c r="J137" i="53"/>
  <c r="J91" i="53"/>
  <c r="J115" i="53"/>
  <c r="J119" i="53"/>
  <c r="J121" i="53"/>
  <c r="J109" i="53"/>
  <c r="J116" i="53"/>
  <c r="J110" i="53"/>
  <c r="J83" i="53"/>
  <c r="J105" i="53"/>
  <c r="J123" i="53"/>
  <c r="J142" i="53"/>
  <c r="J129" i="53"/>
  <c r="J113" i="53"/>
  <c r="J97" i="53"/>
  <c r="J86" i="53"/>
  <c r="J120" i="53"/>
  <c r="J93" i="53"/>
  <c r="J140" i="53"/>
  <c r="J84" i="53"/>
  <c r="J89" i="53"/>
  <c r="J118" i="53"/>
  <c r="J85" i="53"/>
  <c r="J108" i="53"/>
  <c r="J129" i="51"/>
  <c r="J110" i="51"/>
  <c r="J124" i="51"/>
  <c r="J118" i="51"/>
  <c r="J88" i="51"/>
  <c r="J107" i="51"/>
  <c r="J97" i="51"/>
  <c r="J112" i="51"/>
  <c r="J135" i="51"/>
  <c r="J109" i="51"/>
  <c r="J85" i="51"/>
  <c r="J96" i="51"/>
  <c r="J120" i="51"/>
  <c r="J114" i="51"/>
  <c r="J87" i="51"/>
  <c r="J84" i="51"/>
  <c r="J121" i="51"/>
  <c r="J113" i="51"/>
  <c r="J111" i="51"/>
  <c r="J141" i="51"/>
  <c r="J103" i="51"/>
  <c r="J133" i="51"/>
  <c r="J93" i="51"/>
  <c r="J116" i="51"/>
  <c r="J123" i="51"/>
  <c r="J142" i="51"/>
  <c r="J117" i="51"/>
  <c r="J86" i="51"/>
  <c r="J143" i="51"/>
  <c r="J122" i="51"/>
  <c r="J106" i="51"/>
  <c r="J98" i="51"/>
  <c r="J127" i="51"/>
  <c r="J130" i="51"/>
  <c r="J136" i="51"/>
  <c r="J132" i="51"/>
  <c r="J139" i="51"/>
  <c r="J115" i="51"/>
  <c r="J119" i="51"/>
  <c r="J105" i="51"/>
  <c r="J125" i="51"/>
  <c r="J101" i="51"/>
  <c r="J102" i="51"/>
  <c r="J131" i="51"/>
  <c r="J128" i="51"/>
  <c r="J99" i="51"/>
  <c r="J90" i="51"/>
  <c r="J94" i="51"/>
  <c r="J138" i="51"/>
  <c r="J108" i="51"/>
  <c r="J126" i="51"/>
  <c r="J104" i="51"/>
  <c r="J137" i="51"/>
  <c r="J91" i="51"/>
  <c r="J140" i="51"/>
  <c r="J89" i="51"/>
  <c r="J95" i="51"/>
  <c r="J134" i="51"/>
  <c r="B74" i="7"/>
  <c r="B74" i="67" l="1"/>
  <c r="C88" i="64" l="1"/>
  <c r="C87" i="64"/>
  <c r="C86" i="64"/>
  <c r="C85" i="64"/>
  <c r="C84" i="64"/>
  <c r="C83" i="64"/>
  <c r="C82" i="64"/>
  <c r="C81" i="64"/>
  <c r="C79" i="64"/>
  <c r="C78" i="64"/>
  <c r="C77" i="64"/>
  <c r="C76" i="64"/>
  <c r="C75" i="64"/>
  <c r="C74" i="64"/>
  <c r="C73" i="64"/>
  <c r="C72" i="64"/>
  <c r="C71" i="64"/>
  <c r="C70" i="64"/>
  <c r="C69" i="64"/>
  <c r="C68" i="64"/>
  <c r="C67" i="64"/>
  <c r="C66" i="64"/>
  <c r="C65" i="64"/>
  <c r="C64" i="64"/>
  <c r="C63" i="64"/>
  <c r="J92" i="1"/>
  <c r="I92" i="1"/>
  <c r="H92" i="1"/>
  <c r="G92" i="1"/>
  <c r="F92" i="1"/>
  <c r="E92" i="1"/>
  <c r="D92" i="1"/>
  <c r="C92" i="1"/>
  <c r="B92" i="1"/>
  <c r="J91" i="1"/>
  <c r="I91" i="1"/>
  <c r="H91" i="1"/>
  <c r="G91" i="1"/>
  <c r="F91" i="1"/>
  <c r="E91" i="1"/>
  <c r="D91" i="1"/>
  <c r="C91" i="1"/>
  <c r="B91" i="1"/>
  <c r="J90" i="1"/>
  <c r="I90" i="1"/>
  <c r="H90" i="1"/>
  <c r="G90" i="1"/>
  <c r="F90" i="1"/>
  <c r="E90" i="1"/>
  <c r="D90" i="1"/>
  <c r="C90" i="1"/>
  <c r="B90" i="1"/>
  <c r="J89" i="1"/>
  <c r="I89" i="1"/>
  <c r="H89" i="1"/>
  <c r="G89" i="1"/>
  <c r="F89" i="1"/>
  <c r="E89" i="1"/>
  <c r="D89" i="1"/>
  <c r="C89" i="1"/>
  <c r="B89" i="1"/>
  <c r="J88" i="1"/>
  <c r="I88" i="1"/>
  <c r="H88" i="1"/>
  <c r="G88" i="1"/>
  <c r="F88" i="1"/>
  <c r="E88" i="1"/>
  <c r="D88" i="1"/>
  <c r="C88" i="1"/>
  <c r="B88" i="1"/>
  <c r="B13" i="3" l="1"/>
  <c r="B87" i="23" l="1"/>
  <c r="B86" i="23"/>
  <c r="B85" i="23"/>
  <c r="B84" i="23"/>
  <c r="B83" i="23"/>
  <c r="B82" i="23"/>
  <c r="B81" i="23"/>
  <c r="B80" i="23"/>
  <c r="B78" i="23"/>
  <c r="B77" i="23"/>
  <c r="B76" i="23"/>
  <c r="B75" i="23"/>
  <c r="B74" i="23"/>
  <c r="B73" i="23"/>
  <c r="B72" i="23"/>
  <c r="B71" i="23"/>
  <c r="B70" i="23"/>
  <c r="B69" i="23"/>
  <c r="B68" i="23"/>
  <c r="B67" i="23"/>
  <c r="B66" i="23"/>
  <c r="B65" i="23"/>
  <c r="B64" i="23"/>
  <c r="B63" i="23"/>
  <c r="B62" i="23"/>
  <c r="B40" i="3" l="1"/>
  <c r="C40" i="3"/>
  <c r="D40" i="3"/>
  <c r="E40" i="3"/>
  <c r="F40" i="3"/>
  <c r="G40" i="3"/>
  <c r="H40" i="3"/>
  <c r="I40" i="3"/>
  <c r="J40" i="3"/>
  <c r="B54" i="1"/>
  <c r="B61" i="1" s="1"/>
  <c r="C54" i="1"/>
  <c r="C61" i="1" s="1"/>
  <c r="D54" i="1"/>
  <c r="D61" i="1" s="1"/>
  <c r="E54" i="1"/>
  <c r="E61" i="1" s="1"/>
  <c r="F54" i="1"/>
  <c r="F61" i="1" s="1"/>
  <c r="G54" i="1"/>
  <c r="G61" i="1" s="1"/>
  <c r="H54" i="1"/>
  <c r="H61" i="1" s="1"/>
  <c r="I54" i="1"/>
  <c r="I61" i="1" s="1"/>
  <c r="J54" i="1"/>
  <c r="J61" i="1" s="1"/>
  <c r="B28" i="1"/>
  <c r="C28" i="1"/>
  <c r="D28" i="1"/>
  <c r="E28" i="1"/>
  <c r="F28" i="1"/>
  <c r="G28" i="1"/>
  <c r="H28" i="1"/>
  <c r="I28" i="1"/>
  <c r="J28" i="1"/>
  <c r="D39" i="2"/>
  <c r="J39" i="2"/>
  <c r="G13" i="2"/>
  <c r="J13" i="2"/>
  <c r="D14" i="2"/>
  <c r="G14" i="2"/>
  <c r="J14" i="2"/>
  <c r="D15" i="2"/>
  <c r="G15" i="2"/>
  <c r="J15" i="2"/>
  <c r="D16" i="2"/>
  <c r="G16" i="2"/>
  <c r="J16" i="2"/>
  <c r="G17" i="2"/>
  <c r="J17" i="2"/>
  <c r="D47" i="2" l="1"/>
  <c r="D46" i="2"/>
  <c r="D45" i="2"/>
  <c r="D43" i="2"/>
  <c r="D42" i="2"/>
  <c r="D41" i="2"/>
  <c r="G47" i="2"/>
  <c r="G46" i="2"/>
  <c r="G45" i="2"/>
  <c r="G44" i="2"/>
  <c r="G43" i="2"/>
  <c r="G42" i="2"/>
  <c r="G41" i="2"/>
  <c r="G40" i="2"/>
  <c r="G39" i="2"/>
  <c r="J47" i="2"/>
  <c r="J46" i="2"/>
  <c r="J45" i="2"/>
  <c r="J44" i="2"/>
  <c r="J43" i="2"/>
  <c r="J42" i="2"/>
  <c r="J41" i="2"/>
  <c r="J40" i="2"/>
  <c r="J87" i="67" l="1"/>
  <c r="I87" i="67"/>
  <c r="H87" i="67"/>
  <c r="G87" i="67"/>
  <c r="F87" i="67"/>
  <c r="E87" i="67"/>
  <c r="D87" i="67"/>
  <c r="C87" i="67"/>
  <c r="B87" i="67"/>
  <c r="J86" i="67"/>
  <c r="I86" i="67"/>
  <c r="H86" i="67"/>
  <c r="G86" i="67"/>
  <c r="F86" i="67"/>
  <c r="E86" i="67"/>
  <c r="D86" i="67"/>
  <c r="C86" i="67"/>
  <c r="B86" i="67"/>
  <c r="J85" i="67"/>
  <c r="I85" i="67"/>
  <c r="H85" i="67"/>
  <c r="G85" i="67"/>
  <c r="F85" i="67"/>
  <c r="E85" i="67"/>
  <c r="D85" i="67"/>
  <c r="C85" i="67"/>
  <c r="B85" i="67"/>
  <c r="J84" i="67"/>
  <c r="I84" i="67"/>
  <c r="H84" i="67"/>
  <c r="G84" i="67"/>
  <c r="F84" i="67"/>
  <c r="E84" i="67"/>
  <c r="D84" i="67"/>
  <c r="C84" i="67"/>
  <c r="B84" i="67"/>
  <c r="J83" i="67"/>
  <c r="I83" i="67"/>
  <c r="H83" i="67"/>
  <c r="G83" i="67"/>
  <c r="F83" i="67"/>
  <c r="E83" i="67"/>
  <c r="D83" i="67"/>
  <c r="C83" i="67"/>
  <c r="B83" i="67"/>
  <c r="J82" i="67"/>
  <c r="I82" i="67"/>
  <c r="H82" i="67"/>
  <c r="G82" i="67"/>
  <c r="F82" i="67"/>
  <c r="E82" i="67"/>
  <c r="D82" i="67"/>
  <c r="C82" i="67"/>
  <c r="B82" i="67"/>
  <c r="J81" i="67"/>
  <c r="I81" i="67"/>
  <c r="H81" i="67"/>
  <c r="G81" i="67"/>
  <c r="F81" i="67"/>
  <c r="E81" i="67"/>
  <c r="D81" i="67"/>
  <c r="C81" i="67"/>
  <c r="B81" i="67"/>
  <c r="J80" i="67"/>
  <c r="I80" i="67"/>
  <c r="H80" i="67"/>
  <c r="G80" i="67"/>
  <c r="F80" i="67"/>
  <c r="E80" i="67"/>
  <c r="D80" i="67"/>
  <c r="C80" i="67"/>
  <c r="B80" i="67"/>
  <c r="J78" i="67"/>
  <c r="I78" i="67"/>
  <c r="H78" i="67"/>
  <c r="G78" i="67"/>
  <c r="F78" i="67"/>
  <c r="E78" i="67"/>
  <c r="D78" i="67"/>
  <c r="C78" i="67"/>
  <c r="B78" i="67"/>
  <c r="J77" i="67"/>
  <c r="I77" i="67"/>
  <c r="H77" i="67"/>
  <c r="G77" i="67"/>
  <c r="F77" i="67"/>
  <c r="E77" i="67"/>
  <c r="D77" i="67"/>
  <c r="C77" i="67"/>
  <c r="B77" i="67"/>
  <c r="J76" i="67"/>
  <c r="I76" i="67"/>
  <c r="H76" i="67"/>
  <c r="G76" i="67"/>
  <c r="F76" i="67"/>
  <c r="E76" i="67"/>
  <c r="D76" i="67"/>
  <c r="C76" i="67"/>
  <c r="B76" i="67"/>
  <c r="J75" i="67"/>
  <c r="I75" i="67"/>
  <c r="H75" i="67"/>
  <c r="G75" i="67"/>
  <c r="F75" i="67"/>
  <c r="E75" i="67"/>
  <c r="D75" i="67"/>
  <c r="C75" i="67"/>
  <c r="B75" i="67"/>
  <c r="J74" i="67"/>
  <c r="I74" i="67"/>
  <c r="H74" i="67"/>
  <c r="G74" i="67"/>
  <c r="F74" i="67"/>
  <c r="E74" i="67"/>
  <c r="D74" i="67"/>
  <c r="C74" i="67"/>
  <c r="J73" i="67"/>
  <c r="I73" i="67"/>
  <c r="H73" i="67"/>
  <c r="G73" i="67"/>
  <c r="F73" i="67"/>
  <c r="E73" i="67"/>
  <c r="D73" i="67"/>
  <c r="C73" i="67"/>
  <c r="B73" i="67"/>
  <c r="J72" i="67"/>
  <c r="I72" i="67"/>
  <c r="H72" i="67"/>
  <c r="G72" i="67"/>
  <c r="F72" i="67"/>
  <c r="E72" i="67"/>
  <c r="D72" i="67"/>
  <c r="C72" i="67"/>
  <c r="B72" i="67"/>
  <c r="J71" i="67"/>
  <c r="I71" i="67"/>
  <c r="H71" i="67"/>
  <c r="G71" i="67"/>
  <c r="F71" i="67"/>
  <c r="E71" i="67"/>
  <c r="D71" i="67"/>
  <c r="C71" i="67"/>
  <c r="B71" i="67"/>
  <c r="J70" i="67"/>
  <c r="I70" i="67"/>
  <c r="H70" i="67"/>
  <c r="G70" i="67"/>
  <c r="F70" i="67"/>
  <c r="E70" i="67"/>
  <c r="D70" i="67"/>
  <c r="C70" i="67"/>
  <c r="B70" i="67"/>
  <c r="J69" i="67"/>
  <c r="I69" i="67"/>
  <c r="H69" i="67"/>
  <c r="G69" i="67"/>
  <c r="F69" i="67"/>
  <c r="E69" i="67"/>
  <c r="D69" i="67"/>
  <c r="C69" i="67"/>
  <c r="B69" i="67"/>
  <c r="J68" i="67"/>
  <c r="I68" i="67"/>
  <c r="H68" i="67"/>
  <c r="G68" i="67"/>
  <c r="F68" i="67"/>
  <c r="E68" i="67"/>
  <c r="D68" i="67"/>
  <c r="C68" i="67"/>
  <c r="B68" i="67"/>
  <c r="J67" i="67"/>
  <c r="I67" i="67"/>
  <c r="H67" i="67"/>
  <c r="G67" i="67"/>
  <c r="F67" i="67"/>
  <c r="E67" i="67"/>
  <c r="D67" i="67"/>
  <c r="C67" i="67"/>
  <c r="B67" i="67"/>
  <c r="J66" i="67"/>
  <c r="I66" i="67"/>
  <c r="H66" i="67"/>
  <c r="G66" i="67"/>
  <c r="F66" i="67"/>
  <c r="E66" i="67"/>
  <c r="D66" i="67"/>
  <c r="C66" i="67"/>
  <c r="B66" i="67"/>
  <c r="J65" i="67"/>
  <c r="I65" i="67"/>
  <c r="H65" i="67"/>
  <c r="G65" i="67"/>
  <c r="F65" i="67"/>
  <c r="E65" i="67"/>
  <c r="D65" i="67"/>
  <c r="C65" i="67"/>
  <c r="B65" i="67"/>
  <c r="J64" i="67"/>
  <c r="I64" i="67"/>
  <c r="H64" i="67"/>
  <c r="G64" i="67"/>
  <c r="F64" i="67"/>
  <c r="E64" i="67"/>
  <c r="D64" i="67"/>
  <c r="C64" i="67"/>
  <c r="B64" i="67"/>
  <c r="J63" i="67"/>
  <c r="I63" i="67"/>
  <c r="H63" i="67"/>
  <c r="G63" i="67"/>
  <c r="F63" i="67"/>
  <c r="E63" i="67"/>
  <c r="D63" i="67"/>
  <c r="C63" i="67"/>
  <c r="B63" i="67"/>
  <c r="J62" i="67"/>
  <c r="I62" i="67"/>
  <c r="H62" i="67"/>
  <c r="G62" i="67"/>
  <c r="F62" i="67"/>
  <c r="E62" i="67"/>
  <c r="D62" i="67"/>
  <c r="C62" i="67"/>
  <c r="B62" i="67"/>
  <c r="I75" i="62" l="1"/>
  <c r="H88" i="62"/>
  <c r="I86" i="62"/>
  <c r="H86" i="62"/>
  <c r="I88" i="62"/>
  <c r="H87" i="62"/>
  <c r="H84" i="62"/>
  <c r="I82" i="62"/>
  <c r="H82" i="62"/>
  <c r="I84" i="62"/>
  <c r="H83" i="62"/>
  <c r="I79" i="62"/>
  <c r="H79" i="62"/>
  <c r="I78" i="62"/>
  <c r="H78" i="62"/>
  <c r="H75" i="62"/>
  <c r="H66" i="62"/>
  <c r="C88" i="62"/>
  <c r="B88" i="62"/>
  <c r="C87" i="62"/>
  <c r="B87" i="62"/>
  <c r="C86" i="62"/>
  <c r="B86" i="62"/>
  <c r="C85" i="62"/>
  <c r="B85" i="62"/>
  <c r="C84" i="62"/>
  <c r="B84" i="62"/>
  <c r="C83" i="62"/>
  <c r="B83" i="62"/>
  <c r="C82" i="62"/>
  <c r="B82" i="62"/>
  <c r="C81" i="62"/>
  <c r="B81" i="62"/>
  <c r="C79" i="62"/>
  <c r="B79" i="62"/>
  <c r="C78" i="62"/>
  <c r="B78" i="62"/>
  <c r="C77" i="62"/>
  <c r="B77" i="62"/>
  <c r="C76" i="62"/>
  <c r="B76" i="62"/>
  <c r="C75" i="62"/>
  <c r="C74" i="62"/>
  <c r="B74" i="62"/>
  <c r="C73" i="62"/>
  <c r="B73" i="62"/>
  <c r="C72" i="62"/>
  <c r="B72" i="62"/>
  <c r="C71" i="62"/>
  <c r="B71" i="62"/>
  <c r="C70" i="62"/>
  <c r="B70" i="62"/>
  <c r="C69" i="62"/>
  <c r="B69" i="62"/>
  <c r="C68" i="62"/>
  <c r="B68" i="62"/>
  <c r="C67" i="62"/>
  <c r="B67" i="62"/>
  <c r="C66" i="62"/>
  <c r="B66" i="62"/>
  <c r="C65" i="62"/>
  <c r="B65" i="62"/>
  <c r="C64" i="62"/>
  <c r="B64" i="62"/>
  <c r="C63" i="62"/>
  <c r="B63" i="62"/>
  <c r="J88" i="62"/>
  <c r="F88" i="62"/>
  <c r="E88" i="62"/>
  <c r="D88" i="62"/>
  <c r="J87" i="62"/>
  <c r="F87" i="62"/>
  <c r="E87" i="62"/>
  <c r="D87" i="62"/>
  <c r="J86" i="62"/>
  <c r="F86" i="62"/>
  <c r="E86" i="62"/>
  <c r="D86" i="62"/>
  <c r="J85" i="62"/>
  <c r="I85" i="62"/>
  <c r="H85" i="62"/>
  <c r="F85" i="62"/>
  <c r="E85" i="62"/>
  <c r="D85" i="62"/>
  <c r="J84" i="62"/>
  <c r="F84" i="62"/>
  <c r="E84" i="62"/>
  <c r="D84" i="62"/>
  <c r="J83" i="62"/>
  <c r="F83" i="62"/>
  <c r="E83" i="62"/>
  <c r="D83" i="62"/>
  <c r="J82" i="62"/>
  <c r="F82" i="62"/>
  <c r="E82" i="62"/>
  <c r="D82" i="62"/>
  <c r="J81" i="62"/>
  <c r="I81" i="62"/>
  <c r="H81" i="62"/>
  <c r="F81" i="62"/>
  <c r="E81" i="62"/>
  <c r="D81" i="62"/>
  <c r="J79" i="62"/>
  <c r="F79" i="62"/>
  <c r="E79" i="62"/>
  <c r="D79" i="62"/>
  <c r="J78" i="62"/>
  <c r="F78" i="62"/>
  <c r="E78" i="62"/>
  <c r="D78" i="62"/>
  <c r="J77" i="62"/>
  <c r="I77" i="62"/>
  <c r="H77" i="62"/>
  <c r="F77" i="62"/>
  <c r="E77" i="62"/>
  <c r="D77" i="62"/>
  <c r="J76" i="62"/>
  <c r="I76" i="62"/>
  <c r="H76" i="62"/>
  <c r="F76" i="62"/>
  <c r="E76" i="62"/>
  <c r="D76" i="62"/>
  <c r="J75" i="62"/>
  <c r="E75" i="62"/>
  <c r="D75" i="62"/>
  <c r="J74" i="62"/>
  <c r="I74" i="62"/>
  <c r="H74" i="62"/>
  <c r="F74" i="62"/>
  <c r="E74" i="62"/>
  <c r="D74" i="62"/>
  <c r="J73" i="62"/>
  <c r="I73" i="62"/>
  <c r="H73" i="62"/>
  <c r="F73" i="62"/>
  <c r="E73" i="62"/>
  <c r="D73" i="62"/>
  <c r="J72" i="62"/>
  <c r="I72" i="62"/>
  <c r="H72" i="62"/>
  <c r="F72" i="62"/>
  <c r="E72" i="62"/>
  <c r="D72" i="62"/>
  <c r="J71" i="62"/>
  <c r="I71" i="62"/>
  <c r="H71" i="62"/>
  <c r="F71" i="62"/>
  <c r="E71" i="62"/>
  <c r="D71" i="62"/>
  <c r="J70" i="62"/>
  <c r="I70" i="62"/>
  <c r="H70" i="62"/>
  <c r="F70" i="62"/>
  <c r="E70" i="62"/>
  <c r="D70" i="62"/>
  <c r="J69" i="62"/>
  <c r="I69" i="62"/>
  <c r="H69" i="62"/>
  <c r="F69" i="62"/>
  <c r="E69" i="62"/>
  <c r="D69" i="62"/>
  <c r="J68" i="62"/>
  <c r="F68" i="62"/>
  <c r="E68" i="62"/>
  <c r="D68" i="62"/>
  <c r="J67" i="62"/>
  <c r="H67" i="62"/>
  <c r="F67" i="62"/>
  <c r="E67" i="62"/>
  <c r="D67" i="62"/>
  <c r="J66" i="62"/>
  <c r="F66" i="62"/>
  <c r="E66" i="62"/>
  <c r="D66" i="62"/>
  <c r="J65" i="62"/>
  <c r="F65" i="62"/>
  <c r="E65" i="62"/>
  <c r="D65" i="62"/>
  <c r="J64" i="62"/>
  <c r="F64" i="62"/>
  <c r="E64" i="62"/>
  <c r="D64" i="62"/>
  <c r="J63" i="62"/>
  <c r="H63" i="62"/>
  <c r="F63" i="62"/>
  <c r="E63" i="62"/>
  <c r="D63" i="62"/>
  <c r="D88" i="64"/>
  <c r="D87" i="64"/>
  <c r="D86" i="64"/>
  <c r="D85" i="64"/>
  <c r="D84" i="64"/>
  <c r="D83" i="64"/>
  <c r="D82" i="64"/>
  <c r="D81" i="64"/>
  <c r="D79" i="64"/>
  <c r="D78" i="64"/>
  <c r="D77" i="64"/>
  <c r="D76" i="64"/>
  <c r="D75" i="64"/>
  <c r="D74" i="64"/>
  <c r="D73" i="64"/>
  <c r="D72" i="64"/>
  <c r="D71" i="64"/>
  <c r="D70" i="64"/>
  <c r="D69" i="64"/>
  <c r="D68" i="64"/>
  <c r="D67" i="64"/>
  <c r="D66" i="64"/>
  <c r="D65" i="64"/>
  <c r="D64" i="64"/>
  <c r="D63" i="64"/>
  <c r="J88" i="64"/>
  <c r="I88" i="64"/>
  <c r="H88" i="64"/>
  <c r="G88" i="64"/>
  <c r="F88" i="64"/>
  <c r="E88" i="64"/>
  <c r="J87" i="64"/>
  <c r="I87" i="64"/>
  <c r="H87" i="64"/>
  <c r="G87" i="64"/>
  <c r="F87" i="64"/>
  <c r="E87" i="64"/>
  <c r="J86" i="64"/>
  <c r="I86" i="64"/>
  <c r="H86" i="64"/>
  <c r="G86" i="64"/>
  <c r="F86" i="64"/>
  <c r="E86" i="64"/>
  <c r="J85" i="64"/>
  <c r="I85" i="64"/>
  <c r="H85" i="64"/>
  <c r="G85" i="64"/>
  <c r="F85" i="64"/>
  <c r="E85" i="64"/>
  <c r="J84" i="64"/>
  <c r="I84" i="64"/>
  <c r="H84" i="64"/>
  <c r="G84" i="64"/>
  <c r="F84" i="64"/>
  <c r="E84" i="64"/>
  <c r="J83" i="64"/>
  <c r="I83" i="64"/>
  <c r="H83" i="64"/>
  <c r="G83" i="64"/>
  <c r="F83" i="64"/>
  <c r="E83" i="64"/>
  <c r="J82" i="64"/>
  <c r="I82" i="64"/>
  <c r="H82" i="64"/>
  <c r="G82" i="64"/>
  <c r="F82" i="64"/>
  <c r="E82" i="64"/>
  <c r="J81" i="64"/>
  <c r="I81" i="64"/>
  <c r="H81" i="64"/>
  <c r="G81" i="64"/>
  <c r="F81" i="64"/>
  <c r="E81" i="64"/>
  <c r="J79" i="64"/>
  <c r="I79" i="64"/>
  <c r="H79" i="64"/>
  <c r="G79" i="64"/>
  <c r="F79" i="64"/>
  <c r="E79" i="64"/>
  <c r="J78" i="64"/>
  <c r="I78" i="64"/>
  <c r="H78" i="64"/>
  <c r="G78" i="64"/>
  <c r="F78" i="64"/>
  <c r="E78" i="64"/>
  <c r="J77" i="64"/>
  <c r="I77" i="64"/>
  <c r="H77" i="64"/>
  <c r="G77" i="64"/>
  <c r="F77" i="64"/>
  <c r="E77" i="64"/>
  <c r="J76" i="64"/>
  <c r="I76" i="64"/>
  <c r="H76" i="64"/>
  <c r="G76" i="64"/>
  <c r="F76" i="64"/>
  <c r="E76" i="64"/>
  <c r="J75" i="64"/>
  <c r="I75" i="64"/>
  <c r="H75" i="64"/>
  <c r="F75" i="64"/>
  <c r="E75" i="64"/>
  <c r="J74" i="64"/>
  <c r="I74" i="64"/>
  <c r="H74" i="64"/>
  <c r="G74" i="64"/>
  <c r="F74" i="64"/>
  <c r="E74" i="64"/>
  <c r="J73" i="64"/>
  <c r="I73" i="64"/>
  <c r="H73" i="64"/>
  <c r="G73" i="64"/>
  <c r="F73" i="64"/>
  <c r="E73" i="64"/>
  <c r="J72" i="64"/>
  <c r="I72" i="64"/>
  <c r="H72" i="64"/>
  <c r="G72" i="64"/>
  <c r="F72" i="64"/>
  <c r="E72" i="64"/>
  <c r="J71" i="64"/>
  <c r="I71" i="64"/>
  <c r="H71" i="64"/>
  <c r="G71" i="64"/>
  <c r="F71" i="64"/>
  <c r="E71" i="64"/>
  <c r="J70" i="64"/>
  <c r="I70" i="64"/>
  <c r="H70" i="64"/>
  <c r="G70" i="64"/>
  <c r="F70" i="64"/>
  <c r="E70" i="64"/>
  <c r="J69" i="64"/>
  <c r="I69" i="64"/>
  <c r="H69" i="64"/>
  <c r="G69" i="64"/>
  <c r="F69" i="64"/>
  <c r="E69" i="64"/>
  <c r="J68" i="64"/>
  <c r="I68" i="64"/>
  <c r="H68" i="64"/>
  <c r="G68" i="64"/>
  <c r="F68" i="64"/>
  <c r="E68" i="64"/>
  <c r="J67" i="64"/>
  <c r="I67" i="64"/>
  <c r="H67" i="64"/>
  <c r="G67" i="64"/>
  <c r="F67" i="64"/>
  <c r="E67" i="64"/>
  <c r="J66" i="64"/>
  <c r="I66" i="64"/>
  <c r="H66" i="64"/>
  <c r="G66" i="64"/>
  <c r="F66" i="64"/>
  <c r="E66" i="64"/>
  <c r="J65" i="64"/>
  <c r="I65" i="64"/>
  <c r="H65" i="64"/>
  <c r="G65" i="64"/>
  <c r="F65" i="64"/>
  <c r="E65" i="64"/>
  <c r="J64" i="64"/>
  <c r="I64" i="64"/>
  <c r="H64" i="64"/>
  <c r="G64" i="64"/>
  <c r="F64" i="64"/>
  <c r="E64" i="64"/>
  <c r="J63" i="64"/>
  <c r="I63" i="64"/>
  <c r="H63" i="64"/>
  <c r="G63" i="64"/>
  <c r="F63" i="64"/>
  <c r="E63" i="64"/>
  <c r="J89" i="55"/>
  <c r="I89" i="55"/>
  <c r="H89" i="55"/>
  <c r="G89" i="55"/>
  <c r="F89" i="55"/>
  <c r="E89" i="55"/>
  <c r="J88" i="55"/>
  <c r="I88" i="55"/>
  <c r="H88" i="55"/>
  <c r="G88" i="55"/>
  <c r="F88" i="55"/>
  <c r="E88" i="55"/>
  <c r="J87" i="55"/>
  <c r="I87" i="55"/>
  <c r="H87" i="55"/>
  <c r="G87" i="55"/>
  <c r="F87" i="55"/>
  <c r="E87" i="55"/>
  <c r="J86" i="55"/>
  <c r="I86" i="55"/>
  <c r="H86" i="55"/>
  <c r="G86" i="55"/>
  <c r="F86" i="55"/>
  <c r="E86" i="55"/>
  <c r="J85" i="55"/>
  <c r="I85" i="55"/>
  <c r="H85" i="55"/>
  <c r="G85" i="55"/>
  <c r="F85" i="55"/>
  <c r="E85" i="55"/>
  <c r="J84" i="55"/>
  <c r="I84" i="55"/>
  <c r="H84" i="55"/>
  <c r="G84" i="55"/>
  <c r="F84" i="55"/>
  <c r="E84" i="55"/>
  <c r="J83" i="55"/>
  <c r="I83" i="55"/>
  <c r="H83" i="55"/>
  <c r="G83" i="55"/>
  <c r="F83" i="55"/>
  <c r="E83" i="55"/>
  <c r="J82" i="55"/>
  <c r="I82" i="55"/>
  <c r="H82" i="55"/>
  <c r="G82" i="55"/>
  <c r="F82" i="55"/>
  <c r="E82" i="55"/>
  <c r="J80" i="55"/>
  <c r="I80" i="55"/>
  <c r="H80" i="55"/>
  <c r="G80" i="55"/>
  <c r="F80" i="55"/>
  <c r="E80" i="55"/>
  <c r="J79" i="55"/>
  <c r="I79" i="55"/>
  <c r="H79" i="55"/>
  <c r="G79" i="55"/>
  <c r="F79" i="55"/>
  <c r="E79" i="55"/>
  <c r="J78" i="55"/>
  <c r="I78" i="55"/>
  <c r="H78" i="55"/>
  <c r="G78" i="55"/>
  <c r="F78" i="55"/>
  <c r="E78" i="55"/>
  <c r="J77" i="55"/>
  <c r="I77" i="55"/>
  <c r="H77" i="55"/>
  <c r="G77" i="55"/>
  <c r="F77" i="55"/>
  <c r="E77" i="55"/>
  <c r="J76" i="55"/>
  <c r="I76" i="55"/>
  <c r="H76" i="55"/>
  <c r="G76" i="55"/>
  <c r="F76" i="55"/>
  <c r="E76" i="55"/>
  <c r="J75" i="55"/>
  <c r="I75" i="55"/>
  <c r="H75" i="55"/>
  <c r="G75" i="55"/>
  <c r="F75" i="55"/>
  <c r="E75" i="55"/>
  <c r="J74" i="55"/>
  <c r="I74" i="55"/>
  <c r="H74" i="55"/>
  <c r="G74" i="55"/>
  <c r="F74" i="55"/>
  <c r="E74" i="55"/>
  <c r="J73" i="55"/>
  <c r="I73" i="55"/>
  <c r="H73" i="55"/>
  <c r="G73" i="55"/>
  <c r="F73" i="55"/>
  <c r="E73" i="55"/>
  <c r="J72" i="55"/>
  <c r="I72" i="55"/>
  <c r="H72" i="55"/>
  <c r="G72" i="55"/>
  <c r="F72" i="55"/>
  <c r="E72" i="55"/>
  <c r="J71" i="55"/>
  <c r="I71" i="55"/>
  <c r="H71" i="55"/>
  <c r="G71" i="55"/>
  <c r="F71" i="55"/>
  <c r="E71" i="55"/>
  <c r="J70" i="55"/>
  <c r="I70" i="55"/>
  <c r="H70" i="55"/>
  <c r="G70" i="55"/>
  <c r="F70" i="55"/>
  <c r="E70" i="55"/>
  <c r="J69" i="55"/>
  <c r="I69" i="55"/>
  <c r="H69" i="55"/>
  <c r="G69" i="55"/>
  <c r="F69" i="55"/>
  <c r="E69" i="55"/>
  <c r="J68" i="55"/>
  <c r="I68" i="55"/>
  <c r="H68" i="55"/>
  <c r="G68" i="55"/>
  <c r="F68" i="55"/>
  <c r="E68" i="55"/>
  <c r="J67" i="55"/>
  <c r="I67" i="55"/>
  <c r="H67" i="55"/>
  <c r="G67" i="55"/>
  <c r="F67" i="55"/>
  <c r="E67" i="55"/>
  <c r="J66" i="55"/>
  <c r="I66" i="55"/>
  <c r="H66" i="55"/>
  <c r="G66" i="55"/>
  <c r="F66" i="55"/>
  <c r="E66" i="55"/>
  <c r="J65" i="55"/>
  <c r="I65" i="55"/>
  <c r="H65" i="55"/>
  <c r="G65" i="55"/>
  <c r="F65" i="55"/>
  <c r="E65" i="55"/>
  <c r="J64" i="55"/>
  <c r="I64" i="55"/>
  <c r="H64" i="55"/>
  <c r="G64" i="55"/>
  <c r="F64" i="55"/>
  <c r="E64" i="55"/>
  <c r="I83" i="62" l="1"/>
  <c r="I87" i="62"/>
  <c r="I67" i="62"/>
  <c r="I63" i="62"/>
  <c r="I65" i="62"/>
  <c r="I66" i="62"/>
  <c r="I68" i="62"/>
  <c r="I64" i="62"/>
  <c r="H64" i="62"/>
  <c r="H68" i="62"/>
  <c r="H65" i="62"/>
  <c r="G46" i="3" l="1"/>
  <c r="F46" i="3"/>
  <c r="G45" i="3"/>
  <c r="B44" i="3"/>
  <c r="B43" i="3"/>
  <c r="B46" i="3"/>
  <c r="C47" i="3"/>
  <c r="D47" i="3"/>
  <c r="E47" i="3"/>
  <c r="F47" i="3"/>
  <c r="G44" i="3"/>
  <c r="H46" i="3"/>
  <c r="I44" i="3"/>
  <c r="J46" i="3"/>
  <c r="B17" i="3"/>
  <c r="D16" i="3"/>
  <c r="B16" i="3"/>
  <c r="B18" i="3"/>
  <c r="C13" i="3"/>
  <c r="C18" i="3" s="1"/>
  <c r="D13" i="3"/>
  <c r="D19" i="3" s="1"/>
  <c r="E13" i="3"/>
  <c r="E19" i="3" s="1"/>
  <c r="F13" i="3"/>
  <c r="F17" i="3" s="1"/>
  <c r="G13" i="3"/>
  <c r="G20" i="3" s="1"/>
  <c r="H13" i="3"/>
  <c r="H19" i="3" s="1"/>
  <c r="I13" i="3"/>
  <c r="I18" i="3" s="1"/>
  <c r="J13" i="3"/>
  <c r="J20" i="3" s="1"/>
  <c r="J93" i="1"/>
  <c r="I93" i="1"/>
  <c r="H93" i="1"/>
  <c r="G93" i="1"/>
  <c r="F93" i="1"/>
  <c r="E93" i="1"/>
  <c r="D93" i="1"/>
  <c r="C93" i="1"/>
  <c r="B93" i="1"/>
  <c r="J87" i="1"/>
  <c r="I87" i="1"/>
  <c r="H87" i="1"/>
  <c r="G87" i="1"/>
  <c r="F87" i="1"/>
  <c r="E87" i="1"/>
  <c r="D87" i="1"/>
  <c r="C87" i="1"/>
  <c r="B87" i="1"/>
  <c r="J86" i="1"/>
  <c r="I86" i="1"/>
  <c r="H86" i="1"/>
  <c r="G86" i="1"/>
  <c r="F86" i="1"/>
  <c r="E86" i="1"/>
  <c r="D86" i="1"/>
  <c r="C86" i="1"/>
  <c r="B86" i="1"/>
  <c r="J85" i="1"/>
  <c r="I85" i="1"/>
  <c r="H85" i="1"/>
  <c r="G85" i="1"/>
  <c r="F85" i="1"/>
  <c r="E85" i="1"/>
  <c r="D85" i="1"/>
  <c r="C85" i="1"/>
  <c r="B85" i="1"/>
  <c r="J84" i="1"/>
  <c r="I84" i="1"/>
  <c r="H84" i="1"/>
  <c r="G84" i="1"/>
  <c r="F84" i="1"/>
  <c r="E84" i="1"/>
  <c r="D84" i="1"/>
  <c r="C84" i="1"/>
  <c r="B84" i="1"/>
  <c r="J83" i="1"/>
  <c r="I83" i="1"/>
  <c r="H83" i="1"/>
  <c r="G83" i="1"/>
  <c r="F83" i="1"/>
  <c r="E83" i="1"/>
  <c r="D83" i="1"/>
  <c r="C83" i="1"/>
  <c r="B83" i="1"/>
  <c r="J82" i="1"/>
  <c r="I82" i="1"/>
  <c r="H82" i="1"/>
  <c r="G82" i="1"/>
  <c r="F82" i="1"/>
  <c r="E82" i="1"/>
  <c r="D82" i="1"/>
  <c r="C82" i="1"/>
  <c r="B82" i="1"/>
  <c r="J81" i="1"/>
  <c r="I81" i="1"/>
  <c r="H81" i="1"/>
  <c r="G81" i="1"/>
  <c r="F81" i="1"/>
  <c r="E81" i="1"/>
  <c r="D81" i="1"/>
  <c r="C81" i="1"/>
  <c r="B81" i="1"/>
  <c r="J80" i="1"/>
  <c r="I80" i="1"/>
  <c r="H80" i="1"/>
  <c r="G80" i="1"/>
  <c r="F80" i="1"/>
  <c r="E80" i="1"/>
  <c r="D80" i="1"/>
  <c r="C80" i="1"/>
  <c r="B80" i="1"/>
  <c r="J79" i="1"/>
  <c r="I79" i="1"/>
  <c r="H79" i="1"/>
  <c r="G79" i="1"/>
  <c r="F79" i="1"/>
  <c r="E79" i="1"/>
  <c r="D79" i="1"/>
  <c r="C79" i="1"/>
  <c r="B79" i="1"/>
  <c r="J78" i="1"/>
  <c r="I78" i="1"/>
  <c r="H78" i="1"/>
  <c r="G78" i="1"/>
  <c r="F78" i="1"/>
  <c r="E78" i="1"/>
  <c r="D78" i="1"/>
  <c r="C78" i="1"/>
  <c r="B78" i="1"/>
  <c r="J77" i="1"/>
  <c r="I77" i="1"/>
  <c r="H77" i="1"/>
  <c r="G77" i="1"/>
  <c r="F77" i="1"/>
  <c r="E77" i="1"/>
  <c r="D77" i="1"/>
  <c r="C77" i="1"/>
  <c r="B77" i="1"/>
  <c r="J76" i="1"/>
  <c r="I76" i="1"/>
  <c r="H76" i="1"/>
  <c r="G76" i="1"/>
  <c r="F76" i="1"/>
  <c r="E76" i="1"/>
  <c r="D76" i="1"/>
  <c r="C76" i="1"/>
  <c r="B76" i="1"/>
  <c r="J75" i="1"/>
  <c r="I75" i="1"/>
  <c r="H75" i="1"/>
  <c r="G75" i="1"/>
  <c r="F75" i="1"/>
  <c r="E75" i="1"/>
  <c r="D75" i="1"/>
  <c r="C75" i="1"/>
  <c r="B75" i="1"/>
  <c r="J74" i="1"/>
  <c r="I74" i="1"/>
  <c r="H74" i="1"/>
  <c r="G74" i="1"/>
  <c r="F74" i="1"/>
  <c r="E74" i="1"/>
  <c r="D74" i="1"/>
  <c r="C74" i="1"/>
  <c r="B74" i="1"/>
  <c r="J73" i="1"/>
  <c r="I73" i="1"/>
  <c r="H73" i="1"/>
  <c r="G73" i="1"/>
  <c r="F73" i="1"/>
  <c r="E73" i="1"/>
  <c r="D73" i="1"/>
  <c r="C73" i="1"/>
  <c r="B73" i="1"/>
  <c r="I19" i="3" l="1"/>
  <c r="G18" i="3"/>
  <c r="G19" i="3"/>
  <c r="C44" i="3"/>
  <c r="I46" i="3"/>
  <c r="D43" i="3"/>
  <c r="C43" i="3"/>
  <c r="F19" i="3"/>
  <c r="C17" i="3"/>
  <c r="C16" i="3"/>
  <c r="E18" i="3"/>
  <c r="G47" i="3"/>
  <c r="E16" i="3"/>
  <c r="E20" i="3"/>
  <c r="B45" i="3"/>
  <c r="D20" i="3"/>
  <c r="I47" i="3"/>
  <c r="E17" i="3"/>
  <c r="C20" i="3"/>
  <c r="I43" i="3"/>
  <c r="G43" i="3"/>
  <c r="H47" i="3"/>
  <c r="H43" i="3"/>
  <c r="E44" i="3"/>
  <c r="I45" i="3"/>
  <c r="I17" i="3"/>
  <c r="E46" i="3"/>
  <c r="J45" i="3"/>
  <c r="H45" i="3"/>
  <c r="J47" i="3"/>
  <c r="J43" i="3"/>
  <c r="F44" i="3"/>
  <c r="C19" i="3"/>
  <c r="B47" i="3"/>
  <c r="B20" i="3"/>
  <c r="F43" i="3"/>
  <c r="J44" i="3"/>
  <c r="F45" i="3"/>
  <c r="D44" i="3"/>
  <c r="D18" i="3"/>
  <c r="E43" i="3"/>
  <c r="E45" i="3"/>
  <c r="G17" i="3"/>
  <c r="B19" i="3"/>
  <c r="D46" i="3"/>
  <c r="H44" i="3"/>
  <c r="D45" i="3"/>
  <c r="G16" i="3"/>
  <c r="C46" i="3"/>
  <c r="C45" i="3"/>
  <c r="H17" i="3"/>
  <c r="I16" i="3"/>
  <c r="I20" i="3"/>
  <c r="F16" i="3"/>
  <c r="J17" i="3"/>
  <c r="F18" i="3"/>
  <c r="J19" i="3"/>
  <c r="F20" i="3"/>
  <c r="J16" i="3"/>
  <c r="J18" i="3"/>
  <c r="H16" i="3"/>
  <c r="D17" i="3"/>
  <c r="H18" i="3"/>
  <c r="H20" i="3"/>
  <c r="D20" i="2"/>
  <c r="D19" i="2"/>
  <c r="D18" i="2"/>
  <c r="G20" i="2"/>
  <c r="G19" i="2"/>
  <c r="G18" i="2"/>
  <c r="J20" i="2"/>
  <c r="J19" i="2"/>
  <c r="J18" i="2"/>
  <c r="J87" i="23"/>
  <c r="I87" i="23"/>
  <c r="H87" i="23"/>
  <c r="J86" i="23"/>
  <c r="I86" i="23"/>
  <c r="H86" i="23"/>
  <c r="J85" i="23"/>
  <c r="I85" i="23"/>
  <c r="H85" i="23"/>
  <c r="J84" i="23"/>
  <c r="I84" i="23"/>
  <c r="H84" i="23"/>
  <c r="J83" i="23"/>
  <c r="I83" i="23"/>
  <c r="H83" i="23"/>
  <c r="J82" i="23"/>
  <c r="I82" i="23"/>
  <c r="H82" i="23"/>
  <c r="J81" i="23"/>
  <c r="I81" i="23"/>
  <c r="H81" i="23"/>
  <c r="J80" i="23"/>
  <c r="I80" i="23"/>
  <c r="H80" i="23"/>
  <c r="J78" i="23"/>
  <c r="I78" i="23"/>
  <c r="H78" i="23"/>
  <c r="J77" i="23"/>
  <c r="I77" i="23"/>
  <c r="H77" i="23"/>
  <c r="J76" i="23"/>
  <c r="I76" i="23"/>
  <c r="H76" i="23"/>
  <c r="J75" i="23"/>
  <c r="I75" i="23"/>
  <c r="H75" i="23"/>
  <c r="J74" i="23"/>
  <c r="I74" i="23"/>
  <c r="H74" i="23"/>
  <c r="J73" i="23"/>
  <c r="I73" i="23"/>
  <c r="H73" i="23"/>
  <c r="J72" i="23"/>
  <c r="I72" i="23"/>
  <c r="H72" i="23"/>
  <c r="J71" i="23"/>
  <c r="I71" i="23"/>
  <c r="H71" i="23"/>
  <c r="J70" i="23"/>
  <c r="I70" i="23"/>
  <c r="H70" i="23"/>
  <c r="J69" i="23"/>
  <c r="I69" i="23"/>
  <c r="H69" i="23"/>
  <c r="J68" i="23"/>
  <c r="I68" i="23"/>
  <c r="H68" i="23"/>
  <c r="J67" i="23"/>
  <c r="I67" i="23"/>
  <c r="H67" i="23"/>
  <c r="J66" i="23"/>
  <c r="I66" i="23"/>
  <c r="H66" i="23"/>
  <c r="J65" i="23"/>
  <c r="I65" i="23"/>
  <c r="H65" i="23"/>
  <c r="J64" i="23"/>
  <c r="I64" i="23"/>
  <c r="H64" i="23"/>
  <c r="J63" i="23"/>
  <c r="I63" i="23"/>
  <c r="H63" i="23"/>
  <c r="J62" i="23"/>
  <c r="I62" i="23"/>
  <c r="H62" i="23"/>
  <c r="G87" i="23"/>
  <c r="F87" i="23"/>
  <c r="E87" i="23"/>
  <c r="D87" i="23"/>
  <c r="C87" i="23"/>
  <c r="G86" i="23"/>
  <c r="F86" i="23"/>
  <c r="E86" i="23"/>
  <c r="D86" i="23"/>
  <c r="C86" i="23"/>
  <c r="G85" i="23"/>
  <c r="F85" i="23"/>
  <c r="E85" i="23"/>
  <c r="D85" i="23"/>
  <c r="C85" i="23"/>
  <c r="G84" i="23"/>
  <c r="F84" i="23"/>
  <c r="E84" i="23"/>
  <c r="D84" i="23"/>
  <c r="C84" i="23"/>
  <c r="G83" i="23"/>
  <c r="F83" i="23"/>
  <c r="E83" i="23"/>
  <c r="D83" i="23"/>
  <c r="C83" i="23"/>
  <c r="G82" i="23"/>
  <c r="F82" i="23"/>
  <c r="E82" i="23"/>
  <c r="D82" i="23"/>
  <c r="C82" i="23"/>
  <c r="G81" i="23"/>
  <c r="F81" i="23"/>
  <c r="E81" i="23"/>
  <c r="D81" i="23"/>
  <c r="C81" i="23"/>
  <c r="G80" i="23"/>
  <c r="F80" i="23"/>
  <c r="E80" i="23"/>
  <c r="D80" i="23"/>
  <c r="C80" i="23"/>
  <c r="G78" i="23"/>
  <c r="F78" i="23"/>
  <c r="E78" i="23"/>
  <c r="D78" i="23"/>
  <c r="C78" i="23"/>
  <c r="G77" i="23"/>
  <c r="F77" i="23"/>
  <c r="E77" i="23"/>
  <c r="D77" i="23"/>
  <c r="C77" i="23"/>
  <c r="G76" i="23"/>
  <c r="F76" i="23"/>
  <c r="E76" i="23"/>
  <c r="D76" i="23"/>
  <c r="C76" i="23"/>
  <c r="G75" i="23"/>
  <c r="F75" i="23"/>
  <c r="E75" i="23"/>
  <c r="D75" i="23"/>
  <c r="C75" i="23"/>
  <c r="G74" i="23"/>
  <c r="F74" i="23"/>
  <c r="E74" i="23"/>
  <c r="D74" i="23"/>
  <c r="C74" i="23"/>
  <c r="G73" i="23"/>
  <c r="F73" i="23"/>
  <c r="E73" i="23"/>
  <c r="D73" i="23"/>
  <c r="C73" i="23"/>
  <c r="G72" i="23"/>
  <c r="F72" i="23"/>
  <c r="E72" i="23"/>
  <c r="D72" i="23"/>
  <c r="C72" i="23"/>
  <c r="G71" i="23"/>
  <c r="F71" i="23"/>
  <c r="E71" i="23"/>
  <c r="D71" i="23"/>
  <c r="C71" i="23"/>
  <c r="G70" i="23"/>
  <c r="F70" i="23"/>
  <c r="E70" i="23"/>
  <c r="D70" i="23"/>
  <c r="C70" i="23"/>
  <c r="G69" i="23"/>
  <c r="F69" i="23"/>
  <c r="E69" i="23"/>
  <c r="D69" i="23"/>
  <c r="C69" i="23"/>
  <c r="G68" i="23"/>
  <c r="F68" i="23"/>
  <c r="E68" i="23"/>
  <c r="D68" i="23"/>
  <c r="C68" i="23"/>
  <c r="G67" i="23"/>
  <c r="F67" i="23"/>
  <c r="E67" i="23"/>
  <c r="D67" i="23"/>
  <c r="C67" i="23"/>
  <c r="G66" i="23"/>
  <c r="F66" i="23"/>
  <c r="E66" i="23"/>
  <c r="D66" i="23"/>
  <c r="C66" i="23"/>
  <c r="G65" i="23"/>
  <c r="F65" i="23"/>
  <c r="E65" i="23"/>
  <c r="D65" i="23"/>
  <c r="C65" i="23"/>
  <c r="G64" i="23"/>
  <c r="F64" i="23"/>
  <c r="E64" i="23"/>
  <c r="D64" i="23"/>
  <c r="C64" i="23"/>
  <c r="G63" i="23"/>
  <c r="F63" i="23"/>
  <c r="E63" i="23"/>
  <c r="D63" i="23"/>
  <c r="C63" i="23"/>
  <c r="G62" i="23"/>
  <c r="F62" i="23"/>
  <c r="E62" i="23"/>
  <c r="D62" i="23"/>
  <c r="C62" i="23"/>
  <c r="J87" i="7" l="1"/>
  <c r="I87" i="7"/>
  <c r="H87" i="7"/>
  <c r="G87" i="7"/>
  <c r="F87" i="7"/>
  <c r="E87" i="7"/>
  <c r="D87" i="7"/>
  <c r="C87" i="7"/>
  <c r="B87" i="7"/>
  <c r="J86" i="7"/>
  <c r="I86" i="7"/>
  <c r="H86" i="7"/>
  <c r="G86" i="7"/>
  <c r="F86" i="7"/>
  <c r="E86" i="7"/>
  <c r="D86" i="7"/>
  <c r="C86" i="7"/>
  <c r="B86" i="7"/>
  <c r="J85" i="7"/>
  <c r="I85" i="7"/>
  <c r="H85" i="7"/>
  <c r="G85" i="7"/>
  <c r="F85" i="7"/>
  <c r="E85" i="7"/>
  <c r="D85" i="7"/>
  <c r="C85" i="7"/>
  <c r="B85" i="7"/>
  <c r="J84" i="7"/>
  <c r="I84" i="7"/>
  <c r="H84" i="7"/>
  <c r="G84" i="7"/>
  <c r="F84" i="7"/>
  <c r="E84" i="7"/>
  <c r="D84" i="7"/>
  <c r="C84" i="7"/>
  <c r="B84" i="7"/>
  <c r="J83" i="7"/>
  <c r="I83" i="7"/>
  <c r="H83" i="7"/>
  <c r="G83" i="7"/>
  <c r="F83" i="7"/>
  <c r="E83" i="7"/>
  <c r="D83" i="7"/>
  <c r="C83" i="7"/>
  <c r="B83" i="7"/>
  <c r="J82" i="7"/>
  <c r="I82" i="7"/>
  <c r="H82" i="7"/>
  <c r="G82" i="7"/>
  <c r="F82" i="7"/>
  <c r="E82" i="7"/>
  <c r="D82" i="7"/>
  <c r="C82" i="7"/>
  <c r="B82" i="7"/>
  <c r="J81" i="7"/>
  <c r="I81" i="7"/>
  <c r="H81" i="7"/>
  <c r="G81" i="7"/>
  <c r="F81" i="7"/>
  <c r="E81" i="7"/>
  <c r="D81" i="7"/>
  <c r="C81" i="7"/>
  <c r="B81" i="7"/>
  <c r="J80" i="7"/>
  <c r="I80" i="7"/>
  <c r="H80" i="7"/>
  <c r="G80" i="7"/>
  <c r="F80" i="7"/>
  <c r="E80" i="7"/>
  <c r="D80" i="7"/>
  <c r="C80" i="7"/>
  <c r="B80" i="7"/>
  <c r="J78" i="7"/>
  <c r="I78" i="7"/>
  <c r="H78" i="7"/>
  <c r="G78" i="7"/>
  <c r="F78" i="7"/>
  <c r="E78" i="7"/>
  <c r="D78" i="7"/>
  <c r="C78" i="7"/>
  <c r="B78" i="7"/>
  <c r="J77" i="7"/>
  <c r="I77" i="7"/>
  <c r="H77" i="7"/>
  <c r="G77" i="7"/>
  <c r="F77" i="7"/>
  <c r="E77" i="7"/>
  <c r="D77" i="7"/>
  <c r="C77" i="7"/>
  <c r="B77" i="7"/>
  <c r="J76" i="7"/>
  <c r="I76" i="7"/>
  <c r="H76" i="7"/>
  <c r="G76" i="7"/>
  <c r="F76" i="7"/>
  <c r="E76" i="7"/>
  <c r="D76" i="7"/>
  <c r="C76" i="7"/>
  <c r="B76" i="7"/>
  <c r="J75" i="7"/>
  <c r="I75" i="7"/>
  <c r="H75" i="7"/>
  <c r="G75" i="7"/>
  <c r="F75" i="7"/>
  <c r="E75" i="7"/>
  <c r="D75" i="7"/>
  <c r="C75" i="7"/>
  <c r="B75" i="7"/>
  <c r="J74" i="7"/>
  <c r="I74" i="7"/>
  <c r="H74" i="7"/>
  <c r="G74" i="7"/>
  <c r="F74" i="7"/>
  <c r="E74" i="7"/>
  <c r="D74" i="7"/>
  <c r="C74" i="7"/>
  <c r="J73" i="7"/>
  <c r="I73" i="7"/>
  <c r="H73" i="7"/>
  <c r="G73" i="7"/>
  <c r="F73" i="7"/>
  <c r="E73" i="7"/>
  <c r="D73" i="7"/>
  <c r="C73" i="7"/>
  <c r="B73" i="7"/>
  <c r="J72" i="7"/>
  <c r="I72" i="7"/>
  <c r="H72" i="7"/>
  <c r="G72" i="7"/>
  <c r="F72" i="7"/>
  <c r="E72" i="7"/>
  <c r="D72" i="7"/>
  <c r="C72" i="7"/>
  <c r="B72" i="7"/>
  <c r="J71" i="7"/>
  <c r="I71" i="7"/>
  <c r="H71" i="7"/>
  <c r="G71" i="7"/>
  <c r="F71" i="7"/>
  <c r="E71" i="7"/>
  <c r="D71" i="7"/>
  <c r="C71" i="7"/>
  <c r="B71" i="7"/>
  <c r="J70" i="7"/>
  <c r="I70" i="7"/>
  <c r="H70" i="7"/>
  <c r="G70" i="7"/>
  <c r="F70" i="7"/>
  <c r="E70" i="7"/>
  <c r="D70" i="7"/>
  <c r="C70" i="7"/>
  <c r="B70" i="7"/>
  <c r="J69" i="7"/>
  <c r="I69" i="7"/>
  <c r="H69" i="7"/>
  <c r="G69" i="7"/>
  <c r="F69" i="7"/>
  <c r="E69" i="7"/>
  <c r="D69" i="7"/>
  <c r="C69" i="7"/>
  <c r="B69" i="7"/>
  <c r="J68" i="7"/>
  <c r="I68" i="7"/>
  <c r="H68" i="7"/>
  <c r="G68" i="7"/>
  <c r="F68" i="7"/>
  <c r="E68" i="7"/>
  <c r="D68" i="7"/>
  <c r="C68" i="7"/>
  <c r="B68" i="7"/>
  <c r="J67" i="7"/>
  <c r="I67" i="7"/>
  <c r="H67" i="7"/>
  <c r="G67" i="7"/>
  <c r="F67" i="7"/>
  <c r="E67" i="7"/>
  <c r="D67" i="7"/>
  <c r="C67" i="7"/>
  <c r="B67" i="7"/>
  <c r="J66" i="7"/>
  <c r="I66" i="7"/>
  <c r="H66" i="7"/>
  <c r="G66" i="7"/>
  <c r="F66" i="7"/>
  <c r="E66" i="7"/>
  <c r="D66" i="7"/>
  <c r="C66" i="7"/>
  <c r="B66" i="7"/>
  <c r="J65" i="7"/>
  <c r="I65" i="7"/>
  <c r="H65" i="7"/>
  <c r="G65" i="7"/>
  <c r="F65" i="7"/>
  <c r="E65" i="7"/>
  <c r="D65" i="7"/>
  <c r="C65" i="7"/>
  <c r="B65" i="7"/>
  <c r="J64" i="7"/>
  <c r="I64" i="7"/>
  <c r="H64" i="7"/>
  <c r="G64" i="7"/>
  <c r="F64" i="7"/>
  <c r="E64" i="7"/>
  <c r="D64" i="7"/>
  <c r="C64" i="7"/>
  <c r="B64" i="7"/>
  <c r="J63" i="7"/>
  <c r="I63" i="7"/>
  <c r="H63" i="7"/>
  <c r="G63" i="7"/>
  <c r="F63" i="7"/>
  <c r="E63" i="7"/>
  <c r="D63" i="7"/>
  <c r="C63" i="7"/>
  <c r="B63" i="7"/>
  <c r="J62" i="7"/>
  <c r="I62" i="7"/>
  <c r="H62" i="7"/>
  <c r="G62" i="7"/>
  <c r="F62" i="7"/>
  <c r="E62" i="7"/>
  <c r="D62" i="7"/>
  <c r="C62" i="7"/>
  <c r="B62" i="7"/>
</calcChain>
</file>

<file path=xl/sharedStrings.xml><?xml version="1.0" encoding="utf-8"?>
<sst xmlns="http://schemas.openxmlformats.org/spreadsheetml/2006/main" count="12040" uniqueCount="817">
  <si>
    <t>recettes réelles de fonctionnement</t>
  </si>
  <si>
    <t xml:space="preserve">Epargne brute : excédent des recettes réelles de fonctionnement sur les dépenses réelles de fonctionnement. </t>
  </si>
  <si>
    <t>T 5.1</t>
  </si>
  <si>
    <t>T 5.2</t>
  </si>
  <si>
    <t>T 5.3</t>
  </si>
  <si>
    <t>T 5.4</t>
  </si>
  <si>
    <t>En nombre d'années</t>
  </si>
  <si>
    <t>T 5.5</t>
  </si>
  <si>
    <r>
      <t>Dépenses réelles totales</t>
    </r>
    <r>
      <rPr>
        <sz val="10"/>
        <color indexed="12"/>
        <rFont val="Arial"/>
        <family val="2"/>
      </rPr>
      <t xml:space="preserve"> hors gestion active de la dette :</t>
    </r>
    <r>
      <rPr>
        <sz val="10"/>
        <rFont val="Arial"/>
        <family val="2"/>
      </rPr>
      <t xml:space="preserve"> </t>
    </r>
    <r>
      <rPr>
        <sz val="10"/>
        <rFont val="Arial"/>
        <family val="2"/>
      </rPr>
      <t>somme des dépenses réelles de fonctionnement et des dépenses réelles d'investissement.</t>
    </r>
  </si>
  <si>
    <r>
      <t xml:space="preserve">Recettes réelles totales </t>
    </r>
    <r>
      <rPr>
        <sz val="10"/>
        <color indexed="12"/>
        <rFont val="Arial"/>
        <family val="2"/>
      </rPr>
      <t>hors gestion active de la dette :</t>
    </r>
    <r>
      <rPr>
        <sz val="10"/>
        <rFont val="Arial"/>
        <family val="2"/>
      </rPr>
      <t xml:space="preserve"> sommes des recettes de fonctionnement et des recettes réelles d'investissement.</t>
    </r>
  </si>
  <si>
    <t>Evaluation de l'ensemble des recettes courantes, en euros par habitant.</t>
  </si>
  <si>
    <t>Sources et définitions des grandeurs comptables utilisées</t>
  </si>
  <si>
    <t>6 – Emprunts réalisés hors gestion active de la dette / population</t>
  </si>
  <si>
    <t>Niveau des dépenses d'investissement réalisées, en euros par habitant.</t>
  </si>
  <si>
    <t>Epargne brute : excédent des recettes réelles de fonctionnement sur les dépenses réelles de fonctionnement.</t>
  </si>
  <si>
    <t>Evaluation de la charge de la dette payée, en euros par habitant pour l'exercice considéré.</t>
  </si>
  <si>
    <t>Ce ratio exprime le poids de la dette en nombre d'années d'épargne.</t>
  </si>
  <si>
    <t>Emprunts réalisés : recettes du compte 16 calculées hors gestion active de la dette.</t>
  </si>
  <si>
    <t>Produit des emprunts réalisés, en euros par habitant.</t>
  </si>
  <si>
    <t>Evaluation de l'effort d'équipement, en euros par habitant.</t>
  </si>
  <si>
    <t>Population</t>
  </si>
  <si>
    <t>T 2.1</t>
  </si>
  <si>
    <t>T 2.2</t>
  </si>
  <si>
    <t>T 2.3</t>
  </si>
  <si>
    <t>en %</t>
  </si>
  <si>
    <t>T 4.1</t>
  </si>
  <si>
    <t>T 4.2</t>
  </si>
  <si>
    <t>T 4.3</t>
  </si>
  <si>
    <t>T 4.4</t>
  </si>
  <si>
    <t>T 4.5</t>
  </si>
  <si>
    <t>T 4.6</t>
  </si>
  <si>
    <t>Part des dépenses réelles de fonctionnement affectée aux frais de personnel.</t>
  </si>
  <si>
    <t>Les dépenses d'investissement sont calculées hors gestion active de la dette.</t>
  </si>
  <si>
    <t>Expression du volume budgétaire, en euros par habitant.</t>
  </si>
  <si>
    <t>Moins</t>
  </si>
  <si>
    <t>à moins de</t>
  </si>
  <si>
    <t>habitants</t>
  </si>
  <si>
    <t>Alsace</t>
  </si>
  <si>
    <t>Aquitaine</t>
  </si>
  <si>
    <t>Auvergne</t>
  </si>
  <si>
    <t>Bourgogne</t>
  </si>
  <si>
    <t>Bretagne</t>
  </si>
  <si>
    <t>Centre</t>
  </si>
  <si>
    <t>Champagne-Ardenne</t>
  </si>
  <si>
    <t>Corse</t>
  </si>
  <si>
    <t>Franche-Comté</t>
  </si>
  <si>
    <t>Languedoc-Roussillon</t>
  </si>
  <si>
    <t>Limousin</t>
  </si>
  <si>
    <t>Lorraine</t>
  </si>
  <si>
    <t>Midi-Pyrénées</t>
  </si>
  <si>
    <t>Nord-Pas-de-Calais</t>
  </si>
  <si>
    <t>Basse-Normandie</t>
  </si>
  <si>
    <t>Haute-Normandie</t>
  </si>
  <si>
    <t>Pays de la Loire</t>
  </si>
  <si>
    <t>Picardie</t>
  </si>
  <si>
    <t>Poitou-Charentes</t>
  </si>
  <si>
    <t>Rhône-Alpes</t>
  </si>
  <si>
    <t xml:space="preserve">France entière </t>
  </si>
  <si>
    <t>Nombre</t>
  </si>
  <si>
    <t xml:space="preserve">de </t>
  </si>
  <si>
    <t>d'habitants</t>
  </si>
  <si>
    <t>Ensemble</t>
  </si>
  <si>
    <r>
      <t>FA</t>
    </r>
    <r>
      <rPr>
        <sz val="8"/>
        <rFont val="Arial"/>
        <family val="2"/>
      </rPr>
      <t xml:space="preserve">: Fiscalité Additionnelle ; </t>
    </r>
    <r>
      <rPr>
        <b/>
        <sz val="8"/>
        <rFont val="Arial"/>
        <family val="2"/>
      </rPr>
      <t>FPU</t>
    </r>
    <r>
      <rPr>
        <sz val="8"/>
        <rFont val="Arial"/>
        <family val="2"/>
      </rPr>
      <t>: Fiscalité Professionnelle Unique ;</t>
    </r>
  </si>
  <si>
    <t>Impôts et taxes</t>
  </si>
  <si>
    <t>En millions d'euros</t>
  </si>
  <si>
    <t>Hors gestion active de la dette</t>
  </si>
  <si>
    <t>T 1.1</t>
  </si>
  <si>
    <t>T 1.2</t>
  </si>
  <si>
    <t>T 1.3</t>
  </si>
  <si>
    <t>de 10 000 habitants</t>
  </si>
  <si>
    <t>Evaluation de l'effort d'équipement, en euros par habitant</t>
  </si>
  <si>
    <t>Comparaison de l'effort d'équipement au niveau des recettes réelles de fonctionnement</t>
  </si>
  <si>
    <t>France entière</t>
  </si>
  <si>
    <t>Métropole</t>
  </si>
  <si>
    <t>Ile-de-France</t>
  </si>
  <si>
    <t>Provence-Alpes-Côte d'Azur</t>
  </si>
  <si>
    <t>Outre-Mer</t>
  </si>
  <si>
    <t>- à une CU à FA</t>
  </si>
  <si>
    <t>- à une CC à FA</t>
  </si>
  <si>
    <t>- à une CC à FPU</t>
  </si>
  <si>
    <t>En €/hab.</t>
  </si>
  <si>
    <t>En %</t>
  </si>
  <si>
    <t>Part relative des ventes de produits, prestations de services, marchandises dans le total des recettes de fonctionnement.</t>
  </si>
  <si>
    <t>Evaluation de l'endettement total en fin d'exercice, en euros par habitant.</t>
  </si>
  <si>
    <t>-</t>
  </si>
  <si>
    <t xml:space="preserve">Département des Etudes et Statistiques Locales - DGCL </t>
  </si>
  <si>
    <t>►</t>
  </si>
  <si>
    <t>:</t>
  </si>
  <si>
    <t>Abréviations :</t>
  </si>
  <si>
    <t>- M€ : millions d'€</t>
  </si>
  <si>
    <t>- n.s. : non-significatif</t>
  </si>
  <si>
    <t>- n.d. : non-disponible</t>
  </si>
  <si>
    <t>moyenne des</t>
  </si>
  <si>
    <t>budgets</t>
  </si>
  <si>
    <t>Population des</t>
  </si>
  <si>
    <t>De 10 000</t>
  </si>
  <si>
    <t>De 20 000</t>
  </si>
  <si>
    <t>De 50 000</t>
  </si>
  <si>
    <t>20 000 hab.</t>
  </si>
  <si>
    <t>50 000 hab.</t>
  </si>
  <si>
    <t>100 000 hab.</t>
  </si>
  <si>
    <t>et plus</t>
  </si>
  <si>
    <t>Grand Est</t>
  </si>
  <si>
    <t>Normandie</t>
  </si>
  <si>
    <t>Occitanie</t>
  </si>
  <si>
    <t>Île-de-France</t>
  </si>
  <si>
    <t>des</t>
  </si>
  <si>
    <t>totale des</t>
  </si>
  <si>
    <t>REGIONS</t>
  </si>
  <si>
    <t>Taille moyenne des</t>
  </si>
  <si>
    <t>Taille</t>
  </si>
  <si>
    <t>Nombre d'habitants appartenant à:</t>
  </si>
  <si>
    <t>Pourcentage d'habitants appartenant à:</t>
  </si>
  <si>
    <t xml:space="preserve">  CC à FPU</t>
  </si>
  <si>
    <t xml:space="preserve">  CC à FA</t>
  </si>
  <si>
    <t>DÉPENSES DE FONCTIONNEMENT (1)</t>
  </si>
  <si>
    <t>Achats et charges externes</t>
  </si>
  <si>
    <t>Frais de personnel</t>
  </si>
  <si>
    <t>Charges financières</t>
  </si>
  <si>
    <t>Dépenses d'intervention</t>
  </si>
  <si>
    <t>Autres dépenses de fonctionnement</t>
  </si>
  <si>
    <t>RECETTES DE FONCTIONNEMENT (2)</t>
  </si>
  <si>
    <t>- Impôts locaux</t>
  </si>
  <si>
    <t>- Autres impôts et taxes</t>
  </si>
  <si>
    <t>Concours de l'État</t>
  </si>
  <si>
    <t>- DGF</t>
  </si>
  <si>
    <t>- Autres dotations</t>
  </si>
  <si>
    <t>Subventions reçues et participations</t>
  </si>
  <si>
    <t>Ventes de biens et services</t>
  </si>
  <si>
    <t>Autres recettes de fonctionnement</t>
  </si>
  <si>
    <t>Épargne brute (3) = (2)-(1)</t>
  </si>
  <si>
    <t>Épargne nette = (3)-(8)</t>
  </si>
  <si>
    <t>DÉPENSES D'INVESTISSEMENT hors remboursements (4)</t>
  </si>
  <si>
    <t>Dépenses d'équipement</t>
  </si>
  <si>
    <t>Subventions d'équipement versées</t>
  </si>
  <si>
    <t>Autres depenses d'investissement</t>
  </si>
  <si>
    <t>RECETTES D'INVESTISSEMENT hors emprunts (5)</t>
  </si>
  <si>
    <t>FCTVA</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</si>
  <si>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</si>
  <si>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</si>
  <si>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</si>
  <si>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</si>
  <si>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</si>
  <si>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</si>
  <si>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</si>
  <si>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</si>
  <si>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</si>
  <si>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</si>
  <si>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</si>
  <si>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t>Ratios</t>
  </si>
  <si>
    <t>Taux d'épargne brute = (3) / (2)</t>
  </si>
  <si>
    <t xml:space="preserve">Taux d'épargne nette = [(3)-(8)] / (2) </t>
  </si>
  <si>
    <t>Taux d'endettement = (12) / (2)</t>
  </si>
  <si>
    <t>Opérations réelles</t>
  </si>
  <si>
    <t>Structure de fonctionnement</t>
  </si>
  <si>
    <t>Structure d'investissement</t>
  </si>
  <si>
    <t xml:space="preserve"> En €/habitant</t>
  </si>
  <si>
    <t>Habitants décomptés selon la population totale de l'Insee</t>
  </si>
  <si>
    <t>En milliers d'habitants</t>
  </si>
  <si>
    <t>Liste des 11 ratios</t>
  </si>
  <si>
    <t>Pour les communes de 3 500 habitants et plus, les données synthétiques sur la situation financière de la collectivité, prévues par l’article L. 2313-1 du code général des collectivités territoriales (CGCT), comprennent 11 ratios définis à l’article R. 2313-1. Ces ratios sont aussi calculés pour les groupements à fiscalité propre, les départements (articles L. 3313-1 et R. 3313-1) et les régions (articles L. 4313-2 et R. 4313-1). Toutefois, le ratio 8, qui correspond au coefficient de mobilisation du potentiel fiscal, n’est plus calculé.</t>
  </si>
  <si>
    <t>Les ratios 1 à 6 sont exprimés en euros par habitant : la population utilisée est la population totale légale en vigueur de l'année.</t>
  </si>
  <si>
    <t>Les ratios 7 à 11 sont exprimés en pourcentage.</t>
  </si>
  <si>
    <t>Ensemble des</t>
  </si>
  <si>
    <t xml:space="preserve">       -  : néant</t>
  </si>
  <si>
    <t>Symbole :</t>
  </si>
  <si>
    <t>(dépenses réelles de fonctionnement+remboursement de dette) / recettes réelles de fonctionnement</t>
  </si>
  <si>
    <t xml:space="preserve"> et dépenses pour compte de tiers / recettes réelles de fonctionnement</t>
  </si>
  <si>
    <t>T 5.6</t>
  </si>
  <si>
    <t>Niveau des recettes d'investissement réalisées, en euros par habitant.</t>
  </si>
  <si>
    <t>Moyenne métropole en 2014 : 24,2 %</t>
  </si>
  <si>
    <t>France métropolitaine</t>
  </si>
  <si>
    <t>et dépenses pour compte de tiers / population</t>
  </si>
  <si>
    <t xml:space="preserve"> Les dépenses d'investissement sont calculées hors gestion active de la dette.</t>
  </si>
  <si>
    <t>Les recettes d'investissement sont calculées hors gestion active de la dette.</t>
  </si>
  <si>
    <t>Dépenses de fonctionnement :</t>
  </si>
  <si>
    <t>Dépenses d'investissement :</t>
  </si>
  <si>
    <t>Achats et charges externes : débit net des comptes 60, 61, 62, excepté les comptes 621, 6031</t>
  </si>
  <si>
    <t>Ratio (R1) de l'article L.2313-1 du CGCT</t>
  </si>
  <si>
    <t>Ratio (R7) de l'article L.2313-1 du CGCT</t>
  </si>
  <si>
    <t>Charges financières : débit net du compte 66</t>
  </si>
  <si>
    <t>Autres dépenses de fonctionnement : par déduction des dépenses de fonctionnement précédentes</t>
  </si>
  <si>
    <t>Emprunts réalisés : cfrédits du compte 16 calculées hors gestion active de la dette.</t>
  </si>
  <si>
    <t>augmenté du crédit net des comptes 103, 775</t>
  </si>
  <si>
    <t>augmenté du crédit net des comptes 103, 775 et des emprunts réalisés :  crédit du compte 16 excepté les comptes 169, 1645 et 1688</t>
  </si>
  <si>
    <t>augmenté du crédit net des comptes 103, 775  et des emprunts réalisés :  crédit du compte 16 excepté les comptes 169, 1645 et 1688</t>
  </si>
  <si>
    <t>Ratio R9 de l'article L.2313-1 du CGCT</t>
  </si>
  <si>
    <t>Ratio R11 de l'article L.2313-1 du CGCT</t>
  </si>
  <si>
    <t>Part des dépenses réelles de fonctionnement affectée aux autres dépenses de fonctionnement.</t>
  </si>
  <si>
    <t>Part relative des impôts locaux dans le total des recettes réelles de fonctionnement.</t>
  </si>
  <si>
    <t>Part relative de la dotation globale de fonctionnement dans le total des recettes réelles de fonctionnement.</t>
  </si>
  <si>
    <t>Niveau des recettes d'investissement réalisées hors emprunts, en euros par habitant.</t>
  </si>
  <si>
    <t>Ratio (R3) de l'article L.2313-1 du CGCT</t>
  </si>
  <si>
    <t>Ratio (R4) de l'article L.2313-1 du CGCT</t>
  </si>
  <si>
    <t>Ratio (R10) de l'article L.2313-1 du CGCT</t>
  </si>
  <si>
    <t>Ratio (R5) de l'article L.2313-1 du CGCT</t>
  </si>
  <si>
    <t>(b) Il s'agit des 5 départements d'outre-mer (y compris Mayotte).</t>
  </si>
  <si>
    <t>moyenne</t>
  </si>
  <si>
    <t>en milliers</t>
  </si>
  <si>
    <t>Nombre total</t>
  </si>
  <si>
    <t xml:space="preserve">REGIONS </t>
  </si>
  <si>
    <t>Habitants comptés selon la population totale de l'Insee</t>
  </si>
  <si>
    <t xml:space="preserve">Dette au 31 décembre (12) </t>
  </si>
  <si>
    <t xml:space="preserve">RECETTES DE FONCTIONNEMENT </t>
  </si>
  <si>
    <t xml:space="preserve">DÉPENSES D'INVESTISSEMENT hors remboursements </t>
  </si>
  <si>
    <t xml:space="preserve">RECETTES D'INVESTISSEMENT hors emprunts </t>
  </si>
  <si>
    <t>DÉPENSES DE FONCTIONNEMENT</t>
  </si>
  <si>
    <t>(a) Habitants comptés selon la population totale de l'Insee</t>
  </si>
  <si>
    <t>Part des dépenses réelles de fonctionnement affectée aux charges financières.</t>
  </si>
  <si>
    <t>Evaluation des impôts et taxes en euros par habitant.</t>
  </si>
  <si>
    <t>Niveau hors remboursements de dette, en euros par habitant.</t>
  </si>
  <si>
    <t>L'annuité de la dette comprend les remboursements de dettes, soit le débit du compte 16 excepté les comptes 169, 1645 et 1688</t>
  </si>
  <si>
    <t>Intérêt des emprunts et dettes : débit net du compte 6611</t>
  </si>
  <si>
    <t>et les charges d'intérêts des emprunts et dettes (débit net du compte 6611)</t>
  </si>
  <si>
    <t>Champ : France entière (France métropolitaine et DOM).</t>
  </si>
  <si>
    <t>Frais de personnel : débit net des comptes 621, 631, 633, 64</t>
  </si>
  <si>
    <t>Sources et définitions des grandeurs comptables et de population utilisées</t>
  </si>
  <si>
    <t>(c) Ensemble constitué de la France métropolitaine et des départements d'Outre-mer y compris Mayotte.</t>
  </si>
  <si>
    <r>
      <rPr>
        <u/>
        <sz val="10"/>
        <color rgb="FF0000FF"/>
        <rFont val="Arial"/>
        <family val="2"/>
      </rPr>
      <t>À noter</t>
    </r>
    <r>
      <rPr>
        <sz val="10"/>
        <color rgb="FF0000FF"/>
        <rFont val="Arial"/>
        <family val="2"/>
      </rPr>
      <t xml:space="preserve"> :</t>
    </r>
    <r>
      <rPr>
        <sz val="10"/>
        <color rgb="FF000000"/>
        <rFont val="Arial"/>
        <family val="2"/>
      </rPr>
      <t xml:space="preserve"> pour la détermination des montants de dépenses ou recettes réelles de fonctionnement à retenir pour le calcul des ratios, les reversements de fiscalité liés au FNGIR et aux différents fonds de péréquation horizontale sont comptabilisés en moindres recettes.</t>
    </r>
  </si>
  <si>
    <r>
      <rPr>
        <sz val="10"/>
        <color rgb="FF0000FF"/>
        <rFont val="Arial"/>
        <family val="2"/>
      </rPr>
      <t xml:space="preserve">• </t>
    </r>
    <r>
      <rPr>
        <u/>
        <sz val="10"/>
        <color rgb="FF0000FF"/>
        <rFont val="Arial"/>
        <family val="2"/>
      </rPr>
      <t>Ratio 2 bis</t>
    </r>
    <r>
      <rPr>
        <sz val="10"/>
        <color rgb="FF0000FF"/>
        <rFont val="Arial"/>
        <family val="2"/>
      </rPr>
      <t xml:space="preserve"> = produit net des impositions directes / population :</t>
    </r>
    <r>
      <rPr>
        <sz val="10"/>
        <rFont val="Arial"/>
        <family val="2"/>
      </rPr>
      <t xml:space="preserve"> en plus des impositions directes, ce ratio intègre les prélèvements pour reversements de fiscalité et la fiscalité reversée aux communes par les groupements à fiscalité propre.</t>
    </r>
  </si>
  <si>
    <r>
      <rPr>
        <sz val="10"/>
        <color rgb="FF0000FF"/>
        <rFont val="Arial"/>
        <family val="2"/>
      </rPr>
      <t xml:space="preserve">• </t>
    </r>
    <r>
      <rPr>
        <u/>
        <sz val="10"/>
        <color rgb="FF0000FF"/>
        <rFont val="Arial"/>
        <family val="2"/>
      </rPr>
      <t>Ratio 3</t>
    </r>
    <r>
      <rPr>
        <sz val="10"/>
        <color rgb="FF0000FF"/>
        <rFont val="Arial"/>
        <family val="2"/>
      </rPr>
      <t xml:space="preserve"> = recettes réelles de fonctionnement (RRF) / population :</t>
    </r>
    <r>
      <rPr>
        <sz val="10"/>
        <rFont val="Arial"/>
        <family val="2"/>
      </rPr>
      <t xml:space="preserve"> montant total des recettes de fonctionnement en mouvements réels. Ressources dont dispose la collectivité, à comparer aux dépenses de fonctionnement dans leur rythme de croissance.</t>
    </r>
  </si>
  <si>
    <r>
      <rPr>
        <sz val="10"/>
        <color rgb="FF0000FF"/>
        <rFont val="Arial"/>
        <family val="2"/>
      </rPr>
      <t xml:space="preserve">• </t>
    </r>
    <r>
      <rPr>
        <u/>
        <sz val="10"/>
        <color rgb="FF0000FF"/>
        <rFont val="Arial"/>
        <family val="2"/>
      </rPr>
      <t>Ratio 5</t>
    </r>
    <r>
      <rPr>
        <sz val="10"/>
        <color rgb="FF0000FF"/>
        <rFont val="Arial"/>
        <family val="2"/>
      </rPr>
      <t xml:space="preserve"> = dette / population :</t>
    </r>
    <r>
      <rPr>
        <sz val="10"/>
        <rFont val="Arial"/>
        <family val="2"/>
      </rPr>
      <t xml:space="preserve"> capital restant dû au 31 décembre de l’exercice. Endettement d’une collectivité à compléter avec un ratio de capacité de désendettement (dette / épargne brute) et le taux d’endettement (ratio 11).</t>
    </r>
  </si>
  <si>
    <r>
      <rPr>
        <sz val="10"/>
        <color rgb="FF0000FF"/>
        <rFont val="Arial"/>
        <family val="2"/>
      </rPr>
      <t xml:space="preserve">• </t>
    </r>
    <r>
      <rPr>
        <u/>
        <sz val="10"/>
        <color rgb="FF0000FF"/>
        <rFont val="Arial"/>
        <family val="2"/>
      </rPr>
      <t>Ratio 7</t>
    </r>
    <r>
      <rPr>
        <sz val="10"/>
        <color rgb="FF0000FF"/>
        <rFont val="Arial"/>
        <family val="2"/>
      </rPr>
      <t xml:space="preserve"> = dépenses de personnel / DRF :</t>
    </r>
    <r>
      <rPr>
        <sz val="10"/>
        <color rgb="FF000000"/>
        <rFont val="Arial"/>
        <family val="2"/>
      </rPr>
      <t xml:space="preserve"> mesure la charge de personnel de la collectivité ; c’est un coefficient de rigidité car c’est une dépense incompressible à court terme, quelle que soit la population de la collectivité.</t>
    </r>
  </si>
  <si>
    <r>
      <rPr>
        <sz val="10"/>
        <color rgb="FF0000FF"/>
        <rFont val="Arial"/>
        <family val="2"/>
      </rPr>
      <t xml:space="preserve">• </t>
    </r>
    <r>
      <rPr>
        <u/>
        <sz val="10"/>
        <color rgb="FF0000FF"/>
        <rFont val="Arial"/>
        <family val="2"/>
      </rPr>
      <t>Ratio 11</t>
    </r>
    <r>
      <rPr>
        <sz val="10"/>
        <color rgb="FF0000FF"/>
        <rFont val="Arial"/>
        <family val="2"/>
      </rPr>
      <t xml:space="preserve"> = dette / RRF = taux d’endettement :</t>
    </r>
    <r>
      <rPr>
        <sz val="10"/>
        <rFont val="Arial"/>
        <family val="2"/>
      </rPr>
      <t xml:space="preserve"> mesure la charge de la dette d’une collectivité relativement à ses ressources.</t>
    </r>
  </si>
  <si>
    <t>Annexe 1</t>
  </si>
  <si>
    <t>Annexe 2</t>
  </si>
  <si>
    <t>Annexe 3</t>
  </si>
  <si>
    <t>Définitions des ratios financiers obligatoires</t>
  </si>
  <si>
    <t>Zonages et classifications utilisés</t>
  </si>
  <si>
    <t>augmenté du crédit net des comptes 103, 775 et des emprunts réalisés : crédit du compte 16 excepté les comptes 169, 1645 et 1688</t>
  </si>
  <si>
    <t>Evolutions en %, en € courants</t>
  </si>
  <si>
    <r>
      <rPr>
        <sz val="10"/>
        <color rgb="FF0000FF"/>
        <rFont val="Arial"/>
        <family val="2"/>
      </rPr>
      <t xml:space="preserve">• </t>
    </r>
    <r>
      <rPr>
        <u/>
        <sz val="10"/>
        <color rgb="FF0000FF"/>
        <rFont val="Arial"/>
        <family val="2"/>
      </rPr>
      <t>Ratio 6</t>
    </r>
    <r>
      <rPr>
        <sz val="10"/>
        <color rgb="FF0000FF"/>
        <rFont val="Arial"/>
        <family val="2"/>
      </rPr>
      <t xml:space="preserve"> = dotation globale de fonctionnement (DGF) / population :</t>
    </r>
    <r>
      <rPr>
        <sz val="10"/>
        <color rgb="FF000000"/>
        <rFont val="Arial"/>
        <family val="2"/>
      </rPr>
      <t xml:space="preserve"> recettes du compte 741 en mouvements réels. Part de la contribution de l’État au fonctionnement de la collectivité.</t>
    </r>
  </si>
  <si>
    <t>Évaluation des dépenses de fonctionnement, en euros par habitant.</t>
  </si>
  <si>
    <t>Part des dépenses réelles de fonctionnement affectée aux achats et charges externes.</t>
  </si>
  <si>
    <t>Rapport entre les subventions d'équipement versées et les dépenses d'investissement.</t>
  </si>
  <si>
    <r>
      <t>Epargne brute :</t>
    </r>
    <r>
      <rPr>
        <sz val="10"/>
        <rFont val="Arial"/>
        <family val="2"/>
      </rPr>
      <t xml:space="preserve"> excédent des recettes réelles de fonctionnement sur les dépenses réelles de fonctionnement. </t>
    </r>
  </si>
  <si>
    <t>Nombre de</t>
  </si>
  <si>
    <r>
      <t xml:space="preserve">  CU ou métropoles</t>
    </r>
    <r>
      <rPr>
        <vertAlign val="superscript"/>
        <sz val="10"/>
        <rFont val="Arial"/>
        <family val="2"/>
      </rPr>
      <t>(a)</t>
    </r>
  </si>
  <si>
    <t>moins crédit des comptes 237, 238</t>
  </si>
  <si>
    <t>Évaluation des dépenses réelles de fonctionnement hors travaux en régie, en euros par habitant.</t>
  </si>
  <si>
    <t>Part des dépenses réelles de fonctionnement affectée aux dépenses d'intervention.</t>
  </si>
  <si>
    <r>
      <t xml:space="preserve">Outre-Mer </t>
    </r>
    <r>
      <rPr>
        <b/>
        <i/>
        <vertAlign val="superscript"/>
        <sz val="10"/>
        <rFont val="Arial"/>
        <family val="2"/>
      </rPr>
      <t>(b)</t>
    </r>
  </si>
  <si>
    <r>
      <t xml:space="preserve">France entière </t>
    </r>
    <r>
      <rPr>
        <b/>
        <vertAlign val="superscript"/>
        <sz val="10"/>
        <rFont val="Arial"/>
        <family val="2"/>
      </rPr>
      <t>(c)</t>
    </r>
  </si>
  <si>
    <r>
      <rPr>
        <b/>
        <sz val="11"/>
        <rFont val="Arial"/>
        <family val="2"/>
      </rPr>
      <t>R1</t>
    </r>
    <r>
      <rPr>
        <sz val="11"/>
        <rFont val="Arial"/>
        <family val="2"/>
      </rPr>
      <t xml:space="preserve"> : Dépenses réelles de fonctionnement (DRF)  /  habitant</t>
    </r>
  </si>
  <si>
    <r>
      <rPr>
        <b/>
        <sz val="11"/>
        <rFont val="Arial"/>
        <family val="2"/>
      </rPr>
      <t>R2 bis</t>
    </r>
    <r>
      <rPr>
        <sz val="11"/>
        <rFont val="Arial"/>
        <family val="2"/>
      </rPr>
      <t xml:space="preserve"> : Produit des impositions directes y compris fiscalité reversée / habitant</t>
    </r>
  </si>
  <si>
    <r>
      <rPr>
        <b/>
        <sz val="11"/>
        <rFont val="Arial"/>
        <family val="2"/>
      </rPr>
      <t>R3</t>
    </r>
    <r>
      <rPr>
        <sz val="11"/>
        <rFont val="Arial"/>
        <family val="2"/>
      </rPr>
      <t xml:space="preserve"> : Recettes réelles de fonctionnement (RRF) / habitant</t>
    </r>
  </si>
  <si>
    <r>
      <rPr>
        <b/>
        <sz val="11"/>
        <rFont val="Arial"/>
        <family val="2"/>
      </rPr>
      <t>R5</t>
    </r>
    <r>
      <rPr>
        <sz val="11"/>
        <rFont val="Arial"/>
        <family val="2"/>
      </rPr>
      <t xml:space="preserve"> : Dette / habitant</t>
    </r>
  </si>
  <si>
    <r>
      <rPr>
        <b/>
        <sz val="11"/>
        <rFont val="Arial"/>
        <family val="2"/>
      </rPr>
      <t>R2</t>
    </r>
    <r>
      <rPr>
        <sz val="11"/>
        <rFont val="Arial"/>
        <family val="2"/>
      </rPr>
      <t xml:space="preserve"> : Produit des impositions directes hors fiscalité reversée / habitant</t>
    </r>
  </si>
  <si>
    <r>
      <rPr>
        <b/>
        <sz val="11"/>
        <rFont val="Arial"/>
        <family val="2"/>
      </rPr>
      <t>R6</t>
    </r>
    <r>
      <rPr>
        <sz val="11"/>
        <rFont val="Arial"/>
        <family val="2"/>
      </rPr>
      <t xml:space="preserve"> : DGF / habitant</t>
    </r>
  </si>
  <si>
    <t>Annexe 2 : Zonages et classifications utilisés</t>
  </si>
  <si>
    <t>Annexe 3 : Les ratios financiers obligatoires</t>
  </si>
  <si>
    <t>Dette au 31 décembre (12)</t>
  </si>
  <si>
    <t xml:space="preserve"> </t>
  </si>
  <si>
    <t>de 100 000 à moins de  300 000 habitants</t>
  </si>
  <si>
    <t>300 000 habitants et plus</t>
  </si>
  <si>
    <t>De 50 000 à moins de 100 000 habitants</t>
  </si>
  <si>
    <t>Groupements de moins de 100 000 habitants</t>
  </si>
  <si>
    <t>Ensemble des groupements (y compris la métropole de Lyon)</t>
  </si>
  <si>
    <t>d'un</t>
  </si>
  <si>
    <t>groupement</t>
  </si>
  <si>
    <t>des groupements</t>
  </si>
  <si>
    <t>intercommunaux</t>
  </si>
  <si>
    <t xml:space="preserve"> groupements de</t>
  </si>
  <si>
    <t>groupements de</t>
  </si>
  <si>
    <t xml:space="preserve"> groupements</t>
  </si>
  <si>
    <t>groupements</t>
  </si>
  <si>
    <t>(a) Il s'agit des groupements des 5 départements d'outre-mer (y compris Mayotte).</t>
  </si>
  <si>
    <t>De 100 000</t>
  </si>
  <si>
    <t>300 000 hab.</t>
  </si>
  <si>
    <t>moins de 100 000 hab.</t>
  </si>
  <si>
    <t>100 000 hab. et plus</t>
  </si>
  <si>
    <r>
      <t xml:space="preserve">  CU ou métropoles</t>
    </r>
    <r>
      <rPr>
        <vertAlign val="superscript"/>
        <sz val="10"/>
        <rFont val="Arial"/>
        <family val="2"/>
      </rPr>
      <t>(b)</t>
    </r>
  </si>
  <si>
    <t>Strate des groupements</t>
  </si>
  <si>
    <t>Nombre de groupements appartenant à :</t>
  </si>
  <si>
    <t>Pourcentage de groupements appartenant à:</t>
  </si>
  <si>
    <r>
      <rPr>
        <b/>
        <sz val="10"/>
        <color theme="1"/>
        <rFont val="Arial"/>
        <family val="2"/>
      </rPr>
      <t xml:space="preserve">R7 </t>
    </r>
    <r>
      <rPr>
        <sz val="10"/>
        <color theme="1"/>
        <rFont val="Arial"/>
        <family val="2"/>
      </rPr>
      <t>: Dépenses de personnel / dépenses réelles de fonctionnement (DRF)</t>
    </r>
  </si>
  <si>
    <r>
      <rPr>
        <b/>
        <sz val="10"/>
        <color theme="1"/>
        <rFont val="Arial"/>
        <family val="2"/>
      </rPr>
      <t>R9</t>
    </r>
    <r>
      <rPr>
        <sz val="10"/>
        <color theme="1"/>
        <rFont val="Arial"/>
        <family val="2"/>
      </rPr>
      <t xml:space="preserve"> : Marge d'autofinancement courant (MAC)=(DRF+Remboursement de dette) / RRF</t>
    </r>
  </si>
  <si>
    <r>
      <rPr>
        <b/>
        <sz val="11"/>
        <color theme="1"/>
        <rFont val="Arial"/>
        <family val="2"/>
      </rPr>
      <t>R1</t>
    </r>
    <r>
      <rPr>
        <sz val="11"/>
        <color theme="1"/>
        <rFont val="Arial"/>
        <family val="2"/>
      </rPr>
      <t xml:space="preserve"> : Dépenses réelles de fonctionnement (DRF)  /  habitant</t>
    </r>
  </si>
  <si>
    <r>
      <rPr>
        <b/>
        <sz val="11"/>
        <color theme="1"/>
        <rFont val="Arial"/>
        <family val="2"/>
      </rPr>
      <t>R2 bis</t>
    </r>
    <r>
      <rPr>
        <sz val="11"/>
        <color theme="1"/>
        <rFont val="Arial"/>
        <family val="2"/>
      </rPr>
      <t xml:space="preserve"> : Produit des impositions directes y compris fiscalité reversée / habitant</t>
    </r>
  </si>
  <si>
    <r>
      <rPr>
        <b/>
        <sz val="11"/>
        <color theme="1"/>
        <rFont val="Arial"/>
        <family val="2"/>
      </rPr>
      <t>R3</t>
    </r>
    <r>
      <rPr>
        <sz val="11"/>
        <color theme="1"/>
        <rFont val="Arial"/>
        <family val="2"/>
      </rPr>
      <t xml:space="preserve"> : Recettes réelles de fonctionnement (RRF) / habitant</t>
    </r>
  </si>
  <si>
    <r>
      <rPr>
        <b/>
        <sz val="11"/>
        <color theme="1"/>
        <rFont val="Arial"/>
        <family val="2"/>
      </rPr>
      <t>R5</t>
    </r>
    <r>
      <rPr>
        <sz val="11"/>
        <color theme="1"/>
        <rFont val="Arial"/>
        <family val="2"/>
      </rPr>
      <t xml:space="preserve"> : Dette / habitant</t>
    </r>
  </si>
  <si>
    <t>de moins de</t>
  </si>
  <si>
    <t>de 100 000 hab.</t>
  </si>
  <si>
    <t xml:space="preserve">Groupements </t>
  </si>
  <si>
    <t>groupements en</t>
  </si>
  <si>
    <t>T 4.1.a – Dépenses réelles totales / population</t>
  </si>
  <si>
    <t>T 4.1.b – Dépenses réelles totales hors remboursements de dettes / population</t>
  </si>
  <si>
    <t>Strates de groupements</t>
  </si>
  <si>
    <t>- à une CA</t>
  </si>
  <si>
    <t>T 4.2.a – Dépenses réelles de fonctionnement / population</t>
  </si>
  <si>
    <t>T 4.2.a bis – (R1) : Dépenses réelles de fonctionnement hors travaux en régie / population</t>
  </si>
  <si>
    <t>T 4.2.b – Achats et charges externes / dépenses réelles de fonctionnement</t>
  </si>
  <si>
    <t>T 4.2.c – (R7) : Frais de personnel / dépenses réelles de fonctionnement</t>
  </si>
  <si>
    <t>T 4.2.d - Dépenses d'intervention / dépenses réelles de fonctionnement</t>
  </si>
  <si>
    <t>T 4.2.e - Charges financières / dépenses réelles de fonctionnement</t>
  </si>
  <si>
    <t>T 4.2.f - Autres dépenses de fonctionnement / dépenses réelles de fonctionnement</t>
  </si>
  <si>
    <t>T 4.3.g - Ventes de produits, prestations de services, marchandises /</t>
  </si>
  <si>
    <t>T 4.3.a - (R3) : Recettes réelles de fonctionnement / population</t>
  </si>
  <si>
    <t>T 4.3.b - Impôts et taxes / population</t>
  </si>
  <si>
    <t>T 4.3.c - Impôts et taxes / Recettes réelles de fonctionnement</t>
  </si>
  <si>
    <t>T 4.3.d - Impôts locaux / recettes réelles de fonctionnement</t>
  </si>
  <si>
    <t>T 4.3.e - Concours et dotations de l'Etat / recettes réelles de fonctionnement</t>
  </si>
  <si>
    <t>T 4.3.f - Dotation globale de fonctionnement / recettes réelles de fonctionnement</t>
  </si>
  <si>
    <t>T 4.3.h – Taux d'épargne brute : épargne brute / recettes réelles de fonctionnement</t>
  </si>
  <si>
    <t xml:space="preserve">  CA </t>
  </si>
  <si>
    <t xml:space="preserve">  CA</t>
  </si>
  <si>
    <t xml:space="preserve">Groupements de moins </t>
  </si>
  <si>
    <t>Groupements selon l'appartenance à un groupement au 01/01/2010 (1) :</t>
  </si>
  <si>
    <t xml:space="preserve">T 4.4.b bis – (R4) : Dépenses d'équipement y compris travaux en régie </t>
  </si>
  <si>
    <t>T 4.4.c – (R10) Taux d'équipement : dépenses d'équipement y compris travaux en régie</t>
  </si>
  <si>
    <t>T 4.4.a – Dépenses réelles d'investissement / population</t>
  </si>
  <si>
    <t>T 4.4.a bis – Dépenses réelles d'investissement hors remboursements / population</t>
  </si>
  <si>
    <t>T 4.4.b – Dépenses d'équipement / population</t>
  </si>
  <si>
    <t>T 4.4.d – Subventions d'équipement versées  / dépenses réelles d'investissement</t>
  </si>
  <si>
    <t>T 4.5.a bis – Recettes réelles d'investissement hors emprunts / population</t>
  </si>
  <si>
    <t>T 4.5.b – Dotations et subventions d'équipement / recettes réelles d'investissement</t>
  </si>
  <si>
    <t>T 4.5.c – Fonds de compensation pour la TVA (FCTVA) / recettes réelles d'investissement</t>
  </si>
  <si>
    <t>T 4.5.d – Autres recettes d'investissement / recettes réelles d'investissement</t>
  </si>
  <si>
    <t>T 4.6.e - (R9) : Marge d'autofinancement courant (MAC) :</t>
  </si>
  <si>
    <t>T 4.6.b – Annuité de la dette / population</t>
  </si>
  <si>
    <t>Dépenses d'intervention : en M14, débit net des comptes 655 et 657; en M57, débit net des comptes 651, 652, 655, 656, 657</t>
  </si>
  <si>
    <t>Administration générale</t>
  </si>
  <si>
    <t>Sécurité et salubrité publiques</t>
  </si>
  <si>
    <t>Hygiène et salubrité publique</t>
  </si>
  <si>
    <t>Enseignement, formation et apprentissage</t>
  </si>
  <si>
    <t>Enseignement du premier degré</t>
  </si>
  <si>
    <t>Enseignement du second degré</t>
  </si>
  <si>
    <t>Autres services annexes de l'enseignement</t>
  </si>
  <si>
    <t>Culture</t>
  </si>
  <si>
    <t>Sports</t>
  </si>
  <si>
    <t>Jeunesse et loisirs</t>
  </si>
  <si>
    <t>Santé</t>
  </si>
  <si>
    <t>Transports scolaires</t>
  </si>
  <si>
    <t>Foires et marchés</t>
  </si>
  <si>
    <t>en millions d'euros</t>
  </si>
  <si>
    <r>
      <rPr>
        <b/>
        <sz val="11"/>
        <color theme="1"/>
        <rFont val="Arial"/>
        <family val="2"/>
      </rPr>
      <t xml:space="preserve">R2 </t>
    </r>
    <r>
      <rPr>
        <sz val="11"/>
        <color theme="1"/>
        <rFont val="Arial"/>
        <family val="2"/>
      </rPr>
      <t>: Produit des impositions directes hors fiscalité reversée / habitant</t>
    </r>
  </si>
  <si>
    <r>
      <rPr>
        <b/>
        <sz val="11"/>
        <color theme="1"/>
        <rFont val="Arial"/>
        <family val="2"/>
      </rPr>
      <t xml:space="preserve">R6 </t>
    </r>
    <r>
      <rPr>
        <sz val="11"/>
        <color theme="1"/>
        <rFont val="Arial"/>
        <family val="2"/>
      </rPr>
      <t>: DGF / habitant</t>
    </r>
  </si>
  <si>
    <t>Dépenses d'investissement hors remboursement</t>
  </si>
  <si>
    <t>en € / habitant</t>
  </si>
  <si>
    <t>de 50 000 à moins</t>
  </si>
  <si>
    <t xml:space="preserve">Ensemble </t>
  </si>
  <si>
    <t>(b) Il n'y a pas de métropole, ni de communauté urbaine (CU) de moins de 50 000 habitants.</t>
  </si>
  <si>
    <t xml:space="preserve"> CA </t>
  </si>
  <si>
    <t xml:space="preserve"> CA</t>
  </si>
  <si>
    <t xml:space="preserve"> Métropoles et CU </t>
  </si>
  <si>
    <t xml:space="preserve"> métropoles et CU</t>
  </si>
  <si>
    <r>
      <t xml:space="preserve">T 5.1 - Présentation fonctionnelle des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 dépenses de fonctionnement</t>
    </r>
  </si>
  <si>
    <t>Somme des dépenses réelles de fonctionnement et des dépenses réelles d'investissement hors remboursement.</t>
  </si>
  <si>
    <t xml:space="preserve">CC </t>
  </si>
  <si>
    <r>
      <t>CU</t>
    </r>
    <r>
      <rPr>
        <i/>
        <sz val="10"/>
        <rFont val="Arial"/>
        <family val="2"/>
      </rPr>
      <t xml:space="preserve">: Communauté Urbaine ; </t>
    </r>
    <r>
      <rPr>
        <b/>
        <i/>
        <sz val="10"/>
        <rFont val="Arial"/>
        <family val="2"/>
      </rPr>
      <t>CA</t>
    </r>
    <r>
      <rPr>
        <i/>
        <sz val="10"/>
        <rFont val="Arial"/>
        <family val="2"/>
      </rPr>
      <t xml:space="preserve">: Communauté d'Agglomération; </t>
    </r>
    <r>
      <rPr>
        <b/>
        <i/>
        <sz val="10"/>
        <rFont val="Arial"/>
        <family val="2"/>
      </rPr>
      <t>CC</t>
    </r>
    <r>
      <rPr>
        <i/>
        <sz val="10"/>
        <rFont val="Arial"/>
        <family val="2"/>
      </rPr>
      <t>: Communauté de Communes.</t>
    </r>
  </si>
  <si>
    <r>
      <rPr>
        <b/>
        <sz val="8"/>
        <rFont val="Arial"/>
        <family val="2"/>
      </rPr>
      <t>Article R5211-14 du Code général des collectivités territoriales :</t>
    </r>
    <r>
      <rPr>
        <sz val="8"/>
        <rFont val="Arial"/>
        <family val="2"/>
      </rPr>
      <t xml:space="preserve"> Entrée en vigueur le 2005-12-29. Les chapitres et les articles du budget d'un établissement public de coopération intercommunale sont définis par le décret mentionné à l'article R. 2311-1. Les dispositions de l'article R. 2311-1 relatives à la présentation fonctionnelle et à la présentation par nature sont applicables au budget de l'établissement public de coopération intercommunale, compte tenu des modalités de vote retenues par l'assemblée délibérante et des dispositions ci-après. Le budget de l'établissement public de coopération intercommunale comprenant une commune de 10 000 habitants et plus est voté et présenté comme celui des communes de 10 000 habitants et plus dans les conditions de l'article R. 2311-1. Lorsqu'il comprend une commune de 3 500 habitants à moins de 10 000 habitants, il est voté par nature avec une présentation fonctionnelle identique à celle des communes de 3 500 à moins de 10 000 habitants dans les conditions de l'article R. 2311-1. Lorsqu'il ne comprend aucune commune de 3 500 habitants et plus, il est voté par nature ; si l'assemblée délibérante en décide ainsi, il peut comporter une présentation fonctionnelle dans les conditions prévues au dernier alinéa du 1° du II de l'article R. 2311-1. La présentation fonctionnelle croisée n'est pas applicable à un service public intercommunal à activité unique érigé en établissement public ou faisant l'objet d'un budget annexe. Nota: Les dispositions du décret 2005-1661 du 27 décembre 2005 entrent en vigueur à compter de l'exercice 2006.</t>
    </r>
  </si>
  <si>
    <t>(c) Il n'y a pas de métropole, ni de communauté urbaine (CU) de moins de 50 000 habitants.</t>
  </si>
  <si>
    <r>
      <t xml:space="preserve">Groupements </t>
    </r>
    <r>
      <rPr>
        <vertAlign val="superscript"/>
        <sz val="10"/>
        <color indexed="12"/>
        <rFont val="Arial"/>
        <family val="2"/>
      </rPr>
      <t>(b)</t>
    </r>
  </si>
  <si>
    <r>
      <t xml:space="preserve">Nombre de groupements </t>
    </r>
    <r>
      <rPr>
        <i/>
        <vertAlign val="superscript"/>
        <sz val="10"/>
        <rFont val="Arial"/>
        <family val="2"/>
      </rPr>
      <t>(a)</t>
    </r>
  </si>
  <si>
    <t>(a) Il s'agit, plus précisément, du nombre de budgets principaux d'EPCI à fiscalité propre. Bien qu'elle ne soit pas « stricto sensu » un EPCI, la métropole de Lyon est comptabilisée comme un budget intercommunal à fiscalité propre.</t>
  </si>
  <si>
    <t>(b) Il s'agit des groupements des 5 départements d'outre-mer (y compris Mayotte).</t>
  </si>
  <si>
    <t xml:space="preserve">(a) Il s'agit, plus précisément, du nombre de budgets principaux d'EPCI à fiscalité propre. </t>
  </si>
  <si>
    <r>
      <t xml:space="preserve">Groupements </t>
    </r>
    <r>
      <rPr>
        <vertAlign val="superscript"/>
        <sz val="10"/>
        <color indexed="12"/>
        <rFont val="Arial"/>
        <family val="2"/>
      </rPr>
      <t>(a)</t>
    </r>
  </si>
  <si>
    <t>par strate</t>
  </si>
  <si>
    <t xml:space="preserve"> communes</t>
  </si>
  <si>
    <t>moyen de</t>
  </si>
  <si>
    <t>Strate par taille de population de groupement (Strate intercommunale)</t>
  </si>
  <si>
    <t>de groupement</t>
  </si>
  <si>
    <t>par groupement</t>
  </si>
  <si>
    <t xml:space="preserve"> communes </t>
  </si>
  <si>
    <t>(a) Il s'agit, plus précisément, du nombre de budgets principaux d'EPCI à fiscalité propre présents dans le fichier des comptes de gestion. Bien qu'elle ne soit pas « stricto sensu » un EPCI puisqu'elle est une collectivité territoriale à part entière avec un statut particulier, au sens de l'article 72 de la Constitution,</t>
  </si>
  <si>
    <t>Définitions des grandeurs comptables à partir de la nomenclature M14 et M57 :</t>
  </si>
  <si>
    <t>Le régime fiscal :</t>
  </si>
  <si>
    <r>
      <rPr>
        <b/>
        <u/>
        <sz val="10"/>
        <color rgb="FF0000FF"/>
        <rFont val="Arial"/>
        <family val="2"/>
      </rPr>
      <t xml:space="preserve">France entière </t>
    </r>
    <r>
      <rPr>
        <b/>
        <sz val="10"/>
        <color rgb="FF0000FF"/>
        <rFont val="Arial"/>
        <family val="2"/>
      </rPr>
      <t>:</t>
    </r>
    <r>
      <rPr>
        <sz val="10"/>
        <rFont val="Arial"/>
        <family val="2"/>
      </rPr>
      <t xml:space="preserve"> ensemble constitué de la France métropolitaine et des départements d'Outre-mer y compris Mayotte.</t>
    </r>
  </si>
  <si>
    <r>
      <rPr>
        <b/>
        <u/>
        <sz val="10"/>
        <color rgb="FF0000FF"/>
        <rFont val="Arial"/>
        <family val="2"/>
      </rPr>
      <t>Métropole </t>
    </r>
    <r>
      <rPr>
        <b/>
        <sz val="10"/>
        <color rgb="FF0000FF"/>
        <rFont val="Arial"/>
        <family val="2"/>
      </rPr>
      <t>:</t>
    </r>
    <r>
      <rPr>
        <b/>
        <sz val="10"/>
        <color rgb="FF000000"/>
        <rFont val="Arial"/>
        <family val="2"/>
      </rPr>
      <t xml:space="preserve"> </t>
    </r>
    <r>
      <rPr>
        <sz val="10"/>
        <color rgb="FF000000"/>
        <rFont val="Arial"/>
        <family val="2"/>
      </rPr>
      <t>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t>
    </r>
    <r>
      <rPr>
        <vertAlign val="superscript"/>
        <sz val="10"/>
        <color rgb="FF000000"/>
        <rFont val="Arial"/>
        <family val="2"/>
      </rPr>
      <t>er</t>
    </r>
    <r>
      <rPr>
        <sz val="10"/>
        <color rgb="FF000000"/>
        <rFont val="Arial"/>
        <family val="2"/>
      </rPr>
      <t xml:space="preserve"> janvier 2015,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2016. A noter que la loi n° 2017-257 du 28 février 2017 relative au statut de Paris et à l’aménagement métropolitain ouvre la possibilité à 7 nouveaux EPCI de se transformer en métropoles à l’avenir.</t>
    </r>
  </si>
  <si>
    <r>
      <rPr>
        <b/>
        <u/>
        <sz val="10"/>
        <color rgb="FF0000FF"/>
        <rFont val="Arial"/>
        <family val="2"/>
      </rPr>
      <t xml:space="preserve">Communauté d’agglomération (CA) </t>
    </r>
    <r>
      <rPr>
        <b/>
        <sz val="10"/>
        <color rgb="FF0000FF"/>
        <rFont val="Arial"/>
        <family val="2"/>
      </rPr>
      <t>:</t>
    </r>
    <r>
      <rPr>
        <sz val="10"/>
        <color rgb="FF000000"/>
        <rFont val="Arial"/>
        <family val="2"/>
      </rPr>
      <t xml:space="preserve"> Créée par la loi du 12 juillet 1999 et modifiée par la loi du 16 décembre 2010, la communauté d’agglomération est un EPCI à fiscalité propre regroupant plusieurs communes formant, à la date de sa création, un ensemble de plus de 50 000 habitants d'un seul tenant et sans enclave, autour d'une ou plusieurs communes centre de plus de 15 000 habitants (des dérogations existent pour ces deux seuils démographiques).</t>
    </r>
  </si>
  <si>
    <t>T 2.4</t>
  </si>
  <si>
    <t>T 2.5</t>
  </si>
  <si>
    <t>T 2.6</t>
  </si>
  <si>
    <t>T 2.7</t>
  </si>
  <si>
    <t>T 2.8</t>
  </si>
  <si>
    <t>T 2.9</t>
  </si>
  <si>
    <t>T 3.1</t>
  </si>
  <si>
    <t>T 3.2</t>
  </si>
  <si>
    <t>Présentation fonctionnelle des comptes des métropoles et communautés urbaines par strate de population des groupements : dépenses d'investissement</t>
  </si>
  <si>
    <t>Présentation fonctionnelle des comptes des métropoles et communautés urbaines par strate de population des groupements : dépenses de fonctionnement</t>
  </si>
  <si>
    <t>Présentation fonctionnelle des comptes des métropoles et communautés urbaines par strate de population des groupements : dépenses totales</t>
  </si>
  <si>
    <t>Présentation fonctionnelle des comptes des communautés d'agglomération par strate de population des groupements : dépenses de fonctionnement</t>
  </si>
  <si>
    <t>Présentation fonctionnelle des comptes des communautés d'agglomération par strate de population des groupements : dépenses d'investissement</t>
  </si>
  <si>
    <t>Présentation fonctionnelle des comptes des communautés d'agglomération par strate de population des groupements : dépenses totales</t>
  </si>
  <si>
    <r>
      <t>Groupements à fiscalité propre selon l'appartenance à une région</t>
    </r>
    <r>
      <rPr>
        <b/>
        <i/>
        <sz val="11"/>
        <rFont val="Arial"/>
        <family val="2"/>
      </rPr>
      <t xml:space="preserve"> :</t>
    </r>
  </si>
  <si>
    <r>
      <t>Groupements selon l'appartenance à une région</t>
    </r>
    <r>
      <rPr>
        <b/>
        <i/>
        <sz val="11"/>
        <rFont val="Arial"/>
        <family val="2"/>
      </rPr>
      <t xml:space="preserve"> :</t>
    </r>
  </si>
  <si>
    <t>T 5.7</t>
  </si>
  <si>
    <t>T 5.8</t>
  </si>
  <si>
    <t>T 5.9</t>
  </si>
  <si>
    <t>(a)  Pour une définition des groupements de « montagne » voir la fiche méthodologique ci-dessous ou l'annexe 2 : Zonage ou classifications utilisés.</t>
  </si>
  <si>
    <r>
      <rPr>
        <b/>
        <sz val="11"/>
        <color theme="1"/>
        <rFont val="Arial"/>
        <family val="2"/>
      </rPr>
      <t>R1 :</t>
    </r>
    <r>
      <rPr>
        <sz val="11"/>
        <color theme="1"/>
        <rFont val="Arial"/>
        <family val="2"/>
      </rPr>
      <t xml:space="preserve"> Dépenses réelles de fonctionnement (DRF)  /  habitant</t>
    </r>
  </si>
  <si>
    <r>
      <rPr>
        <b/>
        <sz val="11"/>
        <color theme="1"/>
        <rFont val="Arial"/>
        <family val="2"/>
      </rPr>
      <t>R2 :</t>
    </r>
    <r>
      <rPr>
        <sz val="11"/>
        <color theme="1"/>
        <rFont val="Arial"/>
        <family val="2"/>
      </rPr>
      <t xml:space="preserve"> Produit des impositions directes hors fiscalité reversée / habitant </t>
    </r>
  </si>
  <si>
    <r>
      <rPr>
        <b/>
        <sz val="11"/>
        <color theme="1"/>
        <rFont val="Arial"/>
        <family val="2"/>
      </rPr>
      <t>R2 bis :</t>
    </r>
    <r>
      <rPr>
        <sz val="11"/>
        <color theme="1"/>
        <rFont val="Arial"/>
        <family val="2"/>
      </rPr>
      <t xml:space="preserve"> Produit des impositions directes y compris fiscalité reversée / habitant </t>
    </r>
  </si>
  <si>
    <r>
      <rPr>
        <b/>
        <sz val="11"/>
        <color theme="1"/>
        <rFont val="Arial"/>
        <family val="2"/>
      </rPr>
      <t>R3 :</t>
    </r>
    <r>
      <rPr>
        <sz val="11"/>
        <color theme="1"/>
        <rFont val="Arial"/>
        <family val="2"/>
      </rPr>
      <t xml:space="preserve"> Recettes réelles de fonctionnement (RRF) / habitant </t>
    </r>
  </si>
  <si>
    <r>
      <rPr>
        <b/>
        <sz val="11"/>
        <color theme="1"/>
        <rFont val="Arial"/>
        <family val="2"/>
      </rPr>
      <t>R5 :</t>
    </r>
    <r>
      <rPr>
        <sz val="11"/>
        <color theme="1"/>
        <rFont val="Arial"/>
        <family val="2"/>
      </rPr>
      <t xml:space="preserve"> Dette / habitant </t>
    </r>
  </si>
  <si>
    <r>
      <rPr>
        <b/>
        <sz val="11"/>
        <color theme="1"/>
        <rFont val="Arial"/>
        <family val="2"/>
      </rPr>
      <t>R6 :</t>
    </r>
    <r>
      <rPr>
        <sz val="11"/>
        <color theme="1"/>
        <rFont val="Arial"/>
        <family val="2"/>
      </rPr>
      <t xml:space="preserve"> DGF / habitant </t>
    </r>
  </si>
  <si>
    <r>
      <t xml:space="preserve">T 5.3 - Présentation fonctionnelle des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 dépenses totales</t>
    </r>
  </si>
  <si>
    <t>(b) Il n'y a pas de communautés de communes de plus de 300 000 habitants.</t>
  </si>
  <si>
    <t>qui exerce à la fois les compétences dévolues aux conseils départementaux et celles dévolues aux métropoles, la métropole de Lyon est comptabilisée comme un budget d'établissement public de coopération intercommunale à fiscalité propre (EPCIFP).</t>
  </si>
  <si>
    <r>
      <t xml:space="preserve"> Total </t>
    </r>
    <r>
      <rPr>
        <vertAlign val="superscript"/>
        <sz val="10"/>
        <rFont val="Arial"/>
        <family val="2"/>
      </rPr>
      <t>(b)</t>
    </r>
  </si>
  <si>
    <r>
      <t xml:space="preserve"> Total </t>
    </r>
    <r>
      <rPr>
        <vertAlign val="superscript"/>
        <sz val="10"/>
        <rFont val="Arial"/>
        <family val="2"/>
      </rPr>
      <t>(a)</t>
    </r>
  </si>
  <si>
    <t>Champ : Groupements à fiscalté propre y compris la métropole de Lyon, la métropole du Grand Paris et ses établissement publics territotiaux; France entière (France métropolitaine et DOM).</t>
  </si>
  <si>
    <t>(b) y compris la métropole de Lyon, la métropole du Grand Paris et ses établissements publics territoriaux (EPT).</t>
  </si>
  <si>
    <t>(a) Pour une définition des groupements de « montagne » voir la fiche méthodologique ci-dessous ou l'annexe 2 : Zonages et classifications utilisés.</t>
  </si>
  <si>
    <t>(a) Pour une définition des groupements de « montagne » voir l'encadré méthodologique ci-dessous ou l'annexe 2 : Zonages et classifications utilisés.</t>
  </si>
  <si>
    <t>(a)  Pour une définition des groupements de « montagne » voir la fiche méthodologique ci-dessous ou l'annexe 2 : Zonages et classifications utilisés.</t>
  </si>
  <si>
    <t>Somme des dépenses réelles de fonctionnement et des dépenses réelles d'investissement (y compris les remboursements).</t>
  </si>
  <si>
    <t>Part relative des impôts et taxes dans le total des recettes réelles de fonctionnement.</t>
  </si>
  <si>
    <t>L'annuité de la dette est calculée hors gestion active de la dette.</t>
  </si>
  <si>
    <r>
      <rPr>
        <b/>
        <sz val="10"/>
        <color rgb="FF0000FF"/>
        <rFont val="Arial"/>
        <family val="2"/>
      </rPr>
      <t xml:space="preserve">Population totale </t>
    </r>
    <r>
      <rPr>
        <sz val="10"/>
        <rFont val="Arial"/>
        <family val="2"/>
      </rPr>
      <t xml:space="preserve">: Dans le recensement de la population, la «population totale» est égale à la  «population municipale» augmentée de la «population comptée à part», c’est-à-dire les personnes recensées sur d’autres communes mais qui ont conservé un lien avec une résidence sur la commune (par exemple les étudiants). La somme de toutes les populations totales dépasse donc la population réelle, du fait des personnes comptées à part, comptées une fois dans leur commune de résidence et une fois dans leur commune de rattachement occasionnel. </t>
    </r>
  </si>
  <si>
    <t xml:space="preserve">Les EPCI classés en «zone de montagne» : </t>
  </si>
  <si>
    <r>
      <t xml:space="preserve">Métropole de Lyon </t>
    </r>
    <r>
      <rPr>
        <b/>
        <sz val="10"/>
        <color rgb="FF0000FF"/>
        <rFont val="Arial"/>
        <family val="2"/>
      </rPr>
      <t>:</t>
    </r>
    <r>
      <rPr>
        <b/>
        <u/>
        <sz val="10"/>
        <color rgb="FF0000FF"/>
        <rFont val="Arial"/>
        <family val="2"/>
      </rPr>
      <t xml:space="preserve"> </t>
    </r>
  </si>
  <si>
    <t>Communauté urbaine (CU) :</t>
  </si>
  <si>
    <t xml:space="preserve">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2014 abaisse ce seuil à 250 000 habitants. Forme de coopération plus intégrée que la communauté d’agglomération, la communauté urbaine dispose de compétences plus larges que celle-ci. </t>
  </si>
  <si>
    <t xml:space="preserve">Créée par la loi du 6 février 1992 et renforcée par la loi du 12 juillet 1999, la communauté de communes est un établissement public de coopération intercommunale à fiscalité propre regroupant plusieurs communes, associées au sein d’un espace de solidarité, autour d’un projet commun de développement économique et d’aménagement de l’espace. </t>
  </si>
  <si>
    <r>
      <rPr>
        <b/>
        <u/>
        <sz val="10"/>
        <color rgb="FF0000FF"/>
        <rFont val="Arial"/>
        <family val="2"/>
      </rPr>
      <t>Communauté de communes (CC) :</t>
    </r>
    <r>
      <rPr>
        <sz val="10"/>
        <rFont val="Arial"/>
        <family val="2"/>
      </rPr>
      <t xml:space="preserve"> </t>
    </r>
  </si>
  <si>
    <t xml:space="preserve"> Les communes continuent à voter des taux sur les taxes « ménages » et votent un taux de CFE à la place de l’ancien taux de TP. Le groupement vote aussi des taux « additionnels » et perçoit des produits « additionnels » des taxes « ménages » et de CFE en appliquant des taux uniformes sur l'ensemble du territoire intercommunal.</t>
  </si>
  <si>
    <t>Le régime de fiscalité additionnelle  sur les quatre taxes (FA) :</t>
  </si>
  <si>
    <t xml:space="preserve"> Le régime à fiscalité professionnelle unique (FPU) :</t>
  </si>
  <si>
    <t>CU : communauté urbaine, CA : communauté d'agglomération, CC à FPU : communauté de communes à fiscalité professionnelle unique, CC à FA : communauté de communes à fiscalité additionnelle.</t>
  </si>
  <si>
    <t>https://www.collectivites-locales.gouv.fr/etudes-et-statistiques-locales</t>
  </si>
  <si>
    <t>de 10 000</t>
  </si>
  <si>
    <t xml:space="preserve">Impôts et taxes </t>
  </si>
  <si>
    <t xml:space="preserve">- Impôts locaux </t>
  </si>
  <si>
    <t xml:space="preserve">Concours de l'État </t>
  </si>
  <si>
    <r>
      <t>- DGF</t>
    </r>
    <r>
      <rPr>
        <vertAlign val="superscript"/>
        <sz val="11"/>
        <rFont val="Arial"/>
        <family val="2"/>
      </rPr>
      <t xml:space="preserve"> </t>
    </r>
  </si>
  <si>
    <r>
      <t xml:space="preserve">Taux d'épargne brute </t>
    </r>
    <r>
      <rPr>
        <vertAlign val="superscript"/>
        <sz val="11"/>
        <rFont val="Arial"/>
        <family val="2"/>
      </rPr>
      <t>(b)</t>
    </r>
    <r>
      <rPr>
        <sz val="11"/>
        <rFont val="Arial"/>
        <family val="2"/>
      </rPr>
      <t xml:space="preserve"> = (3) / (2) </t>
    </r>
    <r>
      <rPr>
        <vertAlign val="superscript"/>
        <sz val="11"/>
        <rFont val="Arial"/>
        <family val="2"/>
      </rPr>
      <t xml:space="preserve"> </t>
    </r>
  </si>
  <si>
    <r>
      <t xml:space="preserve">Taux d'épargne nette </t>
    </r>
    <r>
      <rPr>
        <vertAlign val="superscript"/>
        <sz val="11"/>
        <rFont val="Arial"/>
        <family val="2"/>
      </rPr>
      <t>(b)</t>
    </r>
    <r>
      <rPr>
        <sz val="11"/>
        <rFont val="Arial"/>
        <family val="2"/>
      </rPr>
      <t xml:space="preserve"> = [(3)-(8)] / (2)  </t>
    </r>
  </si>
  <si>
    <r>
      <t xml:space="preserve">Taux d'endettement </t>
    </r>
    <r>
      <rPr>
        <vertAlign val="superscript"/>
        <sz val="11"/>
        <rFont val="Arial"/>
        <family val="2"/>
      </rPr>
      <t>(b)</t>
    </r>
    <r>
      <rPr>
        <sz val="11"/>
        <rFont val="Arial"/>
        <family val="2"/>
      </rPr>
      <t xml:space="preserve"> = (12) / (2) </t>
    </r>
  </si>
  <si>
    <t>(c) écarts en nombre d'années.</t>
  </si>
  <si>
    <t>Les EPCI concernés sont les groupements à fiscalité propre y compris la MGP de Paris et ses EPT et y compris la métropole de Lyon.</t>
  </si>
  <si>
    <t>(a) Y compris la métropole de Lyon, la métropole du Grand Paris et ses établissements publics territoriaux (EPT).</t>
  </si>
  <si>
    <r>
      <t>- à une CU ou métropole</t>
    </r>
    <r>
      <rPr>
        <vertAlign val="superscript"/>
        <sz val="11"/>
        <rFont val="Arial"/>
        <family val="2"/>
      </rPr>
      <t>(b)</t>
    </r>
  </si>
  <si>
    <t>(b) Y compris la métropole de Lyon, la métropole du Grand Paris et ses établissements publics territoriaux (EPT).</t>
  </si>
  <si>
    <r>
      <rPr>
        <b/>
        <sz val="11"/>
        <rFont val="Arial"/>
        <family val="2"/>
      </rPr>
      <t xml:space="preserve">R7 </t>
    </r>
    <r>
      <rPr>
        <sz val="11"/>
        <rFont val="Arial"/>
        <family val="2"/>
      </rPr>
      <t xml:space="preserve">: Dépenses de personnel / dépenses réelles de fonctionnement </t>
    </r>
    <r>
      <rPr>
        <vertAlign val="superscript"/>
        <sz val="11"/>
        <rFont val="Arial"/>
        <family val="2"/>
      </rPr>
      <t>(b)</t>
    </r>
  </si>
  <si>
    <r>
      <rPr>
        <b/>
        <sz val="11"/>
        <rFont val="Arial"/>
        <family val="2"/>
      </rPr>
      <t>R9</t>
    </r>
    <r>
      <rPr>
        <sz val="11"/>
        <rFont val="Arial"/>
        <family val="2"/>
      </rPr>
      <t xml:space="preserve"> : Marge d'autofinancement courant (MAC)=(DRF+Remboursement de dette) / RRF </t>
    </r>
    <r>
      <rPr>
        <vertAlign val="superscript"/>
        <sz val="11"/>
        <rFont val="Arial"/>
        <family val="2"/>
      </rPr>
      <t>(b)</t>
    </r>
  </si>
  <si>
    <t>Champ : Groupements à fiscalité propre y compris la métropole de Lyon, la métropole du Grand Paris et ses établissement publics territotiaux; France entière (France métropolitaine et DOM).</t>
  </si>
  <si>
    <t>Groupements de 100 000 habitants et plus (y c. la métropole de Lyon)</t>
  </si>
  <si>
    <t>(b) Y compris la métropole de Lyon .</t>
  </si>
  <si>
    <t>(a) Y compris la métropole de Lyon.</t>
  </si>
  <si>
    <r>
      <rPr>
        <sz val="10"/>
        <color rgb="FF0000FF"/>
        <rFont val="Arial"/>
        <family val="2"/>
      </rPr>
      <t xml:space="preserve">• </t>
    </r>
    <r>
      <rPr>
        <u/>
        <sz val="10"/>
        <color rgb="FF0000FF"/>
        <rFont val="Arial"/>
        <family val="2"/>
      </rPr>
      <t>Ratio 10</t>
    </r>
    <r>
      <rPr>
        <sz val="10"/>
        <color rgb="FF0000FF"/>
        <rFont val="Arial"/>
        <family val="2"/>
      </rPr>
      <t xml:space="preserve"> = dépenses d’équipement "brutes"/ RRF = taux d’équipement : </t>
    </r>
    <r>
      <rPr>
        <sz val="10"/>
        <rFont val="Arial"/>
        <family val="2"/>
      </rPr>
      <t>effort d’équipement de la collectivité au regard de ses ressources. À relativiser sur une année donnée car les programmes d’équipement se jouent souvent sur plusieurs années. Voir le ratio 4 pour la définition des dépenses d'équipement "brutes".</t>
    </r>
  </si>
  <si>
    <t>Collection</t>
  </si>
  <si>
    <t>Statistiques et finances locales (tableaux)</t>
  </si>
  <si>
    <t>ont été élaborés au Département des études et des statistiques locales (DESL)</t>
  </si>
  <si>
    <t>de la Direction générale des collectivités locales (DGCL)</t>
  </si>
  <si>
    <t>par Guillaume LEFORESTIER</t>
  </si>
  <si>
    <t xml:space="preserve">         Les Finances des</t>
  </si>
  <si>
    <t xml:space="preserve">         Groupements de</t>
  </si>
  <si>
    <t xml:space="preserve">         communes à</t>
  </si>
  <si>
    <t xml:space="preserve">         fiscalité propre</t>
  </si>
  <si>
    <t xml:space="preserve">Moins de 15 000 habitants </t>
  </si>
  <si>
    <t>De 15 000 à moins de 30 000 habitants</t>
  </si>
  <si>
    <t>De 30 000 à moins de 50 000 habitants</t>
  </si>
  <si>
    <t>de 15 000</t>
  </si>
  <si>
    <t>De 15 000</t>
  </si>
  <si>
    <t>30 000 hab.</t>
  </si>
  <si>
    <t>De 30 000</t>
  </si>
  <si>
    <t xml:space="preserve">  - dont Guadeloupe</t>
  </si>
  <si>
    <t xml:space="preserve">  - dont Martinique</t>
  </si>
  <si>
    <t xml:space="preserve">  - dont Guyane</t>
  </si>
  <si>
    <t xml:space="preserve">  - dont Réunion</t>
  </si>
  <si>
    <t xml:space="preserve">  - dont Mayotte</t>
  </si>
  <si>
    <r>
      <t xml:space="preserve">Outre-Mer </t>
    </r>
    <r>
      <rPr>
        <b/>
        <i/>
        <vertAlign val="superscript"/>
        <sz val="10"/>
        <rFont val="Arial"/>
        <family val="2"/>
      </rPr>
      <t>(b)</t>
    </r>
    <r>
      <rPr>
        <b/>
        <i/>
        <sz val="10"/>
        <rFont val="Arial"/>
        <family val="2"/>
      </rPr>
      <t xml:space="preserve"> :</t>
    </r>
  </si>
  <si>
    <r>
      <t xml:space="preserve">Outre-Mer </t>
    </r>
    <r>
      <rPr>
        <b/>
        <i/>
        <vertAlign val="superscript"/>
        <sz val="10"/>
        <rFont val="Arial"/>
        <family val="2"/>
      </rPr>
      <t>(a)</t>
    </r>
    <r>
      <rPr>
        <b/>
        <i/>
        <sz val="10"/>
        <rFont val="Arial"/>
        <family val="2"/>
      </rPr>
      <t xml:space="preserve"> :</t>
    </r>
  </si>
  <si>
    <r>
      <t xml:space="preserve">Outre-Mer </t>
    </r>
    <r>
      <rPr>
        <b/>
        <i/>
        <vertAlign val="superscript"/>
        <sz val="10"/>
        <rFont val="Arial"/>
        <family val="2"/>
      </rPr>
      <t xml:space="preserve">(a) </t>
    </r>
    <r>
      <rPr>
        <b/>
        <i/>
        <sz val="10"/>
        <rFont val="Arial"/>
        <family val="2"/>
      </rPr>
      <t>:</t>
    </r>
  </si>
  <si>
    <t>- Péréquation et compensations fiscales</t>
  </si>
  <si>
    <r>
      <rPr>
        <b/>
        <sz val="10"/>
        <color theme="1"/>
        <rFont val="Arial"/>
        <family val="2"/>
      </rPr>
      <t>R10</t>
    </r>
    <r>
      <rPr>
        <sz val="10"/>
        <color theme="1"/>
        <rFont val="Arial"/>
        <family val="2"/>
      </rPr>
      <t xml:space="preserve"> : Dépenses d'équipement </t>
    </r>
    <r>
      <rPr>
        <sz val="10"/>
        <color theme="1"/>
        <rFont val="Calibri"/>
        <family val="2"/>
      </rPr>
      <t>«</t>
    </r>
    <r>
      <rPr>
        <sz val="10"/>
        <color theme="1"/>
        <rFont val="Arial"/>
        <family val="2"/>
      </rPr>
      <t>brutes</t>
    </r>
    <r>
      <rPr>
        <sz val="10"/>
        <color theme="1"/>
        <rFont val="Calibri"/>
        <family val="2"/>
      </rPr>
      <t>»</t>
    </r>
    <r>
      <rPr>
        <sz val="10"/>
        <color theme="1"/>
        <rFont val="Arial"/>
        <family val="2"/>
      </rPr>
      <t>/ RRF (Taux d'équipement)</t>
    </r>
  </si>
  <si>
    <r>
      <rPr>
        <b/>
        <sz val="11"/>
        <color theme="1"/>
        <rFont val="Arial"/>
        <family val="2"/>
      </rPr>
      <t>R4</t>
    </r>
    <r>
      <rPr>
        <sz val="11"/>
        <color theme="1"/>
        <rFont val="Arial"/>
        <family val="2"/>
      </rPr>
      <t xml:space="preserve"> : Dépenses d'équipement </t>
    </r>
    <r>
      <rPr>
        <sz val="11"/>
        <color theme="1"/>
        <rFont val="Calibri"/>
        <family val="2"/>
      </rPr>
      <t>«</t>
    </r>
    <r>
      <rPr>
        <sz val="11"/>
        <color theme="1"/>
        <rFont val="Arial"/>
        <family val="2"/>
      </rPr>
      <t>brutes</t>
    </r>
    <r>
      <rPr>
        <sz val="11"/>
        <color theme="1"/>
        <rFont val="Calibri"/>
        <family val="2"/>
      </rPr>
      <t>»</t>
    </r>
    <r>
      <rPr>
        <sz val="11"/>
        <color theme="1"/>
        <rFont val="Arial"/>
        <family val="2"/>
      </rPr>
      <t xml:space="preserve"> / habitant</t>
    </r>
  </si>
  <si>
    <r>
      <rPr>
        <b/>
        <sz val="11"/>
        <rFont val="Arial"/>
        <family val="2"/>
      </rPr>
      <t>R4</t>
    </r>
    <r>
      <rPr>
        <sz val="11"/>
        <rFont val="Arial"/>
        <family val="2"/>
      </rPr>
      <t xml:space="preserve"> : Dépenses d'équipement </t>
    </r>
    <r>
      <rPr>
        <sz val="11"/>
        <rFont val="Calibri"/>
        <family val="2"/>
      </rPr>
      <t>«</t>
    </r>
    <r>
      <rPr>
        <sz val="11"/>
        <rFont val="Arial"/>
        <family val="2"/>
      </rPr>
      <t>brutes</t>
    </r>
    <r>
      <rPr>
        <sz val="11"/>
        <rFont val="Calibri"/>
        <family val="2"/>
      </rPr>
      <t>»</t>
    </r>
    <r>
      <rPr>
        <sz val="11"/>
        <rFont val="Arial"/>
        <family val="2"/>
      </rPr>
      <t>/ habitant</t>
    </r>
  </si>
  <si>
    <r>
      <rPr>
        <b/>
        <sz val="11"/>
        <rFont val="Arial"/>
        <family val="2"/>
      </rPr>
      <t>R10</t>
    </r>
    <r>
      <rPr>
        <sz val="11"/>
        <rFont val="Arial"/>
        <family val="2"/>
      </rPr>
      <t xml:space="preserve"> : Dépenses d'équipement </t>
    </r>
    <r>
      <rPr>
        <sz val="11"/>
        <rFont val="Calibri"/>
        <family val="2"/>
      </rPr>
      <t>«</t>
    </r>
    <r>
      <rPr>
        <sz val="11"/>
        <rFont val="Arial"/>
        <family val="2"/>
      </rPr>
      <t>brutes</t>
    </r>
    <r>
      <rPr>
        <sz val="11"/>
        <rFont val="Calibri"/>
        <family val="2"/>
      </rPr>
      <t>»</t>
    </r>
    <r>
      <rPr>
        <sz val="11"/>
        <rFont val="Arial"/>
        <family val="2"/>
      </rPr>
      <t xml:space="preserve">/ RRF (Taux d'équipement) </t>
    </r>
    <r>
      <rPr>
        <vertAlign val="superscript"/>
        <sz val="11"/>
        <rFont val="Arial"/>
        <family val="2"/>
      </rPr>
      <t>(b)</t>
    </r>
  </si>
  <si>
    <t>de 30 000 hab.</t>
  </si>
  <si>
    <t>(a) Cette strate de taille de groupement est délimitée à 30 000 habitants, seuil plus pertinent pour les communautés de communes.</t>
  </si>
  <si>
    <t>(b) Cette strate de taille de groupement est délimitée à 30 000 habitants, seuil plus pertinent pour les communautés de communes.</t>
  </si>
  <si>
    <t>En M14 et M57</t>
  </si>
  <si>
    <t>débit des comptes 13, 20, 21, 23, 26, 27, 102, 454, 456 (455 en M57), 458, 481 excepté les comptes 139, 269, 279, 1027, 2768, 10229</t>
  </si>
  <si>
    <t>- dont Guadeloupe</t>
  </si>
  <si>
    <t>- dont Martinique</t>
  </si>
  <si>
    <t>- dont Guyane</t>
  </si>
  <si>
    <t>- dont Réunion</t>
  </si>
  <si>
    <t>- dont Mayotte</t>
  </si>
  <si>
    <t>En M14 et M57 :</t>
  </si>
  <si>
    <t>moins crédit des comptes 236, 237, 238 et augmenté des remboursements de dettes, soit le débit du compte 16 excepté les comptes 169, 1645 et 1688</t>
  </si>
  <si>
    <t>Concours et dotations de l'Etat : en M14, crédit net des comptes, 741, 742, 744, 745, 746, 7483; en M57, crédit net des comptes 741, 742, 743, 744, 745, 746, 7483</t>
  </si>
  <si>
    <t>Dotation globale de fonctionnement : en M14 et M57, crédit net du compte, 741</t>
  </si>
  <si>
    <t>Ventes de produits, prestations de services, marchandises : en M14 et M57, crédit net du compte 70.</t>
  </si>
  <si>
    <t>Dépenses réelles d'investissement : débit des comptes 13, 20, 21, 23, 26, 27, 102, 454, 456 (455 en M57), 458, 481 excepté les comptes 139, 269, 279, 1027, 2768, 10229</t>
  </si>
  <si>
    <t>diminué des crédits des comptes 236 (en M57), 237, 238 et augmenté des remboursements de dettes, soit le débit du compte 16 excepté les comptes 169, 1645 et 1688</t>
  </si>
  <si>
    <t xml:space="preserve">diminué des crédits des comptes 236 (en M57), 237, 238 </t>
  </si>
  <si>
    <t>Dépenses pour compte de tiers : débit des comptes 454, 456 (455 en M57) et 458</t>
  </si>
  <si>
    <t>Travaux en régie : crédit du compte 72 (en opération budgétaire)</t>
  </si>
  <si>
    <t>Les emprunts réalisés et les remboursements de dettes sont calculés hors gestion active de la dette.</t>
  </si>
  <si>
    <t>Les recettes réelles d'investissement : crédit des comptes 13, 20, 21, 26, 27, 102, 231, 232, 454, 456 (455 en M57), 458 excepté les comptes 139, 269, 279, 1027, 2768, 10229</t>
  </si>
  <si>
    <t>T 4.5.a – Recettes réelles d'investissement (y compris emprunts) / population</t>
  </si>
  <si>
    <t>Les recettes réelles d'investissement : crédit des comptes 13, 20, 21, 26, 27, 102, 231, 232, 454, 456 (455 en M57), 458 excepté les comptes,139, 269, 279, 1027, 2768, 10229</t>
  </si>
  <si>
    <t>Les recettes réelles d'investissement : crédit des comptes 13, 20, 21, 26, 27, 102, 231, 232, 454, 456 (455 en M57), 458 excepté les comptes 139, 269,279, 1027, 2768, 10229</t>
  </si>
  <si>
    <t>Dotations et subventions d'équipement :  crédit des comptes 13, 102 excepté les comptes 139, 1027, 10222, 10229</t>
  </si>
  <si>
    <t>FCTVA :  recette du compte 10222</t>
  </si>
  <si>
    <t>Les recettes réelles d'investissement : en M14 et M57, crédit des comptes 13, 20, 21, 26, 27, 102, 231, 232, 454, 456 (455 en M57), 458 excepté les comptes 139, 269, 279, 1027, 2768, 10229</t>
  </si>
  <si>
    <t xml:space="preserve">Autres recettes : ce sont les recettes réelles d'investissement hors emprunts moins les dotations et subventions d'équipement et moins le fonds de compensation pour la TVA. </t>
  </si>
  <si>
    <t>Encours de la dette : solde créditeur du compte 16 excepté les comptes 1688 et 169</t>
  </si>
  <si>
    <t>Les remboursements de dettes sont calculés hors gestion active de la dette.</t>
  </si>
  <si>
    <t>Rapport entre les charges courantes augmentées des remboursements de la dette et les recettes courantes.</t>
  </si>
  <si>
    <t>Un ratio supérieur à 100 exprime que les charges courantes et de remboursement ne sont pas totalement financées par les recettes courantes.</t>
  </si>
  <si>
    <r>
      <rPr>
        <b/>
        <sz val="10"/>
        <color theme="1"/>
        <rFont val="Arial"/>
        <family val="2"/>
      </rPr>
      <t>R10</t>
    </r>
    <r>
      <rPr>
        <sz val="10"/>
        <color theme="1"/>
        <rFont val="Arial"/>
        <family val="2"/>
      </rPr>
      <t xml:space="preserve"> : Dépenses d'équipement </t>
    </r>
    <r>
      <rPr>
        <sz val="10"/>
        <color theme="1"/>
        <rFont val="Calibri"/>
        <family val="2"/>
      </rPr>
      <t>«</t>
    </r>
    <r>
      <rPr>
        <sz val="10"/>
        <color theme="1"/>
        <rFont val="Arial"/>
        <family val="2"/>
      </rPr>
      <t>brutes</t>
    </r>
    <r>
      <rPr>
        <sz val="10"/>
        <color theme="1"/>
        <rFont val="Calibri"/>
        <family val="2"/>
      </rPr>
      <t>»</t>
    </r>
    <r>
      <rPr>
        <sz val="10"/>
        <color theme="1"/>
        <rFont val="Arial"/>
        <family val="2"/>
      </rPr>
      <t xml:space="preserve"> / RRF (Taux d'équipement)</t>
    </r>
  </si>
  <si>
    <r>
      <rPr>
        <b/>
        <sz val="10"/>
        <color theme="1"/>
        <rFont val="Arial"/>
        <family val="2"/>
      </rPr>
      <t>R10</t>
    </r>
    <r>
      <rPr>
        <sz val="10"/>
        <color theme="1"/>
        <rFont val="Arial"/>
        <family val="2"/>
      </rPr>
      <t xml:space="preserve"> : Dépenses d'équipement «brutes» / RRF (Taux d'équipement)</t>
    </r>
  </si>
  <si>
    <r>
      <rPr>
        <b/>
        <sz val="11"/>
        <color theme="1"/>
        <rFont val="Arial"/>
        <family val="2"/>
      </rPr>
      <t>R4</t>
    </r>
    <r>
      <rPr>
        <sz val="11"/>
        <color theme="1"/>
        <rFont val="Arial"/>
        <family val="2"/>
      </rPr>
      <t xml:space="preserve"> : Dépenses d'équipement «brutes» / habitant</t>
    </r>
  </si>
  <si>
    <r>
      <rPr>
        <b/>
        <sz val="11"/>
        <color theme="1"/>
        <rFont val="Arial"/>
        <family val="2"/>
      </rPr>
      <t>R4 :</t>
    </r>
    <r>
      <rPr>
        <sz val="11"/>
        <color theme="1"/>
        <rFont val="Arial"/>
        <family val="2"/>
      </rPr>
      <t xml:space="preserve"> Dépenses d'équipement «brutes» / habitant</t>
    </r>
  </si>
  <si>
    <r>
      <rPr>
        <b/>
        <sz val="11"/>
        <color theme="1"/>
        <rFont val="Arial"/>
        <family val="2"/>
      </rPr>
      <t>R4 :</t>
    </r>
    <r>
      <rPr>
        <sz val="11"/>
        <color theme="1"/>
        <rFont val="Arial"/>
        <family val="2"/>
      </rPr>
      <t xml:space="preserve"> Dépenses d'équipement «brutes» / habitant </t>
    </r>
  </si>
  <si>
    <t>de 30 000 à moins</t>
  </si>
  <si>
    <r>
      <t xml:space="preserve">Achats et charges externes : </t>
    </r>
    <r>
      <rPr>
        <sz val="10"/>
        <rFont val="Arial"/>
        <family val="2"/>
      </rPr>
      <t>en M14 et M57</t>
    </r>
    <r>
      <rPr>
        <b/>
        <sz val="10"/>
        <color indexed="12"/>
        <rFont val="Arial"/>
        <family val="2"/>
      </rPr>
      <t xml:space="preserve">, </t>
    </r>
    <r>
      <rPr>
        <sz val="10"/>
        <rFont val="Arial"/>
        <family val="2"/>
      </rPr>
      <t>débit net des comptes 60, 61, 62, excepté les comptes 621, 6031.</t>
    </r>
  </si>
  <si>
    <r>
      <t xml:space="preserve">Frais de personnel : </t>
    </r>
    <r>
      <rPr>
        <sz val="10"/>
        <rFont val="Arial"/>
        <family val="2"/>
      </rPr>
      <t>en M14 et M57</t>
    </r>
    <r>
      <rPr>
        <b/>
        <sz val="10"/>
        <color indexed="12"/>
        <rFont val="Arial"/>
        <family val="2"/>
      </rPr>
      <t xml:space="preserve">, </t>
    </r>
    <r>
      <rPr>
        <sz val="10"/>
        <rFont val="Arial"/>
        <family val="2"/>
      </rPr>
      <t>débit net des comptes 621, 631, 633, 64.</t>
    </r>
  </si>
  <si>
    <t>En M57, débit net des comptes 651, 652, 655, 656, 657.</t>
  </si>
  <si>
    <r>
      <t xml:space="preserve">Charges financières : </t>
    </r>
    <r>
      <rPr>
        <sz val="10"/>
        <rFont val="Arial"/>
        <family val="2"/>
      </rPr>
      <t>en M14 et M57</t>
    </r>
    <r>
      <rPr>
        <b/>
        <sz val="10"/>
        <color indexed="12"/>
        <rFont val="Arial"/>
        <family val="2"/>
      </rPr>
      <t xml:space="preserve">, </t>
    </r>
    <r>
      <rPr>
        <sz val="10"/>
        <rFont val="Arial"/>
        <family val="2"/>
      </rPr>
      <t>débit net du compte 66.</t>
    </r>
  </si>
  <si>
    <r>
      <t>Ventes de produits, prestations de services, marchandises :</t>
    </r>
    <r>
      <rPr>
        <sz val="10"/>
        <rFont val="Arial"/>
        <family val="2"/>
      </rPr>
      <t xml:space="preserve"> en M14 et M57, crédit net du compte 70.</t>
    </r>
  </si>
  <si>
    <r>
      <t xml:space="preserve">Concours et dotations de l'Etat : </t>
    </r>
    <r>
      <rPr>
        <sz val="10"/>
        <rFont val="Arial"/>
        <family val="2"/>
      </rPr>
      <t>en M14,</t>
    </r>
    <r>
      <rPr>
        <b/>
        <sz val="10"/>
        <color indexed="12"/>
        <rFont val="Arial"/>
        <family val="2"/>
      </rPr>
      <t xml:space="preserve"> </t>
    </r>
    <r>
      <rPr>
        <sz val="10"/>
        <rFont val="Arial"/>
        <family val="2"/>
      </rPr>
      <t>crédit net des comptes 741, 742, 744, 745, 746, 7483. En M57, crédit net des comptes 741, 742, 743, 744, 745, 746, 7483.</t>
    </r>
  </si>
  <si>
    <r>
      <t xml:space="preserve">Dotation globale de fonctionnement : </t>
    </r>
    <r>
      <rPr>
        <sz val="10"/>
        <rFont val="Arial"/>
        <family val="2"/>
      </rPr>
      <t>en M14 et M57,</t>
    </r>
    <r>
      <rPr>
        <b/>
        <sz val="10"/>
        <color indexed="12"/>
        <rFont val="Arial"/>
        <family val="2"/>
      </rPr>
      <t xml:space="preserve"> </t>
    </r>
    <r>
      <rPr>
        <sz val="10"/>
        <rFont val="Arial"/>
        <family val="2"/>
      </rPr>
      <t>crédit net du compte 741.</t>
    </r>
  </si>
  <si>
    <r>
      <rPr>
        <b/>
        <sz val="10"/>
        <color rgb="FF0000FF"/>
        <rFont val="Arial"/>
        <family val="2"/>
      </rPr>
      <t xml:space="preserve">Dépenses réelles d'investissement : </t>
    </r>
    <r>
      <rPr>
        <sz val="10"/>
        <rFont val="Arial"/>
        <family val="2"/>
      </rPr>
      <t>en M14 et M57, débit des comptes 13, 20, 21, 23, 26, 27, 102, 454, 456 (455 en M57), 458, 481 excepté les comptes 139, 269, 279, 1027, 2768, 10229 diminuées des crédits des comptes 236, 237, 238 et augmenté des remboursements de dettes, soit le débit du compte 16 excepté les comptes 169, 1645 et 1688 - GAD</t>
    </r>
    <r>
      <rPr>
        <vertAlign val="superscript"/>
        <sz val="10"/>
        <rFont val="Arial"/>
        <family val="2"/>
      </rPr>
      <t>(a)</t>
    </r>
    <r>
      <rPr>
        <sz val="10"/>
        <rFont val="Arial"/>
        <family val="2"/>
      </rPr>
      <t>.</t>
    </r>
  </si>
  <si>
    <r>
      <t xml:space="preserve">Recettes réelles d'investissement : </t>
    </r>
    <r>
      <rPr>
        <sz val="10"/>
        <rFont val="Arial"/>
        <family val="2"/>
      </rPr>
      <t>en M14 et M57,</t>
    </r>
    <r>
      <rPr>
        <b/>
        <sz val="10"/>
        <color indexed="12"/>
        <rFont val="Arial"/>
        <family val="2"/>
      </rPr>
      <t xml:space="preserve"> </t>
    </r>
    <r>
      <rPr>
        <sz val="10"/>
        <rFont val="Arial"/>
        <family val="2"/>
      </rPr>
      <t>crédit des comptes 13, 20, 21, 26, 27, 102, 231, 232, 454, 456 (455 en M57), 458 excepté les comptes 139, 269, 279, 1027, 2768, 10229 augmenté du crédit net des comptes 103, 775 et des emprunts réalisés : crédit du compte 16 excepté les comptes 169, 1645 et 1688 - GAD</t>
    </r>
    <r>
      <rPr>
        <vertAlign val="superscript"/>
        <sz val="10"/>
        <rFont val="Arial"/>
        <family val="2"/>
      </rPr>
      <t>(a)</t>
    </r>
    <r>
      <rPr>
        <sz val="10"/>
        <rFont val="Arial"/>
        <family val="2"/>
      </rPr>
      <t>.</t>
    </r>
  </si>
  <si>
    <r>
      <t xml:space="preserve">Dotations et subventions d'équipement : </t>
    </r>
    <r>
      <rPr>
        <sz val="10"/>
        <rFont val="Arial"/>
        <family val="2"/>
      </rPr>
      <t>en M14 et M57,</t>
    </r>
    <r>
      <rPr>
        <b/>
        <sz val="10"/>
        <color indexed="12"/>
        <rFont val="Arial"/>
        <family val="2"/>
      </rPr>
      <t xml:space="preserve"> </t>
    </r>
    <r>
      <rPr>
        <sz val="10"/>
        <rFont val="Arial"/>
        <family val="2"/>
      </rPr>
      <t>crédit des comptes 13, 102 excepté les comptes 139, 1027, 10222, 10229</t>
    </r>
  </si>
  <si>
    <r>
      <t xml:space="preserve">Emprunts réalisés : </t>
    </r>
    <r>
      <rPr>
        <sz val="10"/>
        <rFont val="Arial"/>
        <family val="2"/>
      </rPr>
      <t>en M14 et M57,</t>
    </r>
    <r>
      <rPr>
        <b/>
        <sz val="10"/>
        <color indexed="12"/>
        <rFont val="Arial"/>
        <family val="2"/>
      </rPr>
      <t xml:space="preserve"> </t>
    </r>
    <r>
      <rPr>
        <sz val="10"/>
        <rFont val="Arial"/>
        <family val="2"/>
      </rPr>
      <t>crédit du compte 16 excepté les comptes 169, 1645 et 1688 - GAD</t>
    </r>
    <r>
      <rPr>
        <vertAlign val="superscript"/>
        <sz val="10"/>
        <rFont val="Arial"/>
        <family val="2"/>
      </rPr>
      <t>(a)</t>
    </r>
    <r>
      <rPr>
        <sz val="10"/>
        <rFont val="Arial"/>
        <family val="2"/>
      </rPr>
      <t>.</t>
    </r>
  </si>
  <si>
    <r>
      <t xml:space="preserve">Encours de la dette : </t>
    </r>
    <r>
      <rPr>
        <sz val="10"/>
        <rFont val="Arial"/>
        <family val="2"/>
      </rPr>
      <t>en M14 et M57,</t>
    </r>
    <r>
      <rPr>
        <b/>
        <sz val="10"/>
        <color indexed="12"/>
        <rFont val="Arial"/>
        <family val="2"/>
      </rPr>
      <t xml:space="preserve"> </t>
    </r>
    <r>
      <rPr>
        <sz val="10"/>
        <rFont val="Arial"/>
        <family val="2"/>
      </rPr>
      <t>solde créditeur du compte 16 excepté les comptes 1688 et 169.</t>
    </r>
  </si>
  <si>
    <r>
      <rPr>
        <b/>
        <sz val="10"/>
        <color rgb="FF0000FF"/>
        <rFont val="Arial"/>
        <family val="2"/>
      </rPr>
      <t>L'annuité de la dette</t>
    </r>
    <r>
      <rPr>
        <sz val="10"/>
        <rFont val="Arial"/>
        <family val="2"/>
      </rPr>
      <t xml:space="preserve"> comprend, en M14 et M57, les remboursements de dettes, soit le débit du compte 16 excepté les comptes 169, 1645 et 1688 et les charges d'intérêts des emprunts et dettes (débit net du compte 6611).</t>
    </r>
  </si>
  <si>
    <r>
      <rPr>
        <b/>
        <sz val="10"/>
        <color rgb="FF0000FF"/>
        <rFont val="Arial"/>
        <family val="2"/>
      </rPr>
      <t>Dépenses d'intervention :</t>
    </r>
    <r>
      <rPr>
        <sz val="10"/>
        <rFont val="Arial"/>
        <family val="2"/>
      </rPr>
      <t xml:space="preserve"> en M14, débit net des comptes 655 et 657.</t>
    </r>
  </si>
  <si>
    <r>
      <t xml:space="preserve">Impôts et taxes : </t>
    </r>
    <r>
      <rPr>
        <sz val="10"/>
        <rFont val="Arial"/>
        <family val="2"/>
      </rPr>
      <t>en M14, crédit net des comptes 731, 732, 733, 734, 735, 736, 737, 738, 7391, 7392, 7394, 7396, 7398 et 74752 pour les EPT de la MGP. En M57, crédit net des comptes 731, 732, 733, 734, 735, 738, 7391, 7392, 7393, 7394, 7398 .</t>
    </r>
  </si>
  <si>
    <r>
      <t>Fiscalité reversée :</t>
    </r>
    <r>
      <rPr>
        <sz val="10"/>
        <rFont val="Arial"/>
        <family val="2"/>
      </rPr>
      <t xml:space="preserve"> en M14,</t>
    </r>
    <r>
      <rPr>
        <b/>
        <sz val="10"/>
        <color indexed="12"/>
        <rFont val="Arial"/>
        <family val="2"/>
      </rPr>
      <t xml:space="preserve"> </t>
    </r>
    <r>
      <rPr>
        <sz val="10"/>
        <rFont val="Arial"/>
        <family val="2"/>
      </rPr>
      <t>crédit net des</t>
    </r>
    <r>
      <rPr>
        <b/>
        <sz val="10"/>
        <rFont val="Arial"/>
        <family val="2"/>
      </rPr>
      <t xml:space="preserve"> </t>
    </r>
    <r>
      <rPr>
        <sz val="10"/>
        <rFont val="Arial"/>
        <family val="2"/>
      </rPr>
      <t>comptes 7321, 7328, 73921, 73928 et 74752 pour les EPT de la MGP. En M57, crédit net des comptes 7321, 7328, 73921, 73928 exceptés les comptes 73214 et 739214.</t>
    </r>
  </si>
  <si>
    <r>
      <t xml:space="preserve">Impôts locaux : </t>
    </r>
    <r>
      <rPr>
        <sz val="10"/>
        <rFont val="Arial"/>
        <family val="2"/>
      </rPr>
      <t>en M14, crédit net des comptes 731, 732, 7391, 7392 et 74752 pour les EPT de la MGP. En M57, crédit net des comptes 7311, 732, 7392, 73911.</t>
    </r>
  </si>
  <si>
    <t>(a) Gestion active de la dette : GAD = min(débit compte 16449; crédit compte 16449) + min(débit compte 166; crédit compte 166).</t>
  </si>
  <si>
    <t>Nombre d'habitants par groupement</t>
  </si>
  <si>
    <t xml:space="preserve"> Les communes votent des taux et perçoivent des produits sur les trois taxes « ménages ». En revanche elles ne perçoivent aucun produit économique (CFE, CVAE, IFER, TASCOM) ni la taxe additionnelle au foncier non bâti. Le groupement perçoit d’office tous les impôts économiques, une part de la taxe d’habitation et une part de la taxe foncière sur les propriétés non bâties (qui correspondent à la part des impôts ménages qui ne sont plus perçus par les départements ou les régions du fait de la réforme). Il vote seul un taux unique de CFE sur l'ensemble des communes de l’intercommunalité et peut, dès 2011, voter des taux additionnels sur les trois taxes « ménages » : TH, TFNB hors taxe additionnelle et TFB. Si un EPCI souhaite renoncer à l’une de ces recettes, son conseil doit opter pour un taux nul. Parmi les EPCI à fiscalité propre, on distingue les EPCI à fiscalité professionnelle unique (FPU) (les métropoles, la plupart des communautés urbaines, les communautés d’agglomération) et les EPCI à fiscalité additionnelle (la plupart des communautés de communes appliquent, en principe, la fiscalité additionnelle mais peuvent opter pour la FPU).</t>
  </si>
  <si>
    <t>Délai de désendettement = (12) / (3)</t>
  </si>
  <si>
    <r>
      <t xml:space="preserve">Délai de désendettement </t>
    </r>
    <r>
      <rPr>
        <vertAlign val="superscript"/>
        <sz val="11"/>
        <rFont val="Arial"/>
        <family val="2"/>
      </rPr>
      <t>(c)</t>
    </r>
    <r>
      <rPr>
        <sz val="11"/>
        <rFont val="Arial"/>
        <family val="2"/>
      </rPr>
      <t xml:space="preserve"> = (12) / (3)</t>
    </r>
  </si>
  <si>
    <t>(a) Il n'y a pas de communautés d'agglomération (CA) de moins de 15 000 habitants.</t>
  </si>
  <si>
    <t>(b) Il n'y a pas de communautés d'agglomération (CA) de moins de 15 000 habitants.</t>
  </si>
  <si>
    <r>
      <rPr>
        <b/>
        <sz val="11"/>
        <color theme="1"/>
        <rFont val="Arial"/>
        <family val="2"/>
      </rPr>
      <t xml:space="preserve">R7 </t>
    </r>
    <r>
      <rPr>
        <sz val="11"/>
        <color theme="1"/>
        <rFont val="Arial"/>
        <family val="2"/>
      </rPr>
      <t>: Dépenses de personnel / dépenses réelles de fonctionnement (DRF)</t>
    </r>
  </si>
  <si>
    <r>
      <rPr>
        <b/>
        <sz val="11"/>
        <color theme="1"/>
        <rFont val="Arial"/>
        <family val="2"/>
      </rPr>
      <t>R9</t>
    </r>
    <r>
      <rPr>
        <sz val="11"/>
        <color theme="1"/>
        <rFont val="Arial"/>
        <family val="2"/>
      </rPr>
      <t xml:space="preserve"> : Marge d'autofinancement courant (MAC)=(DRF+Remboursement de dette) / RRF</t>
    </r>
  </si>
  <si>
    <r>
      <rPr>
        <b/>
        <sz val="11"/>
        <color theme="1"/>
        <rFont val="Arial"/>
        <family val="2"/>
      </rPr>
      <t>R10</t>
    </r>
    <r>
      <rPr>
        <sz val="11"/>
        <color theme="1"/>
        <rFont val="Arial"/>
        <family val="2"/>
      </rPr>
      <t xml:space="preserve"> : Dépenses d'équipement «brutes» / RRF (Taux d'équipement)</t>
    </r>
  </si>
  <si>
    <t>Impôts et taxes : en M14, crédit net des comptes, 731, 732, 733, 734, 735, 736, 737, 738, 7391, 7392, 7394, 7396, 7398 et 74752 pour les EPT de la MGP</t>
  </si>
  <si>
    <t>T 4.1.c – Recettes réelles totales / population</t>
  </si>
  <si>
    <t>Somme des recettes réelles de fonctionnement et des recettes réelles d'investissement y compris emprunts.</t>
  </si>
  <si>
    <t xml:space="preserve">Recettes de fonctionnement : </t>
  </si>
  <si>
    <t xml:space="preserve">Recettes d'investissement : </t>
  </si>
  <si>
    <t>crédit des comptes 13, 20, 21, 26, 27, 102, 231, 232, 454, 456 (455 en M57), 458 excepté les comptes 139, 269, 279, 1027, 2768, 10229</t>
  </si>
  <si>
    <t>T 4.1.d – Recettes réelles totales hors emprunts / population</t>
  </si>
  <si>
    <t>Somme des recettes réelles de fonctionnement et des recettes réelles d'investissement hors emprunts.</t>
  </si>
  <si>
    <t>Recettes de fonctionnement :</t>
  </si>
  <si>
    <t>Recettes d'investissement :</t>
  </si>
  <si>
    <t>crédit des comptes 13, 20, 21, 26, 27, 102, 231, 232, 454, 456 (455 en M57), 458 excepté les comptes,139, 269, 279, 1027, 2768, 10229</t>
  </si>
  <si>
    <r>
      <t xml:space="preserve">T 5.4 - Présentation fonctionnelle des comptes des communautés d'agglomération par strate de population des groupements </t>
    </r>
    <r>
      <rPr>
        <b/>
        <sz val="14"/>
        <color indexed="12"/>
        <rFont val="Arial"/>
        <family val="2"/>
      </rPr>
      <t>: dépenses de fonctionnement</t>
    </r>
  </si>
  <si>
    <r>
      <t xml:space="preserve">T 5.6 - Présentation fonctionnelle des comptes des communautés d'agglomération par strate de population des groupements </t>
    </r>
    <r>
      <rPr>
        <b/>
        <sz val="14"/>
        <color indexed="12"/>
        <rFont val="Arial"/>
        <family val="2"/>
      </rPr>
      <t>: dépenses totales</t>
    </r>
  </si>
  <si>
    <r>
      <t xml:space="preserve">Les évolutions sont présentées en euros courants. Des </t>
    </r>
    <r>
      <rPr>
        <b/>
        <sz val="10"/>
        <color rgb="FF0000FF"/>
        <rFont val="Arial"/>
        <family val="2"/>
      </rPr>
      <t xml:space="preserve">calculs à champ constant </t>
    </r>
    <r>
      <rPr>
        <sz val="10"/>
        <rFont val="Arial"/>
        <family val="2"/>
      </rPr>
      <t>(c'est-à-dire sur les groupements présents à la fois l'année N et l'année N+1) neutralisent les modifications de périmètre et les changements de strate de population. 
La métropole du grand Paris (MGP) a été créée au 1er janvier 2016 ; elle regroupe 131 communes. Les 11 établissements publics territoriaux (EPT) prennent en 2016 la suite des groupements à fiscalité propre (GFP) qui existaient en 2015 et intègrent les communes qui étaient jusqu’à présent isolées ; la situation de Paris reste particulière puisque la commune joue le rôle d’EPT. Dans les comptes du présent document, la MGP et ses EPT sont intégrés dans les groupements à fiscalité propre, Paris restant dans le compte des communes. Des flux financiers importants apparaissent alors à partir de 2016 entre les communes, les EPT et la MGP. Le traitement retenu varie selon les flux. 
a - La loi NOTRe garantit aux EPT le même niveau de ressources que les groupements à fiscalité propre préexistants. Selon les cas, c’est la MGP qui verse une dotation d’équilibre aux EPT, ou l’inverse ; les montants en jeu sont de l’ordre d’un milliard d’euros. Les montants sont déclarés en recettes ou moindres recettes par la MGP (comptes 74861 ou 74869 en M57) et par les EPT (comptes 7431 ou 7439 en M14). Il n’y a donc aucun traitement spécifique à faire puisque ces flux s’annulent au sein du même agrégat («Autres recettes de fonctionnement») dans le même niveau de collectivités (les GFP).
b - Une autre conséquence de la création de la MGP en 2016 est la création du «fonds de compensation des charges territoriales» (FCCT), pour compenser le fait que les communes perçoivent aujourd’hui des recettes fiscales qui étaient auparavant perçues par les GFP. Compte tenu de la nature comptable des opérations, le versement  des communes est enregistrée dans leur compte 655 41 en M14 et 655 61 en M57, comme une contribution, et en recettes des GFP (en compte 747 52). Ce flux, de l’ordre d’un milliard d’euros, perturberait l’analyse de l’évolution des comptes si l’on considérait la contribution des communes comme une subvention versée, puisque cela augmenterait artificiellement leurs dépenses ; ce flux perturberait également les comparaisons entre communes, notamment par taille puisque ce flux concerne surtout des communes de plus de 20 000 habitants. Pour pouvoir mieux interpréter les comptes des communes et des GFP, on décide donc dans le document sur les communes de neutraliser la contribution des communes au FCCT en ne la considérant pas comme une dépense, mais en la déduisant des recettes fiscales des communes ; dans le compte des GFP, on intègre symétriquement ces recettes perçues par les GFP non pas dans les subventions reçues, mais dans l’agrégat « fiscalité reversée » afin de privilégier une approche économique plutôt que strictement comptable.</t>
    </r>
  </si>
  <si>
    <r>
      <rPr>
        <sz val="10"/>
        <color rgb="FF0000FF"/>
        <rFont val="Arial"/>
        <family val="2"/>
      </rPr>
      <t xml:space="preserve">• </t>
    </r>
    <r>
      <rPr>
        <u/>
        <sz val="10"/>
        <color rgb="FF0000FF"/>
        <rFont val="Arial"/>
        <family val="2"/>
      </rPr>
      <t>Ratio 1</t>
    </r>
    <r>
      <rPr>
        <sz val="10"/>
        <color rgb="FF0000FF"/>
        <rFont val="Arial"/>
        <family val="2"/>
      </rPr>
      <t xml:space="preserve"> = dépenses réelles de fonctionnement (DRF) / population :</t>
    </r>
    <r>
      <rPr>
        <sz val="10"/>
        <color rgb="FF0091FF"/>
        <rFont val="Arial"/>
        <family val="2"/>
      </rPr>
      <t xml:space="preserve"> </t>
    </r>
    <r>
      <rPr>
        <sz val="10"/>
        <color rgb="FF000000"/>
        <rFont val="Arial"/>
        <family val="2"/>
      </rPr>
      <t>montant total des dépenses de fonctionnement en mouvement réels. Les dépenses liées à des travaux en régie (crédit du compte 72 en opération budgétaire) sont exclues des DRF.</t>
    </r>
    <r>
      <rPr>
        <sz val="10"/>
        <color rgb="FF003399"/>
        <rFont val="Arial"/>
        <family val="2"/>
      </rPr>
      <t xml:space="preserve"> </t>
    </r>
  </si>
  <si>
    <r>
      <rPr>
        <sz val="10"/>
        <color rgb="FF0000FF"/>
        <rFont val="Arial"/>
        <family val="2"/>
      </rPr>
      <t xml:space="preserve">• </t>
    </r>
    <r>
      <rPr>
        <u/>
        <sz val="10"/>
        <color rgb="FF0000FF"/>
        <rFont val="Arial"/>
        <family val="2"/>
      </rPr>
      <t>Ratio 9</t>
    </r>
    <r>
      <rPr>
        <sz val="10"/>
        <color rgb="FF0000FF"/>
        <rFont val="Arial"/>
        <family val="2"/>
      </rPr>
      <t xml:space="preserve"> = marge d’autofinancement courant (MAC) = (DRF + remboursement de dette) / RRF :</t>
    </r>
    <r>
      <rPr>
        <sz val="10"/>
        <rFont val="Arial"/>
        <family val="2"/>
      </rPr>
      <t xml:space="preserve"> capacité de la collectivité à financer l’investissement une fois les charges obligatoires payées. Les remboursements de dette sont calculés hors gestion active de la dette. Plus le ratio est faible, plus la capacité à autofinancer l’investissement est élevée ; a contrario, un ratio supérieur à 100 % indique un recours nécessaire aux recettes d’investissement pour financer la charge de la dette. Les dépenses liées à des travaux en régie (crédit du compte 72 en opérations budgétaires)  sont exclues des DRF.</t>
    </r>
  </si>
  <si>
    <t>T 3.1.c</t>
  </si>
  <si>
    <t>T 3.2.c</t>
  </si>
  <si>
    <t>en M57 crédit net des comptes, 731, 732, 733, 734, 735, 738, 7391, 7392, 7393, 7394, 7398</t>
  </si>
  <si>
    <t xml:space="preserve">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 </t>
  </si>
  <si>
    <t xml:space="preserve">                   Département des études et des statistiques locales</t>
  </si>
  <si>
    <r>
      <rPr>
        <b/>
        <u/>
        <sz val="10"/>
        <rFont val="Arial"/>
        <family val="2"/>
      </rPr>
      <t>Métropole de Lyon :</t>
    </r>
    <r>
      <rPr>
        <sz val="10"/>
        <rFont val="Arial"/>
        <family val="2"/>
      </rPr>
      <t xml:space="preserve"> 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 On ne comptabilise pas la métropole de Lyon comme un EPCI à fiscalité propre, mais elle est prise en compte dans la détermination du nombre de communes et du nombre d’habitants couverts par une intercommunalité à fiscalité propre.</t>
    </r>
  </si>
  <si>
    <r>
      <rPr>
        <b/>
        <u/>
        <sz val="10"/>
        <color rgb="FF000000"/>
        <rFont val="Arial"/>
        <family val="2"/>
      </rPr>
      <t xml:space="preserve">Communauté d’agglomération (CA) </t>
    </r>
    <r>
      <rPr>
        <b/>
        <sz val="10"/>
        <color rgb="FF000000"/>
        <rFont val="Arial"/>
        <family val="2"/>
      </rPr>
      <t>:</t>
    </r>
    <r>
      <rPr>
        <sz val="10"/>
        <color rgb="FF000000"/>
        <rFont val="Arial"/>
        <family val="2"/>
      </rPr>
      <t xml:space="preserve"> Créée par la loi du 12 juillet 1999 et modifiée par la loi du 16 décembre 2010, la communauté d’agglomération est un EPCI à fiscalité propre regroupant plusieurs communes formant, à la date de sa création, un ensemble de plus de 50 000 habitants d'un seul tenant et sans enclave, autour d'une ou plusieurs communes centre de plus de 15 000 habitants (des dérogations existent pour ces deux seuils démographiques).</t>
    </r>
  </si>
  <si>
    <r>
      <rPr>
        <b/>
        <u/>
        <sz val="10"/>
        <color rgb="FF000000"/>
        <rFont val="Arial"/>
        <family val="2"/>
      </rPr>
      <t>Communauté de communes (CC)</t>
    </r>
    <r>
      <rPr>
        <b/>
        <sz val="10"/>
        <color rgb="FF000000"/>
        <rFont val="Arial"/>
        <family val="2"/>
      </rPr>
      <t xml:space="preserve"> : </t>
    </r>
    <r>
      <rPr>
        <sz val="10"/>
        <color rgb="FF000000"/>
        <rFont val="Arial"/>
        <family val="2"/>
      </rPr>
      <t xml:space="preserve">Créée par la loi du 6 février 1992 et renforcée par la loi du 12 juillet 1999, la communauté de communes est un établissement public de coopération intercommunale à fiscalité propre regroupant plusieurs communes, associées au sein d’un espace de solidarité, autour d’un projet commun de développement économique et d’aménagement de l’espace. </t>
    </r>
  </si>
  <si>
    <r>
      <t xml:space="preserve">Le nouveau schéma de fiscalité locale issu de la loi de finances pour 2010 ne modifie pas l’esprit du régime fiscal des EPCI à fiscalité additionnelle (EPCI à FA) qui continuent à percevoir une part additionnelle de l’ensemble des taxes attribuées à la commune par la réforme. Les EPCI à FA peuvent toujours opter pour le régime à fiscalité de zone ou pour le régime de zone « éolienne » (EPCI à FPZ ou FPE). En revanche, les régimes fiscaux de taxe professionnelle unique (TPU) et de fiscalité mixte (totalité de la taxe professionnelle et une part additionnelle sur les taxes ménages) disparaissent au profit du régime fiscal à FPU. Ce régime s’apparente à celui des anciens EPCI à fiscalité mixte. 
</t>
    </r>
    <r>
      <rPr>
        <b/>
        <u/>
        <sz val="10"/>
        <color rgb="FF000000"/>
        <rFont val="Arial"/>
        <family val="2"/>
      </rPr>
      <t xml:space="preserve">Le régime de fiscalité additionnelle  sur les quatre taxes (FA) : </t>
    </r>
    <r>
      <rPr>
        <sz val="10"/>
        <color rgb="FF000000"/>
        <rFont val="Arial"/>
        <family val="2"/>
      </rPr>
      <t xml:space="preserve">Les communes continuent à voter des taux sur les taxes « ménages » et votent un taux de CFE à la place de l’ancien taux de TP. Le groupement vote aussi des taux « additionnels » et perçoit des produits « additionnels » des taxes « ménages » et de CFE en appliquant des taux uniformes sur l'ensemble du territoire intercommunal.
 </t>
    </r>
    <r>
      <rPr>
        <b/>
        <u/>
        <sz val="10"/>
        <color rgb="FF000000"/>
        <rFont val="Arial"/>
        <family val="2"/>
      </rPr>
      <t>Le régime à fiscalité professionnelle unique (FPU) :</t>
    </r>
    <r>
      <rPr>
        <sz val="10"/>
        <color rgb="FF000000"/>
        <rFont val="Arial"/>
        <family val="2"/>
      </rPr>
      <t xml:space="preserve"> Les communes votent des taux et perçoivent des produits sur les trois taxes « ménages ». En revanche elles ne perçoivent aucun produit économique (CFE, CVAE, IFER, TASCOM) ni la taxe additionnelle au foncier non bâti. Le groupement perçoit d’office tous les impôts économiques, une part de la taxe d’habitation et une part de la taxe foncière sur les propriétés non bâties (qui correspondent à la part des impôts ménages qui ne sont plus perçus par les départements ou les régions du fait de la réforme). Il vote seul un taux unique de CFE sur l'ensemble des communes de l’intercommunalité et peut, dès 2011, voter des taux additionnels sur les trois taxes « ménages » : TH, TFNB hors taxe additionnelle et TFB. Si un EPCI souhaite renoncer à l’une de ces recettes, son conseil doit opter pour un taux nul. 
</t>
    </r>
  </si>
  <si>
    <r>
      <t>À noter</t>
    </r>
    <r>
      <rPr>
        <sz val="10"/>
        <color rgb="FF000000"/>
        <rFont val="Arial"/>
        <family val="2"/>
      </rPr>
      <t xml:space="preserve"> : pour la détermination des montants de dépenses ou recettes réelles de fonctionnement à retenir pour le calcul des ratios, les reversements de fiscalité liés au FNGIR et aux différents fonds de péréquation horizontale sont comptabilisés en moindres recettes.</t>
    </r>
  </si>
  <si>
    <r>
      <t xml:space="preserve">• </t>
    </r>
    <r>
      <rPr>
        <u/>
        <sz val="10"/>
        <color rgb="FF003399"/>
        <rFont val="Arial"/>
        <family val="2"/>
      </rPr>
      <t>Ratio 1</t>
    </r>
    <r>
      <rPr>
        <sz val="10"/>
        <color rgb="FF003399"/>
        <rFont val="Arial"/>
        <family val="2"/>
      </rPr>
      <t xml:space="preserve"> = dépenses réelles de fonctionnement (DRF) / population :</t>
    </r>
    <r>
      <rPr>
        <sz val="10"/>
        <color rgb="FF0091FF"/>
        <rFont val="Arial"/>
        <family val="2"/>
      </rPr>
      <t xml:space="preserve"> </t>
    </r>
    <r>
      <rPr>
        <sz val="10"/>
        <color rgb="FF000000"/>
        <rFont val="Arial"/>
        <family val="2"/>
      </rPr>
      <t>montant total des dépenses de fonctionnement en mouvement réels. Les dépenses liées à des travaux en régie sont exclues des DRF.</t>
    </r>
    <r>
      <rPr>
        <sz val="10"/>
        <color rgb="FF003399"/>
        <rFont val="Arial"/>
        <family val="2"/>
      </rPr>
      <t xml:space="preserve"> </t>
    </r>
  </si>
  <si>
    <r>
      <t>• </t>
    </r>
    <r>
      <rPr>
        <u/>
        <sz val="10"/>
        <color rgb="FF003399"/>
        <rFont val="Arial"/>
        <family val="2"/>
      </rPr>
      <t>Ratio 2</t>
    </r>
    <r>
      <rPr>
        <sz val="10"/>
        <color rgb="FF003399"/>
        <rFont val="Arial"/>
        <family val="2"/>
      </rPr>
      <t xml:space="preserve"> = produit des impositions directes / population :</t>
    </r>
    <r>
      <rPr>
        <sz val="10"/>
        <rFont val="Arial"/>
        <family val="2"/>
      </rPr>
      <t xml:space="preserve"> (recettes hors fiscalité reversée).</t>
    </r>
  </si>
  <si>
    <r>
      <t xml:space="preserve">• </t>
    </r>
    <r>
      <rPr>
        <u/>
        <sz val="10"/>
        <color rgb="FF003399"/>
        <rFont val="Arial"/>
        <family val="2"/>
      </rPr>
      <t>Ratio 2 bis</t>
    </r>
    <r>
      <rPr>
        <sz val="10"/>
        <color rgb="FF003399"/>
        <rFont val="Arial"/>
        <family val="2"/>
      </rPr>
      <t xml:space="preserve"> = produit net des impositions directes / population :</t>
    </r>
    <r>
      <rPr>
        <sz val="10"/>
        <rFont val="Arial"/>
        <family val="2"/>
      </rPr>
      <t xml:space="preserve"> en plus des impositions directes, ce ratio intègre les prélèvements pour reversements de fiscalité et la fiscalité reversée aux communes par les groupements à fiscalité propre.</t>
    </r>
  </si>
  <si>
    <r>
      <t xml:space="preserve">• </t>
    </r>
    <r>
      <rPr>
        <u/>
        <sz val="10"/>
        <color rgb="FF003399"/>
        <rFont val="Arial"/>
        <family val="2"/>
      </rPr>
      <t>Ratio 3</t>
    </r>
    <r>
      <rPr>
        <sz val="10"/>
        <color rgb="FF003399"/>
        <rFont val="Arial"/>
        <family val="2"/>
      </rPr>
      <t xml:space="preserve"> = recettes réelles de fonctionnement (RRF) / population</t>
    </r>
    <r>
      <rPr>
        <sz val="10"/>
        <color rgb="FF0091FF"/>
        <rFont val="Arial"/>
        <family val="2"/>
      </rPr>
      <t> :</t>
    </r>
    <r>
      <rPr>
        <sz val="10"/>
        <rFont val="Arial"/>
        <family val="2"/>
      </rPr>
      <t xml:space="preserve"> montant total des recettes de fonctionnement en mouvements réels. Ressources dont dispose la collectivité, à comparer aux dépenses de fonctionnement dans leur rythme de croissance.</t>
    </r>
  </si>
  <si>
    <r>
      <t xml:space="preserve">• </t>
    </r>
    <r>
      <rPr>
        <u/>
        <sz val="10"/>
        <color rgb="FF003399"/>
        <rFont val="Arial"/>
        <family val="2"/>
      </rPr>
      <t>Ratio 5</t>
    </r>
    <r>
      <rPr>
        <sz val="10"/>
        <color rgb="FF003399"/>
        <rFont val="Arial"/>
        <family val="2"/>
      </rPr>
      <t xml:space="preserve"> = dette / population :</t>
    </r>
    <r>
      <rPr>
        <sz val="10"/>
        <rFont val="Arial"/>
        <family val="2"/>
      </rPr>
      <t xml:space="preserve"> capital restant dû au 31 décembre de l’exercice. Endettement d’une collectivité à compléter avec un ratio de capacité de désendettement (dette / épargne brute) et le taux d’endettement (ratio 11).</t>
    </r>
  </si>
  <si>
    <r>
      <t xml:space="preserve">• </t>
    </r>
    <r>
      <rPr>
        <u/>
        <sz val="10"/>
        <color rgb="FF003399"/>
        <rFont val="Arial"/>
        <family val="2"/>
      </rPr>
      <t>Ratio 6</t>
    </r>
    <r>
      <rPr>
        <sz val="10"/>
        <color rgb="FF003399"/>
        <rFont val="Arial"/>
        <family val="2"/>
      </rPr>
      <t xml:space="preserve"> = DGF / population</t>
    </r>
    <r>
      <rPr>
        <sz val="10"/>
        <color rgb="FF0091FF"/>
        <rFont val="Arial"/>
        <family val="2"/>
      </rPr>
      <t> :</t>
    </r>
    <r>
      <rPr>
        <sz val="10"/>
        <color rgb="FF000000"/>
        <rFont val="Arial"/>
        <family val="2"/>
      </rPr>
      <t xml:space="preserve"> recettes du compte 741 en mouvements réels. Part de la contribution de l’État au fonctionnement de la collectivité. </t>
    </r>
  </si>
  <si>
    <r>
      <t xml:space="preserve">• </t>
    </r>
    <r>
      <rPr>
        <u/>
        <sz val="10"/>
        <color rgb="FF003399"/>
        <rFont val="Arial"/>
        <family val="2"/>
      </rPr>
      <t>Ratio 7</t>
    </r>
    <r>
      <rPr>
        <sz val="10"/>
        <color rgb="FF003399"/>
        <rFont val="Arial"/>
        <family val="2"/>
      </rPr>
      <t xml:space="preserve"> = dépenses de personnel / DRF :</t>
    </r>
    <r>
      <rPr>
        <sz val="10"/>
        <color rgb="FF000000"/>
        <rFont val="Arial"/>
        <family val="2"/>
      </rPr>
      <t xml:space="preserve"> mesure la charge de personnel de la collectivité ; c’est un coefficient de rigidité car c’est une dépense incompressible à court terme, quelle que soit la population de la collectivité.</t>
    </r>
  </si>
  <si>
    <r>
      <t xml:space="preserve">• </t>
    </r>
    <r>
      <rPr>
        <u/>
        <sz val="10"/>
        <color rgb="FF003399"/>
        <rFont val="Arial"/>
        <family val="2"/>
      </rPr>
      <t>Ratio 9</t>
    </r>
    <r>
      <rPr>
        <sz val="10"/>
        <color rgb="FF003399"/>
        <rFont val="Arial"/>
        <family val="2"/>
      </rPr>
      <t xml:space="preserve"> = marge d’autofinancement courant (MAC) = (DRF + remboursement de dette) / RRF</t>
    </r>
    <r>
      <rPr>
        <sz val="10"/>
        <rFont val="Arial"/>
        <family val="2"/>
      </rPr>
      <t> : capacité de la collectivité à financer l’investissement une fois les charges obligatoires payées. Les remboursements de dette sont calculés hors gestion active de la dette. Plus le ratio est faible, plus la capacité à autofinancer l’investissement est élevée ; a contrario, un ratio supérieur à 100 % indique un recours nécessaire aux recettes d’investissement pour financer la charge de la dette. Les dépenses liées à des travaux en régie sont exclues des DRF.</t>
    </r>
  </si>
  <si>
    <r>
      <t xml:space="preserve">• </t>
    </r>
    <r>
      <rPr>
        <u/>
        <sz val="10"/>
        <color rgb="FF003399"/>
        <rFont val="Arial"/>
        <family val="2"/>
      </rPr>
      <t>Ratio 10</t>
    </r>
    <r>
      <rPr>
        <sz val="10"/>
        <color rgb="FF003399"/>
        <rFont val="Arial"/>
        <family val="2"/>
      </rPr>
      <t xml:space="preserve"> = dépenses d’équipement </t>
    </r>
    <r>
      <rPr>
        <sz val="10"/>
        <color rgb="FF003399"/>
        <rFont val="Calibri"/>
        <family val="2"/>
      </rPr>
      <t>«</t>
    </r>
    <r>
      <rPr>
        <sz val="10"/>
        <color rgb="FF003399"/>
        <rFont val="Arial"/>
        <family val="2"/>
      </rPr>
      <t>brutes</t>
    </r>
    <r>
      <rPr>
        <sz val="10"/>
        <color rgb="FF003399"/>
        <rFont val="Calibri"/>
        <family val="2"/>
      </rPr>
      <t>»</t>
    </r>
    <r>
      <rPr>
        <sz val="10"/>
        <color rgb="FF003399"/>
        <rFont val="Arial"/>
        <family val="2"/>
      </rPr>
      <t xml:space="preserve"> / RRF = taux d’équipement : </t>
    </r>
    <r>
      <rPr>
        <sz val="10"/>
        <rFont val="Arial"/>
        <family val="2"/>
      </rPr>
      <t>effort d’équipement de la collectivité au regard de ses ressources. À relativiser sur une année donnée car les programmes d’équipement se jouent souvent sur plusieurs années.Voir le ratio 4 pour la définition des dépenses.</t>
    </r>
  </si>
  <si>
    <r>
      <t xml:space="preserve">• </t>
    </r>
    <r>
      <rPr>
        <u/>
        <sz val="10"/>
        <color rgb="FF003399"/>
        <rFont val="Arial"/>
        <family val="2"/>
      </rPr>
      <t>Ratio 11</t>
    </r>
    <r>
      <rPr>
        <sz val="10"/>
        <color rgb="FF003399"/>
        <rFont val="Arial"/>
        <family val="2"/>
      </rPr>
      <t xml:space="preserve"> = dette / RRF = taux d’endettement :</t>
    </r>
    <r>
      <rPr>
        <sz val="10"/>
        <rFont val="Arial"/>
        <family val="2"/>
      </rPr>
      <t xml:space="preserve"> mesure la charge de la dette d’une collectivité relativement à ses ressources.</t>
    </r>
  </si>
  <si>
    <r>
      <rPr>
        <b/>
        <u/>
        <sz val="10"/>
        <rFont val="Arial"/>
        <family val="2"/>
      </rPr>
      <t>Métropole de Lyon :</t>
    </r>
    <r>
      <rPr>
        <sz val="10"/>
        <rFont val="Arial"/>
        <family val="2"/>
      </rPr>
      <t xml:space="preserve"> 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t>
    </r>
  </si>
  <si>
    <r>
      <rPr>
        <b/>
        <u/>
        <sz val="10"/>
        <color rgb="FF000000"/>
        <rFont val="Arial"/>
        <family val="2"/>
      </rPr>
      <t>Communauté urbaine (CU)</t>
    </r>
    <r>
      <rPr>
        <b/>
        <sz val="10"/>
        <color rgb="FF000000"/>
        <rFont val="Arial"/>
        <family val="2"/>
      </rPr>
      <t xml:space="preserve"> :</t>
    </r>
    <r>
      <rPr>
        <sz val="10"/>
        <color rgb="FF000000"/>
        <rFont val="Arial"/>
        <family val="2"/>
      </rPr>
      <t xml:space="preserve"> 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2014 abaisse ce seuil à 250 000 habitants. Forme de coopération plus intégrée que la communauté d’agglomération, la communauté urbaine dispose de compétences plus larges que celle-ci. </t>
    </r>
  </si>
  <si>
    <r>
      <t xml:space="preserve">Le seul aspect particulier lié à la </t>
    </r>
    <r>
      <rPr>
        <b/>
        <u/>
        <sz val="10"/>
        <rFont val="Arial"/>
        <family val="2"/>
      </rPr>
      <t>montagne</t>
    </r>
    <r>
      <rPr>
        <sz val="10"/>
        <rFont val="Arial"/>
        <family val="2"/>
      </rPr>
      <t xml:space="preserve"> pour les EPCI à fiscalité propre est celui du seuil minimal de population, issu de l'article 33 de la loi NOTRe, et codifié au III de l'article L. 5210-1-1 du CGCT. 1° la constitution d'établissements publics de coopération intercommunale à fiscalité propre regroupant au moins 15 000 habitants ; toutefois, ce seuil est adapté, sans pouvoir être inférieur à 5 000 habitants pour les établissements publics de coopération intercommunale à fiscalité propre ainsi que pour les projets d'établissement public de coopération intercommunale à fiscalité propre : c) comprenant une moitié au moins de communes situées dans une zone de montagne délimitée en application de l'article 3 de la loi n° 85-30 du 9 janvier 1985 relative au développement et à la protection de la montagne. </t>
    </r>
  </si>
  <si>
    <t>Part relative des concours et dotations de l'Etat dans le total des recettes réelles de fonctionnement.</t>
  </si>
  <si>
    <t>Dépenses d'équipement : débit des comptes  20, 21, 23 excepté 204 et excepté 2324 en M57 moins le crédit des comptes 236 (en M57), 237, 238</t>
  </si>
  <si>
    <t>Dépenses d'équipement : débit des comptes  20, 21, 23 excepté 204 et excepté 2324 en M57 moins le crédit des comptes 236 (M57), 237, 238</t>
  </si>
  <si>
    <t>Subventions d'équipement versées : débit du compte 204 et 2324 en M57</t>
  </si>
  <si>
    <r>
      <t xml:space="preserve">Dépenses d'équipement : </t>
    </r>
    <r>
      <rPr>
        <sz val="10"/>
        <rFont val="Arial"/>
        <family val="2"/>
      </rPr>
      <t>en M14 et M57,</t>
    </r>
    <r>
      <rPr>
        <b/>
        <sz val="10"/>
        <color indexed="12"/>
        <rFont val="Arial"/>
        <family val="2"/>
      </rPr>
      <t xml:space="preserve"> </t>
    </r>
    <r>
      <rPr>
        <sz val="10"/>
        <rFont val="Arial"/>
        <family val="2"/>
      </rPr>
      <t>débit des comptes  20, 21, 23 excepté 204  et excepté le compte 2324 en M57 moins le crédit des comptes 236, 237, 238.</t>
    </r>
  </si>
  <si>
    <r>
      <rPr>
        <sz val="10"/>
        <color rgb="FF0000FF"/>
        <rFont val="Arial"/>
        <family val="2"/>
      </rPr>
      <t xml:space="preserve">• </t>
    </r>
    <r>
      <rPr>
        <u/>
        <sz val="10"/>
        <color rgb="FF0000FF"/>
        <rFont val="Arial"/>
        <family val="2"/>
      </rPr>
      <t>Ratio 4</t>
    </r>
    <r>
      <rPr>
        <sz val="10"/>
        <color rgb="FF0000FF"/>
        <rFont val="Arial"/>
        <family val="2"/>
      </rPr>
      <t xml:space="preserve"> = dépenses d’équipement "brutes" / population :</t>
    </r>
    <r>
      <rPr>
        <sz val="10"/>
        <rFont val="Arial"/>
        <family val="2"/>
      </rPr>
      <t xml:space="preserve"> dépenses des comptes 20 (immobilisations incorporelles) sauf 204 (subventions d’équipement versées), 21 (immobilisations corporelles), 23 (immobilisations en cours diminué des crédits des comptes 236, 237 et 238 et excepté le compte 2324 en M57), 454 (travaux effectués d’office pour le compte de tiers), 456 (opérations d’investissement sur établissement d’enseignement) et 458 (opérations d’investissement sous mandat). Les travaux en régie (crédit du compte 72, en opérations budgétaires) sont ajoutés au calcul. </t>
    </r>
  </si>
  <si>
    <r>
      <rPr>
        <sz val="10"/>
        <color rgb="FF0000FF"/>
        <rFont val="Arial"/>
        <family val="2"/>
      </rPr>
      <t>• </t>
    </r>
    <r>
      <rPr>
        <u/>
        <sz val="10"/>
        <color rgb="FF0000FF"/>
        <rFont val="Arial"/>
        <family val="2"/>
      </rPr>
      <t>Ratio 2</t>
    </r>
    <r>
      <rPr>
        <sz val="10"/>
        <color rgb="FF0000FF"/>
        <rFont val="Arial"/>
        <family val="2"/>
      </rPr>
      <t xml:space="preserve"> = produit des impositions directes / population </t>
    </r>
    <r>
      <rPr>
        <sz val="10"/>
        <rFont val="Arial"/>
        <family val="2"/>
      </rPr>
      <t xml:space="preserve"> (recettes hors fiscalité reversée).</t>
    </r>
  </si>
  <si>
    <r>
      <t>Directeur de la publication :</t>
    </r>
    <r>
      <rPr>
        <b/>
        <sz val="10"/>
        <rFont val="Arial"/>
        <family val="2"/>
      </rPr>
      <t xml:space="preserve"> Cécile Raquin</t>
    </r>
  </si>
  <si>
    <r>
      <t>CU</t>
    </r>
    <r>
      <rPr>
        <sz val="8"/>
        <rFont val="Arial"/>
        <family val="2"/>
      </rPr>
      <t xml:space="preserve">: Communauté Urbaine ; </t>
    </r>
    <r>
      <rPr>
        <b/>
        <sz val="8"/>
        <rFont val="Arial"/>
        <family val="2"/>
      </rPr>
      <t>CA</t>
    </r>
    <r>
      <rPr>
        <sz val="8"/>
        <rFont val="Arial"/>
        <family val="2"/>
      </rPr>
      <t xml:space="preserve">: Communauté d'Agglomération; </t>
    </r>
    <r>
      <rPr>
        <b/>
        <sz val="8"/>
        <rFont val="Arial"/>
        <family val="2"/>
      </rPr>
      <t>CC</t>
    </r>
    <r>
      <rPr>
        <sz val="8"/>
        <rFont val="Arial"/>
        <family val="2"/>
      </rPr>
      <t>: Communauté de communes;</t>
    </r>
  </si>
  <si>
    <r>
      <t>CU</t>
    </r>
    <r>
      <rPr>
        <sz val="8"/>
        <rFont val="Arial"/>
        <family val="2"/>
      </rPr>
      <t xml:space="preserve">: Communauté Urbaine ; </t>
    </r>
    <r>
      <rPr>
        <b/>
        <sz val="8"/>
        <rFont val="Arial"/>
        <family val="2"/>
      </rPr>
      <t>CA</t>
    </r>
    <r>
      <rPr>
        <sz val="8"/>
        <rFont val="Arial"/>
        <family val="2"/>
      </rPr>
      <t xml:space="preserve">: Communauté d'Agglomération; </t>
    </r>
    <r>
      <rPr>
        <b/>
        <sz val="8"/>
        <rFont val="Arial"/>
        <family val="2"/>
      </rPr>
      <t>CC:</t>
    </r>
    <r>
      <rPr>
        <sz val="8"/>
        <rFont val="Arial"/>
        <family val="2"/>
      </rPr>
      <t xml:space="preserve"> Communauté de Communes;</t>
    </r>
  </si>
  <si>
    <r>
      <t xml:space="preserve">• </t>
    </r>
    <r>
      <rPr>
        <u/>
        <sz val="10"/>
        <color rgb="FF003399"/>
        <rFont val="Arial"/>
        <family val="2"/>
      </rPr>
      <t>Ratio 4</t>
    </r>
    <r>
      <rPr>
        <sz val="10"/>
        <color rgb="FF003399"/>
        <rFont val="Arial"/>
        <family val="2"/>
      </rPr>
      <t xml:space="preserve"> = dépenses d’équipement «brutes»/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</si>
  <si>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r>
      <t xml:space="preserve">• </t>
    </r>
    <r>
      <rPr>
        <u/>
        <sz val="10"/>
        <color rgb="FF003399"/>
        <rFont val="Arial"/>
        <family val="2"/>
      </rPr>
      <t>Ratio 4</t>
    </r>
    <r>
      <rPr>
        <sz val="10"/>
        <color rgb="FF003399"/>
        <rFont val="Arial"/>
        <family val="2"/>
      </rPr>
      <t xml:space="preserve"> = dépenses d’équipement </t>
    </r>
    <r>
      <rPr>
        <sz val="10"/>
        <color rgb="FF003399"/>
        <rFont val="Calibri"/>
        <family val="2"/>
      </rPr>
      <t>«brutes»</t>
    </r>
    <r>
      <rPr>
        <sz val="10"/>
        <color rgb="FF003399"/>
        <rFont val="Arial"/>
        <family val="2"/>
      </rPr>
      <t>/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</si>
  <si>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r>
      <t xml:space="preserve">• </t>
    </r>
    <r>
      <rPr>
        <u/>
        <sz val="10"/>
        <color rgb="FF003399"/>
        <rFont val="Arial"/>
        <family val="2"/>
      </rPr>
      <t>Ratio 4</t>
    </r>
    <r>
      <rPr>
        <sz val="10"/>
        <color rgb="FF003399"/>
        <rFont val="Arial"/>
        <family val="2"/>
      </rPr>
      <t xml:space="preserve"> = dépenses d’équipement </t>
    </r>
    <r>
      <rPr>
        <sz val="10"/>
        <color rgb="FF003399"/>
        <rFont val="Calibri"/>
        <family val="2"/>
      </rPr>
      <t>«</t>
    </r>
    <r>
      <rPr>
        <sz val="10"/>
        <color rgb="FF003399"/>
        <rFont val="Arial"/>
        <family val="2"/>
      </rPr>
      <t>brutes</t>
    </r>
    <r>
      <rPr>
        <sz val="10"/>
        <color rgb="FF003399"/>
        <rFont val="Calibri"/>
        <family val="2"/>
      </rPr>
      <t>»</t>
    </r>
    <r>
      <rPr>
        <sz val="10"/>
        <color rgb="FF003399"/>
        <rFont val="Arial"/>
        <family val="2"/>
      </rPr>
      <t>/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</si>
  <si>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r>
      <t xml:space="preserve">• </t>
    </r>
    <r>
      <rPr>
        <u/>
        <sz val="10"/>
        <color rgb="FF003399"/>
        <rFont val="Arial"/>
        <family val="2"/>
      </rPr>
      <t>Ratio 4</t>
    </r>
    <r>
      <rPr>
        <sz val="10"/>
        <color rgb="FF003399"/>
        <rFont val="Arial"/>
        <family val="2"/>
      </rPr>
      <t xml:space="preserve"> = dépenses d’équipement </t>
    </r>
    <r>
      <rPr>
        <sz val="10"/>
        <color rgb="FF003399"/>
        <rFont val="Calibri"/>
        <family val="2"/>
      </rPr>
      <t>«</t>
    </r>
    <r>
      <rPr>
        <sz val="10"/>
        <color rgb="FF003399"/>
        <rFont val="Arial"/>
        <family val="2"/>
      </rPr>
      <t>brute</t>
    </r>
    <r>
      <rPr>
        <sz val="10"/>
        <color rgb="FF003399"/>
        <rFont val="Calibri"/>
        <family val="2"/>
      </rPr>
      <t>s»</t>
    </r>
    <r>
      <rPr>
        <sz val="10"/>
        <color rgb="FF003399"/>
        <rFont val="Arial"/>
        <family val="2"/>
      </rPr>
      <t>/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</si>
  <si>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t>Auvergne-Rhône-Alpes</t>
  </si>
  <si>
    <t>Bourgogne-Franche-Comté</t>
  </si>
  <si>
    <t>Centre-Val de Loire</t>
  </si>
  <si>
    <t>Hauts-de-France</t>
  </si>
  <si>
    <t>Nouvelle-Aquitaine</t>
  </si>
  <si>
    <t>Services généraux</t>
  </si>
  <si>
    <t>Opérations non ventilables</t>
  </si>
  <si>
    <t>Conseils, assemblée locale</t>
  </si>
  <si>
    <t>Coopération décentralisée et actions internationales</t>
  </si>
  <si>
    <t>Services communs (sécurité)</t>
  </si>
  <si>
    <t>Police, sécurité, justice</t>
  </si>
  <si>
    <t>Incendie et secours</t>
  </si>
  <si>
    <t>Autres interventions de protection civile</t>
  </si>
  <si>
    <t>Services communs (enseignement)</t>
  </si>
  <si>
    <t>Enseignement supérieur, professionnel et continu</t>
  </si>
  <si>
    <t>Hébergement et restauration scolaires</t>
  </si>
  <si>
    <t>Culture, vie sociale, sport et jeunesse</t>
  </si>
  <si>
    <t>Services communs et vie sociale</t>
  </si>
  <si>
    <t>dont : expression et action culturelles</t>
  </si>
  <si>
    <t>Santé, action sociale</t>
  </si>
  <si>
    <t>Services communs (y compris APA et RSA)</t>
  </si>
  <si>
    <t>Action sociale (hors APA et RSA)</t>
  </si>
  <si>
    <t>dont : services communs action sociale</t>
  </si>
  <si>
    <t>Aménagement des territoires et habitat</t>
  </si>
  <si>
    <t>Services communs et sécurité</t>
  </si>
  <si>
    <t>Aménagement des territoires</t>
  </si>
  <si>
    <t>dont : espaces verts urbains</t>
  </si>
  <si>
    <t>Habitat</t>
  </si>
  <si>
    <t>Environnement</t>
  </si>
  <si>
    <t>Services communs et actions transversales</t>
  </si>
  <si>
    <t>Collecte et traitement des déchets</t>
  </si>
  <si>
    <t>Propreté urbaine</t>
  </si>
  <si>
    <t>Actions en matière de gestion des eaux</t>
  </si>
  <si>
    <t>Autres actions environnementales</t>
  </si>
  <si>
    <t>Transports, routes et voiries</t>
  </si>
  <si>
    <t>Services communs (transports)</t>
  </si>
  <si>
    <t>Transports publics (hors scolaire)</t>
  </si>
  <si>
    <t>Routes et voiries</t>
  </si>
  <si>
    <t>Infrastructures</t>
  </si>
  <si>
    <t>Action économique</t>
  </si>
  <si>
    <t>Services communs (y compris R &amp; D)</t>
  </si>
  <si>
    <t>Agriculture, pêche et agro-alimentaire</t>
  </si>
  <si>
    <t>Industrie, commerce et artisanat</t>
  </si>
  <si>
    <t>Développement touristique</t>
  </si>
  <si>
    <t>Plan de relance (crise sanitaire)</t>
  </si>
  <si>
    <t xml:space="preserve">       : conservation et diffusion du patrimoine</t>
  </si>
  <si>
    <t xml:space="preserve">       : personnes âgées</t>
  </si>
  <si>
    <t xml:space="preserve">       : famille et enfance</t>
  </si>
  <si>
    <t xml:space="preserve">       : personnes handicapées</t>
  </si>
  <si>
    <t xml:space="preserve">       : autres interventions sociales</t>
  </si>
  <si>
    <t>Dépenses réelles d'investissement hors remboursement : en M14 et M57, débit des comptes 13, 20, 21, 23, 26, 27, 102, 454, 456 (455 en M57), 458, 481 excepté les comptes 139, 269, 279, 1027, 2768, 10229 et moins le crédit des comptes 236 (en M57), 237 et 238.</t>
  </si>
  <si>
    <t>TOTAL (hors charges financières)</t>
  </si>
  <si>
    <t>Dépenses de fonctionnement (hors charges financières)</t>
  </si>
  <si>
    <t>Dépenses totales (hors charges financières et hors remboursements)</t>
  </si>
  <si>
    <t>de 15 000 à moins</t>
  </si>
  <si>
    <t xml:space="preserve">       : éclairage public</t>
  </si>
  <si>
    <t xml:space="preserve">       : autres aménagements urbains et ruraux</t>
  </si>
  <si>
    <t>Dépenses réelles totales hors charges financières et remboursement : Somme des dépenses réelles de fonctionnement hors charges financières et des dépenses réelles d'investissement hors remboursement.</t>
  </si>
  <si>
    <t>TOTAL (hors charges financières et hors remboursements)</t>
  </si>
  <si>
    <r>
      <t xml:space="preserve">T 5.7 - Présentation fonctionnelle des comptes des communautés de communes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de fonctionnement</t>
    </r>
  </si>
  <si>
    <t xml:space="preserve"> des CC </t>
  </si>
  <si>
    <t>Dépenses réelles d'investissement hors remboursement : en M14 et M57, débit des comptes 13, 20, 21, 23, 26, 27, 102, 454, 456 (455 en M57), 458, 481 excepté les comptes 139, 269, 279, 1027, 2768, 10229 et diminué du crédit des comptes 236 (en M57), 237 et 238.</t>
  </si>
  <si>
    <r>
      <t xml:space="preserve">T 5.9 - Présentation fonctionnelle des comptes des communautés de communes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totales</t>
    </r>
  </si>
  <si>
    <r>
      <t>Outre-Mer</t>
    </r>
    <r>
      <rPr>
        <b/>
        <vertAlign val="superscript"/>
        <sz val="11"/>
        <rFont val="Arial"/>
        <family val="2"/>
      </rPr>
      <t xml:space="preserve">(a) </t>
    </r>
    <r>
      <rPr>
        <b/>
        <sz val="11"/>
        <rFont val="Arial"/>
        <family val="2"/>
      </rPr>
      <t>:</t>
    </r>
  </si>
  <si>
    <r>
      <t>Outre-Mer</t>
    </r>
    <r>
      <rPr>
        <b/>
        <vertAlign val="superscript"/>
        <sz val="11"/>
        <rFont val="Arial"/>
        <family val="2"/>
      </rPr>
      <t>(a)</t>
    </r>
  </si>
  <si>
    <t>Remarque : la ventilation fonctionnelle de cette année diffère de celle des années précédentes car une nouvelle codification permettant d'unifier les différentes nomenclatures existantes a été élaborée et c'est cette nouvelle codification qui est retenue dorénavant.</t>
  </si>
  <si>
    <t>Impôts locaux : en M14, crédit net des comptes, 731, 732, 7391, 7392 et 74752 pour les EPT de la MGP et hormis les comptes 73224 et 7323</t>
  </si>
  <si>
    <t>en M57, cédit net des comptes 7311, 732, 7333, 7334, 73911, 7392, 73933, 73934 et hormis les comptes 73223, 73225, 7323,739225</t>
  </si>
  <si>
    <r>
      <t>T 5.2 - Présentation fonctionnelle des comptes des métropoles</t>
    </r>
    <r>
      <rPr>
        <b/>
        <vertAlign val="superscript"/>
        <sz val="14"/>
        <color indexed="12"/>
        <rFont val="Arial"/>
        <family val="2"/>
      </rPr>
      <t xml:space="preserve"> (a) </t>
    </r>
    <r>
      <rPr>
        <b/>
        <sz val="14"/>
        <color indexed="12"/>
        <rFont val="Arial"/>
        <family val="2"/>
      </rPr>
      <t xml:space="preserve">et communautés urbaines par strate de population des groupements </t>
    </r>
    <r>
      <rPr>
        <b/>
        <vertAlign val="superscript"/>
        <sz val="14"/>
        <color indexed="12"/>
        <rFont val="Arial"/>
        <family val="2"/>
      </rPr>
      <t>(b)</t>
    </r>
    <r>
      <rPr>
        <b/>
        <sz val="14"/>
        <color indexed="12"/>
        <rFont val="Arial"/>
        <family val="2"/>
      </rPr>
      <t xml:space="preserve"> : dépenses d'investissement hors remboursements</t>
    </r>
  </si>
  <si>
    <t>TOTAL (hors remboursements)</t>
  </si>
  <si>
    <t>TOTAL  (hors remboursements)</t>
  </si>
  <si>
    <r>
      <t>T 5.5 - Présentation fonctionnelle des comptes des communautés d'agglomération par strate de population des groupements</t>
    </r>
    <r>
      <rPr>
        <b/>
        <vertAlign val="superscript"/>
        <sz val="14"/>
        <color indexed="12"/>
        <rFont val="Arial"/>
        <family val="2"/>
      </rPr>
      <t xml:space="preserve"> </t>
    </r>
    <r>
      <rPr>
        <b/>
        <sz val="14"/>
        <color indexed="12"/>
        <rFont val="Arial"/>
        <family val="2"/>
      </rPr>
      <t>: dépenses d'investissement hors remboursements</t>
    </r>
  </si>
  <si>
    <r>
      <t xml:space="preserve">T 5.8 - Présentation fonctionnelle des comptes des communautés de communes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d'investissement hors remboursements</t>
    </r>
  </si>
  <si>
    <t>(a) cf. Article R5211-14 du Code général des collectivités territoriales  (ci-dessous). Champ : communautés de communes ayant au moins une commune de 3500 habitants et plus.</t>
  </si>
  <si>
    <t>Champ : Communautés de communes soumises à la présentation fonctionnelle de leur compte, cf article R5211-14 du code général des collectivités locales ci dessous.</t>
  </si>
  <si>
    <t>Guadeloupe</t>
  </si>
  <si>
    <t>Martinique</t>
  </si>
  <si>
    <t>Guyane</t>
  </si>
  <si>
    <t>Réunion</t>
  </si>
  <si>
    <t>Mayotte</t>
  </si>
  <si>
    <t>Présentation fonctionnelle des comptes des communautés de communes ayant au moins une commune de 3500 hab. et plus, par strate de population des groupements : dépenses de fonctionnement</t>
  </si>
  <si>
    <t>Présentation fonctionnelle des comptes des communautés de communes ayant au moins une commune de 3500 hab. et plus, par strate de population des groupements : dépenses d'investissement</t>
  </si>
  <si>
    <t>Présentation fonctionnelle des comptes des communautés de communes ayant au moins une commune de 3500 hab. et plus, par strate de population des groupements : dépenses totales</t>
  </si>
  <si>
    <t>Dépenses de fonctionnement : en M14 et M57, débit net du compte 6 hormis les comptes 675, 676 et 68 (et 65882 en M57). Charges financières : débit net du compte 66.</t>
  </si>
  <si>
    <t>Recettes réelles de fonctionnement : crédit net du compte 7 excepté les comptes 775, 776, 777 et 78 (et 75882 en M57)</t>
  </si>
  <si>
    <t xml:space="preserve">Recettes de fonctionnement : crédit net des comptes 7 sauf 775, 776, 777, 78 (et 75882 en M57) </t>
  </si>
  <si>
    <t>Recettes réelles de fonctionnement : en M14 et M57, crédit net du compte 7 excepté les comptes, 775, 776, 777 et 78 (et 75882 en M57)</t>
  </si>
  <si>
    <t>débit net du compte 6 hormis les comptes 675, 676 et 68 (et 65882 en M57)</t>
  </si>
  <si>
    <t>Dépenses de fonctionnement : débit net du compte 6 hormis les comptes 675, 676 et 68 (et 65882 en M57)</t>
  </si>
  <si>
    <t>Dépenses de fonctionnement : en M14 et M57, débit net du compte 6 hormis les comptes 675, 676 et 68 (et 65882 en M57)</t>
  </si>
  <si>
    <t xml:space="preserve">crédit net du compte 7 excepté les comptes 775, 776, 777 et 78 (et 75882 en M57) </t>
  </si>
  <si>
    <r>
      <t>Recettes réelles de fonctionnement :</t>
    </r>
    <r>
      <rPr>
        <sz val="10"/>
        <rFont val="Arial"/>
        <family val="2"/>
      </rPr>
      <t xml:space="preserve"> en M14 et M57, crédit net du compte 7 (excepté les comptes 775, 776, 777 et 78 et 75882 en M57).</t>
    </r>
  </si>
  <si>
    <r>
      <t>Dépenses réelles de fonctionnement :</t>
    </r>
    <r>
      <rPr>
        <sz val="10"/>
        <rFont val="Arial"/>
        <family val="2"/>
      </rPr>
      <t xml:space="preserve"> en  M14 et M57, débit net du compte 6 hormis les comptes 675, 676 et 68 et 65882 en M57 .</t>
    </r>
  </si>
  <si>
    <t>Lecture : les achats et charges externes repésentent 20,9 % des dépenses de fonctionnement des groupements à fiscalité propre de montagne de 300 000 habitants et plus.</t>
  </si>
  <si>
    <t>Recettes réelles de fonctionnement : en M14 et M57, crédit net du compte, 7 excepté les comptes 775, 776, 777 et 78 (et 75882 en M57)</t>
  </si>
  <si>
    <t>Recettes réelles de fonctionnement : en M14 et M57, crédit net du compte 7 excepté les comptes 775, 776, 777 et 78 (et 75882 en M57)</t>
  </si>
  <si>
    <t xml:space="preserve">Dépenses de fonctionnement : débit net du compte 6 hormis les comptes 675, 676 et 68 (et 65882 en M57), augmenté du remboursements de dettes, soit le débit du compte 16 excepté les comptes 169, 1645 </t>
  </si>
  <si>
    <t>et 1688, on retire aussi les travaux en régie (crédit du compte 72, en opérations budgétaires).</t>
  </si>
  <si>
    <t xml:space="preserve">         en 2023</t>
  </si>
  <si>
    <r>
      <t>Les tableaux</t>
    </r>
    <r>
      <rPr>
        <b/>
        <sz val="8"/>
        <rFont val="Arial"/>
        <family val="2"/>
      </rPr>
      <t xml:space="preserve"> « Les finances des groupements de communes à fiscalité propre en 2023 »</t>
    </r>
  </si>
  <si>
    <t>Janvier 2025</t>
  </si>
  <si>
    <t>Les finances des établissements publics intercommunaux (EPCI) à fiscalité propre en 2023</t>
  </si>
  <si>
    <t>Répartition des groupements à fiscalité propre par strate de population en 2023</t>
  </si>
  <si>
    <t>Répartition des groupements à fiscalité propre et de leur population par région et strate de population en 2023</t>
  </si>
  <si>
    <t>Répartition des groupements à fiscalité propre selon le type de groupement et strate de population en 2023</t>
  </si>
  <si>
    <t>Comptes des groupements à fiscalité propre par strate de population en 2023</t>
  </si>
  <si>
    <t>Les dépenses et recettes par habitant des groupements à fscalité propre par strate de population en 2023</t>
  </si>
  <si>
    <t>Comptes des métropoles et communautés urbaines (CU) par strate de population en 2023</t>
  </si>
  <si>
    <t>Les dépenses et recettes par habitant des métropoles et CU par strate de population en 2023</t>
  </si>
  <si>
    <t>Comptes des communautés d'agglomération (CA) par strate de population en 2023</t>
  </si>
  <si>
    <t>Les dépenses et recettes par habitant des communautés d'agglomération par strate de population en 2023</t>
  </si>
  <si>
    <t>Comptes des communautés de communes (CC) par strate de population en 2023</t>
  </si>
  <si>
    <t>Les dépenses et recettes par habitant des communautés de communes par strate de population en 2023</t>
  </si>
  <si>
    <t>Comptes des groupements à fiscalité propre de « montagne » par strate de population en 2023</t>
  </si>
  <si>
    <t>Les dépenses et recettes par habitant des groupements de « montagne »  par strate de population en 2023</t>
  </si>
  <si>
    <t>Comptes des groupements à fiscalité propre n'étant pas de « montagne » par strate de population en 2023</t>
  </si>
  <si>
    <t>Les dépenses et recettes par habitant des groupements n'étant pas de « montagne »  par strate de population en 2023</t>
  </si>
  <si>
    <t>Ratios financiers 2023 : Dépenses et recettes totales du budget intercommunal par région, type du groupement et strate de population</t>
  </si>
  <si>
    <t>Ratios financiers 2023 : Dépenses de fonctionnement par région, type du groupement et strate de population</t>
  </si>
  <si>
    <t>Ratios financiers 2023 : Recettes de fonctionnement et capacité d'épargne par région, type du groupement et strate de population</t>
  </si>
  <si>
    <t>Ratios financiers 2023 : Dépenses d'investissement par région, type du groupement et strate de population</t>
  </si>
  <si>
    <t>Ratios financiers 2023 : Recettes d'investissement par région, type du groupement et strate de population</t>
  </si>
  <si>
    <t>Ratios financiers 2023 : Charge de la dette et marge de manœuvre par région, type du groupement et strate de population</t>
  </si>
  <si>
    <t>Evolution 2023/2022 des résultats comptables des groupements par strate de population</t>
  </si>
  <si>
    <t>Mise en ligne : janvier 2025</t>
  </si>
  <si>
    <t>Source : DGFIP, comptes de gestion, budgets principaux; INSEE, Recensement de la population (population totale en 2023 - année de référence 2020) ; calculs DGCL.</t>
  </si>
  <si>
    <r>
      <t xml:space="preserve">T 1.1.a - Répartition en nombre de groupements à fiscalité propre </t>
    </r>
    <r>
      <rPr>
        <b/>
        <vertAlign val="superscript"/>
        <sz val="14"/>
        <color indexed="12"/>
        <rFont val="Arial"/>
        <family val="2"/>
      </rPr>
      <t>(a)</t>
    </r>
    <r>
      <rPr>
        <b/>
        <sz val="14"/>
        <color indexed="12"/>
        <rFont val="Arial"/>
        <family val="2"/>
      </rPr>
      <t xml:space="preserve"> par strate de population intercommunale en 2023</t>
    </r>
  </si>
  <si>
    <r>
      <t xml:space="preserve">T 1.1.b - Répartition en nombre de communes des groupements à fiscalité propre </t>
    </r>
    <r>
      <rPr>
        <b/>
        <vertAlign val="superscript"/>
        <sz val="14"/>
        <color indexed="12"/>
        <rFont val="Arial"/>
        <family val="2"/>
      </rPr>
      <t>(a)</t>
    </r>
    <r>
      <rPr>
        <b/>
        <sz val="14"/>
        <color indexed="12"/>
        <rFont val="Arial"/>
        <family val="2"/>
      </rPr>
      <t xml:space="preserve"> par strate de population intercommunale en 2023</t>
    </r>
  </si>
  <si>
    <t>Lecture : en France métropolitaine, il y a 347 groupements à fiscalité propre dans la strate de taille de population des groupements de moins de 15 000 habitants, qui regroupent 3 245 782 habitants pour une taille moyenne de 9 354 habitants.</t>
  </si>
  <si>
    <t>Lecture : en France métropolitaine, il y a 7 413 communes dans la strate de taille de population des groupements de moins de 15 000  habitants, pour un nombre moyen de 21,4 communes par EPCI à fiscalité propre.</t>
  </si>
  <si>
    <t>T 1.2.b - Répartition de la population des groupements à fiscalité propre par région et strate intercommunale en 2023</t>
  </si>
  <si>
    <t>T 1.2.c - Taille moyenne des groupements à fiscalité propre par région et strate intercommunale en 2023</t>
  </si>
  <si>
    <t>Source : DGFIP, comptes de gestion, budgets principaux ; INSEE, Recensement de la population (population totale en 2023 - année de référence 2020) ; calculs DGCL.</t>
  </si>
  <si>
    <t>Source : INSEE, Recensement de la population (population totale en 2023 - année de référence 2020) ; calculs DGCL.</t>
  </si>
  <si>
    <t>Source : DGFIP, comptes de gestion ; INSEE, Recensement de la population (population totale en 2023 - année de référence 2020) ; calculs DGCL.</t>
  </si>
  <si>
    <r>
      <t xml:space="preserve">T 1.2.a - Répartition du nombre de groupements à fiscalité propre </t>
    </r>
    <r>
      <rPr>
        <b/>
        <vertAlign val="superscript"/>
        <sz val="14"/>
        <color indexed="12"/>
        <rFont val="Arial"/>
        <family val="2"/>
      </rPr>
      <t>(a)</t>
    </r>
    <r>
      <rPr>
        <b/>
        <sz val="14"/>
        <color indexed="12"/>
        <rFont val="Arial"/>
        <family val="2"/>
      </rPr>
      <t xml:space="preserve"> par région et strate intercommunale en 2023</t>
    </r>
  </si>
  <si>
    <t>Lecture: il y a 54 budgets principaux de groupements à fiscalité propre de moins de 15 000 habitants en région Auvergne - Rhône-Alpes</t>
  </si>
  <si>
    <t>Lecture : les EPCI à fiscalité propre de 300 000 habitants et plus de la région Auvergne - Rhône-Alpes regroupent 2 601 milliers habitants.</t>
  </si>
  <si>
    <t>Lecture : la taille moyenne d'un EPCI à fiscalité propre de moins de 15 000 habitants en région Auvergne - Rhône-Alpes est de 9 345 habitants.</t>
  </si>
  <si>
    <t>T 1.3.b - Répartition de la population des groupements à fiscalité propre par type de groupement et strate intercommunale en 2023</t>
  </si>
  <si>
    <r>
      <t>T 1.3.a - Répartition des groupements à fiscalité propre</t>
    </r>
    <r>
      <rPr>
        <b/>
        <vertAlign val="superscript"/>
        <sz val="14"/>
        <color indexed="12"/>
        <rFont val="Arial"/>
        <family val="2"/>
      </rPr>
      <t xml:space="preserve"> (a)</t>
    </r>
    <r>
      <rPr>
        <b/>
        <sz val="14"/>
        <color indexed="12"/>
        <rFont val="Arial"/>
        <family val="2"/>
      </rPr>
      <t xml:space="preserve"> selon le type de groupement par strate intercommunale en 2023</t>
    </r>
  </si>
  <si>
    <r>
      <rPr>
        <b/>
        <u/>
        <sz val="10"/>
        <color rgb="FF000000"/>
        <rFont val="Arial"/>
        <family val="2"/>
      </rPr>
      <t>Métropole :</t>
    </r>
    <r>
      <rPr>
        <sz val="10"/>
        <color rgb="FF000000"/>
        <rFont val="Arial"/>
        <family val="2"/>
      </rPr>
      <t xml:space="preserve"> 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1er janvier 2015,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2016. La loi n° 2019-257 du 28 février 2017  relative au statut de Paris et à l’aménagement métropolitain a assoupli les conditions de création d’une métropole et a ouvert la possibilité à de nouveaux EPCI de se transformer en métropoles.</t>
    </r>
  </si>
  <si>
    <r>
      <rPr>
        <b/>
        <u/>
        <sz val="10"/>
        <color rgb="FF000000"/>
        <rFont val="Arial"/>
        <family val="2"/>
      </rPr>
      <t>Communauté urbaine (CU) :</t>
    </r>
    <r>
      <rPr>
        <sz val="10"/>
        <color rgb="FF000000"/>
        <rFont val="Arial"/>
        <family val="2"/>
      </rPr>
      <t xml:space="preserve"> 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2014 abaisse ce seuil à 250 000 habitants. Forme de coopération plus intégrée que la communauté d’agglomération, la communauté urbaine dispose de compétences plus larges que celle-ci. </t>
    </r>
  </si>
  <si>
    <t>Lecture : il y a 251 CC à FPU de moins de 15 000 habitants. Elles représentent 71,9 % des groupements à fiscalité propre de moins de 15 000 habitants.</t>
  </si>
  <si>
    <t>Lecture : il y a 2 433 679 habitants dans la strate des CC à FPU de moins de 15 000 habitants qui représentent 74,6 % de la population des groupements à fiscalité propre de moins de 15 000 habitants.</t>
  </si>
  <si>
    <t xml:space="preserve">T 2.1.a - Comptes des groupements à fiscalité propre par strate de population en 2023 </t>
  </si>
  <si>
    <t>Exercice 2023</t>
  </si>
  <si>
    <t xml:space="preserve">T 2.1.b - Structure des dépenses et recettes des groupements à fiscalité propre par strate de population en 2023 </t>
  </si>
  <si>
    <t xml:space="preserve">Source : DGFiP-Comptes de gestion ; budgets principaux - opérations réelles. Calculs DGCL. Montants calculés hors gestion active de la dette. INSEE, Recensement de la population (population totale en 2023 - année de référence 2020) </t>
  </si>
  <si>
    <t>Lecture : Les dépenses de fonctionnement des groupements à fiscalité propre de moins de 15 000 habitants se montent à 1434 M€.</t>
  </si>
  <si>
    <t>Lecture : Les achats et charges externes des groupements à fiscalité propre de moins de 15 000 habitants représentent 25,5 % de leurs dépenses de fonctionnement.</t>
  </si>
  <si>
    <r>
      <t>T 2.2  Dépenses et recettes par habitant</t>
    </r>
    <r>
      <rPr>
        <b/>
        <vertAlign val="superscript"/>
        <sz val="14"/>
        <color indexed="12"/>
        <rFont val="Arial"/>
        <family val="2"/>
      </rPr>
      <t xml:space="preserve"> (a)</t>
    </r>
    <r>
      <rPr>
        <b/>
        <sz val="14"/>
        <color indexed="12"/>
        <rFont val="Arial"/>
        <family val="2"/>
      </rPr>
      <t xml:space="preserve"> des groupements à fiscalité propre par strate de population en 2023 </t>
    </r>
  </si>
  <si>
    <t>Source : DGFiP-Comptes de gestion ; budgets principaux - opérations réelles. Calculs DGCL. Montants calculés hors gestion active de la dette; INSEE, Recensement de la population (population totale en 2023 - année de référence 2020).</t>
  </si>
  <si>
    <t>Lecture : les achats et charges externes des groupements à fiscalité propre de moins de 15 000 habitants sont de 112 € par habitant.</t>
  </si>
  <si>
    <r>
      <t xml:space="preserve">T 2.3 - Évolution 2022-2023 à champ constant </t>
    </r>
    <r>
      <rPr>
        <b/>
        <vertAlign val="superscript"/>
        <sz val="14"/>
        <color indexed="12"/>
        <rFont val="Arial"/>
        <family val="2"/>
      </rPr>
      <t>(a)</t>
    </r>
    <r>
      <rPr>
        <b/>
        <sz val="14"/>
        <color indexed="12"/>
        <rFont val="Arial"/>
        <family val="2"/>
      </rPr>
      <t xml:space="preserve"> des résultats comptables des groupements à fiscalité propre par strate de population des groupements </t>
    </r>
  </si>
  <si>
    <t>(a) à champ «constant», c'est-à-dire en ne conservant que les groupements à fiscalité propre inchangés  entre les deux années 2022 et 2023. Les strates sont celles des groupements en 2023.</t>
  </si>
  <si>
    <t>(b) écarts en point de pourcentage entre 2023 et 2022.</t>
  </si>
  <si>
    <r>
      <t xml:space="preserve">T 2.4.a -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en 2023 </t>
    </r>
  </si>
  <si>
    <r>
      <t xml:space="preserve">T 2.4.b - Structure des dépenses et recettes des métropoles </t>
    </r>
    <r>
      <rPr>
        <b/>
        <vertAlign val="superscript"/>
        <sz val="14"/>
        <color indexed="12"/>
        <rFont val="Arial"/>
        <family val="2"/>
      </rPr>
      <t>(a)</t>
    </r>
    <r>
      <rPr>
        <b/>
        <sz val="14"/>
        <color indexed="12"/>
        <rFont val="Arial"/>
        <family val="2"/>
      </rPr>
      <t xml:space="preserve"> et CU par strate de population de groupements</t>
    </r>
    <r>
      <rPr>
        <b/>
        <vertAlign val="superscript"/>
        <sz val="14"/>
        <color indexed="12"/>
        <rFont val="Arial"/>
        <family val="2"/>
      </rPr>
      <t xml:space="preserve"> (b)</t>
    </r>
    <r>
      <rPr>
        <b/>
        <sz val="14"/>
        <color indexed="12"/>
        <rFont val="Arial"/>
        <family val="2"/>
      </rPr>
      <t xml:space="preserve"> en 2023 </t>
    </r>
  </si>
  <si>
    <t>Lecture : Les achats et charges externes des métropoles et CU de 50 000 à 100 000 habitants sont de 41 M€.</t>
  </si>
  <si>
    <t>Lecture : Les achats et charges externes des métropoles et CU de 50 000 à 100 000 habitants représentent 38,6 % de leurs dépenses de fonctionnement.</t>
  </si>
  <si>
    <r>
      <t xml:space="preserve">T 2.5  Dépenses et recettes par habitant </t>
    </r>
    <r>
      <rPr>
        <b/>
        <vertAlign val="superscript"/>
        <sz val="14"/>
        <color indexed="12"/>
        <rFont val="Arial"/>
        <family val="2"/>
      </rPr>
      <t>(a)</t>
    </r>
    <r>
      <rPr>
        <b/>
        <sz val="14"/>
        <color indexed="12"/>
        <rFont val="Arial"/>
        <family val="2"/>
      </rPr>
      <t xml:space="preserve"> des métropoles </t>
    </r>
    <r>
      <rPr>
        <b/>
        <vertAlign val="superscript"/>
        <sz val="14"/>
        <color indexed="12"/>
        <rFont val="Arial"/>
        <family val="2"/>
      </rPr>
      <t>(b)</t>
    </r>
    <r>
      <rPr>
        <b/>
        <sz val="14"/>
        <color indexed="12"/>
        <rFont val="Arial"/>
        <family val="2"/>
      </rPr>
      <t xml:space="preserve"> et communautés urbaines par strate de groupement </t>
    </r>
    <r>
      <rPr>
        <b/>
        <vertAlign val="superscript"/>
        <sz val="14"/>
        <color indexed="12"/>
        <rFont val="Arial"/>
        <family val="2"/>
      </rPr>
      <t>(c)</t>
    </r>
    <r>
      <rPr>
        <b/>
        <sz val="14"/>
        <color indexed="12"/>
        <rFont val="Arial"/>
        <family val="2"/>
      </rPr>
      <t xml:space="preserve"> en 2023 </t>
    </r>
  </si>
  <si>
    <r>
      <t>T 2.6.a - Comptes des communautés d'agglomération par strate de population des groupements</t>
    </r>
    <r>
      <rPr>
        <b/>
        <vertAlign val="superscript"/>
        <sz val="14"/>
        <color indexed="12"/>
        <rFont val="Arial"/>
        <family val="2"/>
      </rPr>
      <t xml:space="preserve"> (a)</t>
    </r>
    <r>
      <rPr>
        <b/>
        <sz val="14"/>
        <color indexed="12"/>
        <rFont val="Arial"/>
        <family val="2"/>
      </rPr>
      <t xml:space="preserve"> en 2023 </t>
    </r>
  </si>
  <si>
    <r>
      <t>T 2.6.b - Structure des dépenses et recettes des communautés d'agglomération par strate de population de groupements</t>
    </r>
    <r>
      <rPr>
        <b/>
        <vertAlign val="superscript"/>
        <sz val="14"/>
        <color indexed="12"/>
        <rFont val="Arial"/>
        <family val="2"/>
      </rPr>
      <t xml:space="preserve"> (a)</t>
    </r>
    <r>
      <rPr>
        <b/>
        <sz val="14"/>
        <color indexed="12"/>
        <rFont val="Arial"/>
        <family val="2"/>
      </rPr>
      <t xml:space="preserve"> en 2023 </t>
    </r>
  </si>
  <si>
    <t>Lecture : Les achats et charges externes des CA de 50 000 à 100 000 habitants sont de 994 M€.</t>
  </si>
  <si>
    <t>Lecture : Les achats et charges externes des CA de 50 000 à 100 000 habitants représentent 27,3 % des dépenses de fonctionnement.</t>
  </si>
  <si>
    <r>
      <t xml:space="preserve">T 2.7  Dépenses et recettes par habitant </t>
    </r>
    <r>
      <rPr>
        <b/>
        <vertAlign val="superscript"/>
        <sz val="14"/>
        <color indexed="12"/>
        <rFont val="Arial"/>
        <family val="2"/>
      </rPr>
      <t>(a)</t>
    </r>
    <r>
      <rPr>
        <b/>
        <sz val="14"/>
        <color indexed="12"/>
        <rFont val="Arial"/>
        <family val="2"/>
      </rPr>
      <t xml:space="preserve"> des communautés d'agglomération par strate de groupement </t>
    </r>
    <r>
      <rPr>
        <b/>
        <vertAlign val="superscript"/>
        <sz val="14"/>
        <color indexed="12"/>
        <rFont val="Arial"/>
        <family val="2"/>
      </rPr>
      <t>(b)</t>
    </r>
    <r>
      <rPr>
        <b/>
        <sz val="14"/>
        <color indexed="12"/>
        <rFont val="Arial"/>
        <family val="2"/>
      </rPr>
      <t xml:space="preserve"> en 2023 </t>
    </r>
  </si>
  <si>
    <t xml:space="preserve">T 2.8.a - Comptes des communautés de communes par strate de population des groupements en 2023 </t>
  </si>
  <si>
    <t xml:space="preserve">T 2.8.b - Structure des dépenses et recettes des communautés de communes par strate de population de groupements en 2023 </t>
  </si>
  <si>
    <t>Lecture : Les achats et charges externes des communautés de communes de 50 000 à 100 000 habitants sont de 247 M€.</t>
  </si>
  <si>
    <t>Lecture : Les achats et charges externes des communautés de communes de 50 000 à 100 000 habitants représentent 30,5 % de leurs dépenses de fonctionnement.</t>
  </si>
  <si>
    <r>
      <t>T 2.9  Dépenses et recettes par habitant</t>
    </r>
    <r>
      <rPr>
        <b/>
        <vertAlign val="superscript"/>
        <sz val="14"/>
        <color indexed="12"/>
        <rFont val="Arial"/>
        <family val="2"/>
      </rPr>
      <t xml:space="preserve"> (a)</t>
    </r>
    <r>
      <rPr>
        <b/>
        <sz val="14"/>
        <color indexed="12"/>
        <rFont val="Arial"/>
        <family val="2"/>
      </rPr>
      <t xml:space="preserve"> des communautés de communes par strate de groupement en 2023</t>
    </r>
  </si>
  <si>
    <r>
      <t xml:space="preserve">T 3.1.a - Comptes des groupements à fiscalité propre de « montagne » </t>
    </r>
    <r>
      <rPr>
        <b/>
        <vertAlign val="superscript"/>
        <sz val="14"/>
        <color indexed="12"/>
        <rFont val="Arial"/>
        <family val="2"/>
      </rPr>
      <t>(a)</t>
    </r>
    <r>
      <rPr>
        <b/>
        <sz val="14"/>
        <color indexed="12"/>
        <rFont val="Arial"/>
        <family val="2"/>
      </rPr>
      <t xml:space="preserve"> par strate de population des groupements en 2023</t>
    </r>
  </si>
  <si>
    <r>
      <t xml:space="preserve">T 3.1.b - Structure des dépenses et des recettes des groupements  à fiscalité propre de « montagne » </t>
    </r>
    <r>
      <rPr>
        <b/>
        <vertAlign val="superscript"/>
        <sz val="14"/>
        <color indexed="12"/>
        <rFont val="Arial"/>
        <family val="2"/>
      </rPr>
      <t>(a)</t>
    </r>
    <r>
      <rPr>
        <b/>
        <sz val="14"/>
        <color indexed="12"/>
        <rFont val="Arial"/>
        <family val="2"/>
      </rPr>
      <t xml:space="preserve"> par strate de population des groupements en 2023 </t>
    </r>
  </si>
  <si>
    <t>Lecture : les achats et charges externes représentent 207 M€ pour les groupements à fiscalité propre de montagne de 300 000 habitants et plus.</t>
  </si>
  <si>
    <t>Lecture : pour l'ensemble des groupements à fiscalité propre de montagne de 300 000 habitants et plus, les achats et charges externes représentent 118 € par habitant.</t>
  </si>
  <si>
    <r>
      <t xml:space="preserve">T 3.2.a - Comptes des groupements à fiscalité propre n'étant pas de « montagne » </t>
    </r>
    <r>
      <rPr>
        <b/>
        <vertAlign val="superscript"/>
        <sz val="14"/>
        <color indexed="12"/>
        <rFont val="Arial"/>
        <family val="2"/>
      </rPr>
      <t>(a)</t>
    </r>
    <r>
      <rPr>
        <b/>
        <sz val="14"/>
        <color indexed="12"/>
        <rFont val="Arial"/>
        <family val="2"/>
      </rPr>
      <t xml:space="preserve"> par strate de population des groupements en 2023 </t>
    </r>
  </si>
  <si>
    <r>
      <t xml:space="preserve">T 3.2.b - Structure des dépenses et des recettes des groupements  à fiscalité propre n'étant pas de « montagne » </t>
    </r>
    <r>
      <rPr>
        <b/>
        <vertAlign val="superscript"/>
        <sz val="14"/>
        <color indexed="12"/>
        <rFont val="Arial"/>
        <family val="2"/>
      </rPr>
      <t>(a)</t>
    </r>
    <r>
      <rPr>
        <b/>
        <sz val="14"/>
        <color indexed="12"/>
        <rFont val="Arial"/>
        <family val="2"/>
      </rPr>
      <t xml:space="preserve"> par strate de population des groupements en 2023 </t>
    </r>
  </si>
  <si>
    <t>Lecture : les achats et charges externes représentent 2620 M€  pour les groupements à fiscalité propre n'étant pas de montagne de 300 000 habitants et plus.</t>
  </si>
  <si>
    <t>Lecture : les achats et charges externes repésentent 26,2 % des dépenses de fonctionnement des groupements à fiscalité propre n'étant pas de montagne de 300 000 habitants et plus.</t>
  </si>
  <si>
    <r>
      <t xml:space="preserve">T3.2.c - Dépenses et recettes par habitant des groupements à fiscalité propre n'étant pas de « montagne » </t>
    </r>
    <r>
      <rPr>
        <b/>
        <vertAlign val="superscript"/>
        <sz val="14"/>
        <color indexed="12"/>
        <rFont val="Arial"/>
        <family val="2"/>
      </rPr>
      <t>(a)</t>
    </r>
    <r>
      <rPr>
        <b/>
        <sz val="14"/>
        <color indexed="12"/>
        <rFont val="Arial"/>
        <family val="2"/>
      </rPr>
      <t xml:space="preserve"> par strate de population de groupement en 2023 </t>
    </r>
  </si>
  <si>
    <t>Lecture : pour l'ensemble des groupements à fiscalité propre n'étant pas de montagne de  300 000 habitants et plus, les achats et charges externes représentent 134 € par habitant.</t>
  </si>
  <si>
    <t>T 4.1 - Ratios financiers en 2023 : dépenses et recettes du budget des groupements à fiscalité propre par région</t>
  </si>
  <si>
    <t>Groupements selon l'appartenance au 01/01/2023 :</t>
  </si>
  <si>
    <t>Source : DGFiP-Comptes de gestion ; budgets principaux - opérations réelles. Calculs DGCL; INSEE, Recensement de la population (population totale en 2023 - année de référence 2020).</t>
  </si>
  <si>
    <t>Aux dépenses réelles de fonctionnement, on retire les travaux en régie en opérations budgétaires (compte 72) pour obtenir les dépenses réelles de fonctionnement hors travaux en régie.</t>
  </si>
  <si>
    <t>T 4.2 - Ratios financiers 2023 : dépenses de fonctionnement par région</t>
  </si>
  <si>
    <t>T 4.3 - Ratios financiers 2023 : recettes de fonctionnement et capacité d'épargne par région</t>
  </si>
  <si>
    <t>T 4.4 - Ratios financiers 2023 : dépenses d'investissement par régions</t>
  </si>
  <si>
    <t>T 4.4.e – Remboursements de dettes / dépenses réelles d'investissement</t>
  </si>
  <si>
    <t>Remboursements de dettes : débit du compte 16 excepté les comptes 169, 1645 et 1688</t>
  </si>
  <si>
    <t>T 4.5 - Ratios financiers 2023 : recettes d'investissement par région</t>
  </si>
  <si>
    <t>T 4.6 - Ratios financiers 2023 : charge de la dette et marge de manœuvre par région</t>
  </si>
  <si>
    <t>T 4.6.a – (R5) : Encours de la dette au 31/12/2023 / population</t>
  </si>
  <si>
    <t>T 4.6.c – (R11) : Encours de la dette au 31/12/2023 / recettes réelles de fonctionnement (Taux d'endettement)</t>
  </si>
  <si>
    <t>T 4.6.d – Encours de la dette au 31/12/2023 / épargne brute (délai de désendettement)</t>
  </si>
  <si>
    <t>T 4.6.f – Intérêts versés / encours de la dette au 31/12/2023</t>
  </si>
  <si>
    <t>T 5.1.a – Montants des dépenses de fonctionnement en 2023 (métropoles, EPT et communautés urbaines)</t>
  </si>
  <si>
    <t>T 5.1.b – Répatition des dépenses de fonctionnement par fonction en 2023 (métropoles, EPT et communautés urbaines)</t>
  </si>
  <si>
    <t>T 5.1.c – Dépenses de fonctionnement par habitant en 2023 (métropoles, EPT et communautés urbaines)</t>
  </si>
  <si>
    <t>T 5.2.a – Montants des dépenses d'investissement en 2023 (métropoles, EPT et communautés urbaines)</t>
  </si>
  <si>
    <t>T 5.2.b – Répartition des dépenses d'investissement hors remboursements par fonction en 2023 (métropoles, EPT et communautés urbaines)</t>
  </si>
  <si>
    <t>T 5.2.c – Dépenses d'investissement hors remboursements par habitant en 2023 (métropoles, EPT et communautés urbaines)</t>
  </si>
  <si>
    <t>T 5.3.a – Montants des dépenses totales en 2023 (métropoles, EPT et communautés urbaines)</t>
  </si>
  <si>
    <t>T 5.3.b – Répartitions des dépenses totales par fonction en 2023 (métropoles, EPT et communautés urbaines)</t>
  </si>
  <si>
    <t>T 5.3.c – Dépenses totales par habitant en 2023 (métropoles, EPT et communautés urbaines)</t>
  </si>
  <si>
    <t>T 5.4.a – Montants des dépenses de fonctionnement en 2023 (communautés d'agglomération)</t>
  </si>
  <si>
    <t>T 5.4.b – Répatition des dépenses de fonctionnement par fonction en 2023 (communautés d'agglomération)</t>
  </si>
  <si>
    <t>T 5.4.c – Dépenses de fonctionnement par habitant en 2023 (communautés d'agglomération)</t>
  </si>
  <si>
    <t>T 5.5.a – Montants des dépenses d'investissement hors remboursements en 2023 (communauté d'agglomération)</t>
  </si>
  <si>
    <t>T 5.5.b – Répartition des dépenses d'investissement hors remboursements par fonction en 2023 (communauté d'agglomération)</t>
  </si>
  <si>
    <t>T 5.5.c – Dépenses d'investissement hors remboursements par habitant en 2023 (communauté d'agglomération)</t>
  </si>
  <si>
    <t>T 5.6.a – Montants des dépenses totales en 2023 (communautés d'agglomération)</t>
  </si>
  <si>
    <t>T 5.6.b – Répartition des dépenses totales par fonction en 2023 (communautés d'agglomération)</t>
  </si>
  <si>
    <t>T 5.6.c – Dépenses totales par habitant en 2023 (communautés d'agglomération)</t>
  </si>
  <si>
    <t>T 5.7.a – Montants des dépenses de fonctionnement en 2023 (communautés de communes)</t>
  </si>
  <si>
    <t>T 5.7.b – Répartition des dépenses de fonctionnement par fonction en 2023 (communautés de communes)</t>
  </si>
  <si>
    <t>T 5.7.c – Dépenses de fonctionnement par habitant en 2023 (communautés de communes)</t>
  </si>
  <si>
    <t>T 5.8.a – Montants des dépenses d'investissement hors remboursements en 2023 (communautés de communes)</t>
  </si>
  <si>
    <t>T 5.8.b – Répartion des dépenses d'investissement hors remboursements par fonction en 2023 (communautés de communes)</t>
  </si>
  <si>
    <t>T 5.8.c – Dépenses d'investissement hors remboursements par habitant en 2023 (communautés de communes)</t>
  </si>
  <si>
    <t>T 5.9.a – Montants des dépenses totales en 2023 (communautés de communes)</t>
  </si>
  <si>
    <t>T 5.9.b – Répartition des dépenses totales par fonction en 2023 (communautés de communes)</t>
  </si>
  <si>
    <t>T 5.9.c – Dépenses totales par habitant en 2023 (communautés de communes)</t>
  </si>
  <si>
    <t>Ce document présente les résultats tirés de l'exploitation des comptes de gestion 2023 définitifs fournis par la Direction générale des finances publiques (DGFiP).</t>
  </si>
  <si>
    <t>La population prise en compte pour déterminer les tranches de taille des GFP en 2023 est la population totale tirée du recensement de population en vigueur au 1er janvier 2023 (population millésimée 2020).</t>
  </si>
  <si>
    <r>
      <t>T3.1.c - Dépenses et recettes par habitant des groupements à fiscalité propre de « montagne »</t>
    </r>
    <r>
      <rPr>
        <b/>
        <vertAlign val="superscript"/>
        <sz val="14"/>
        <color indexed="12"/>
        <rFont val="Arial"/>
        <family val="2"/>
      </rPr>
      <t xml:space="preserve"> (a)</t>
    </r>
    <r>
      <rPr>
        <b/>
        <sz val="14"/>
        <color indexed="12"/>
        <rFont val="Arial"/>
        <family val="2"/>
      </rPr>
      <t xml:space="preserve"> par strate de population de groupement en 2023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</si>
</sst>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0"/>
    <numFmt numFmtId="166" formatCode="0.0"/>
    <numFmt numFmtId="167" formatCode="0.000000000"/>
    <numFmt numFmtId="168" formatCode="[$-40C]d\ mmmm\ yyyy;@"/>
    <numFmt numFmtId="169" formatCode="#,##0.000000"/>
    <numFmt numFmtId="170" formatCode="\+0.0;\-0.0"/>
    <numFmt numFmtId="171" formatCode="\+0;\-0"/>
    <numFmt numFmtId="172" formatCode="0.000000"/>
    <numFmt numFmtId="173" formatCode="#,##0.00000"/>
  </numFmts>
  <fonts count="131" x14ac:knownFonts="1">
    <font>
      <sz val="10"/>
      <name val="Arial"/>
    </font>
    <font>
      <sz val="11"/>
      <color theme="1"/>
      <name val="Calibri"/>
      <family val="2"/>
      <scheme val="minor"/>
    </font>
    <font>
      <sz val="10"/>
      <name val="Arial"/>
      <family val="2"/>
    </font>
    <font>
      <sz val="8"/>
      <name val="Arial"/>
      <family val="2"/>
    </font>
    <font>
      <sz val="10"/>
      <color indexed="12"/>
      <name val="Arial"/>
      <family val="2"/>
    </font>
    <font>
      <b/>
      <sz val="10"/>
      <color indexed="12"/>
      <name val="Arial"/>
      <family val="2"/>
    </font>
    <font>
      <b/>
      <sz val="10"/>
      <name val="Arial"/>
      <family val="2"/>
    </font>
    <font>
      <i/>
      <sz val="10"/>
      <name val="Arial"/>
      <family val="2"/>
    </font>
    <font>
      <i/>
      <sz val="8"/>
      <name val="Arial"/>
      <family val="2"/>
    </font>
    <font>
      <b/>
      <sz val="14"/>
      <color indexed="12"/>
      <name val="Arial"/>
      <family val="2"/>
    </font>
    <font>
      <sz val="10"/>
      <name val="Arial"/>
      <family val="2"/>
    </font>
    <font>
      <sz val="8"/>
      <name val="Arial"/>
      <family val="2"/>
    </font>
    <font>
      <b/>
      <i/>
      <sz val="10"/>
      <name val="Arial"/>
      <family val="2"/>
    </font>
    <font>
      <b/>
      <sz val="8"/>
      <name val="Arial"/>
      <family val="2"/>
    </font>
    <font>
      <u/>
      <sz val="10"/>
      <color indexed="12"/>
      <name val="Arial"/>
      <family val="2"/>
    </font>
    <font>
      <sz val="9"/>
      <name val="Arial"/>
      <family val="2"/>
    </font>
    <font>
      <i/>
      <sz val="9"/>
      <name val="Arial"/>
      <family val="2"/>
    </font>
    <font>
      <sz val="8"/>
      <color indexed="12"/>
      <name val="Arial"/>
      <family val="2"/>
    </font>
    <font>
      <b/>
      <sz val="9"/>
      <name val="Arial"/>
      <family val="2"/>
    </font>
    <font>
      <sz val="10"/>
      <name val="MS Sans Serif"/>
      <family val="2"/>
    </font>
    <font>
      <b/>
      <sz val="12"/>
      <color indexed="12"/>
      <name val="Arial"/>
      <family val="2"/>
    </font>
    <font>
      <i/>
      <sz val="10"/>
      <color indexed="12"/>
      <name val="Arial"/>
      <family val="2"/>
    </font>
    <font>
      <b/>
      <sz val="16"/>
      <color indexed="48"/>
      <name val="Arial"/>
      <family val="2"/>
    </font>
    <font>
      <b/>
      <sz val="16"/>
      <color indexed="48"/>
      <name val="Wingdings"/>
      <charset val="2"/>
    </font>
    <font>
      <b/>
      <sz val="10"/>
      <color indexed="48"/>
      <name val="Arial"/>
      <family val="2"/>
    </font>
    <font>
      <b/>
      <sz val="10"/>
      <name val="Arial"/>
      <family val="2"/>
    </font>
    <font>
      <b/>
      <sz val="13"/>
      <name val="Arial"/>
      <family val="2"/>
    </font>
    <font>
      <b/>
      <sz val="13"/>
      <color indexed="12"/>
      <name val="Arial"/>
      <family val="2"/>
    </font>
    <font>
      <b/>
      <sz val="13"/>
      <name val="Arial"/>
      <family val="2"/>
    </font>
    <font>
      <b/>
      <sz val="14"/>
      <color indexed="48"/>
      <name val="Arial"/>
      <family val="2"/>
    </font>
    <font>
      <b/>
      <sz val="8"/>
      <color indexed="48"/>
      <name val="Arial"/>
      <family val="2"/>
    </font>
    <font>
      <b/>
      <sz val="13"/>
      <name val="MS Sans Serif"/>
      <family val="2"/>
    </font>
    <font>
      <sz val="10"/>
      <color indexed="12"/>
      <name val="Arial"/>
      <family val="2"/>
    </font>
    <font>
      <b/>
      <sz val="13"/>
      <color indexed="12"/>
      <name val="Arial"/>
      <family val="2"/>
    </font>
    <font>
      <sz val="10"/>
      <color indexed="12"/>
      <name val="MS Sans Serif"/>
      <family val="2"/>
    </font>
    <font>
      <b/>
      <sz val="13"/>
      <color indexed="12"/>
      <name val="MS Sans Serif"/>
      <family val="2"/>
    </font>
    <font>
      <b/>
      <sz val="16"/>
      <color indexed="48"/>
      <name val="MS Sans Serif"/>
      <family val="2"/>
    </font>
    <font>
      <b/>
      <sz val="16"/>
      <color indexed="12"/>
      <name val="Arial"/>
      <family val="2"/>
    </font>
    <font>
      <b/>
      <sz val="16"/>
      <color indexed="12"/>
      <name val="MS Sans Serif"/>
      <family val="2"/>
    </font>
    <font>
      <sz val="10"/>
      <name val="Times New Roman"/>
      <family val="1"/>
    </font>
    <font>
      <u/>
      <sz val="10"/>
      <color indexed="12"/>
      <name val="MS Sans Serif"/>
      <family val="2"/>
    </font>
    <font>
      <sz val="10"/>
      <color indexed="48"/>
      <name val="Arial"/>
      <family val="2"/>
    </font>
    <font>
      <u/>
      <sz val="10"/>
      <color indexed="12"/>
      <name val="Calibri"/>
      <family val="2"/>
    </font>
    <font>
      <sz val="10"/>
      <color indexed="48"/>
      <name val="Calibri"/>
      <family val="2"/>
    </font>
    <font>
      <b/>
      <sz val="10"/>
      <color indexed="48"/>
      <name val="MS Sans Serif"/>
      <family val="2"/>
    </font>
    <font>
      <b/>
      <sz val="10"/>
      <color rgb="FF0000FF"/>
      <name val="Arial"/>
      <family val="2"/>
    </font>
    <font>
      <sz val="10"/>
      <color rgb="FF0000FF"/>
      <name val="Arial"/>
      <family val="2"/>
    </font>
    <font>
      <vertAlign val="superscript"/>
      <sz val="10"/>
      <name val="Arial"/>
      <family val="2"/>
    </font>
    <font>
      <sz val="10"/>
      <color rgb="FF000000"/>
      <name val="Bookman Old Style"/>
      <family val="1"/>
    </font>
    <font>
      <sz val="8"/>
      <color rgb="FF000000"/>
      <name val="Arial"/>
      <family val="2"/>
    </font>
    <font>
      <b/>
      <vertAlign val="superscript"/>
      <sz val="10"/>
      <name val="Arial"/>
      <family val="2"/>
    </font>
    <font>
      <b/>
      <vertAlign val="superscript"/>
      <sz val="14"/>
      <color indexed="12"/>
      <name val="Arial"/>
      <family val="2"/>
    </font>
    <font>
      <i/>
      <sz val="10"/>
      <color theme="1"/>
      <name val="Arial"/>
      <family val="2"/>
    </font>
    <font>
      <b/>
      <i/>
      <vertAlign val="superscript"/>
      <sz val="10"/>
      <name val="Arial"/>
      <family val="2"/>
    </font>
    <font>
      <b/>
      <i/>
      <sz val="10"/>
      <color indexed="12"/>
      <name val="Arial"/>
      <family val="2"/>
    </font>
    <font>
      <b/>
      <i/>
      <sz val="8"/>
      <name val="Arial"/>
      <family val="2"/>
    </font>
    <font>
      <b/>
      <sz val="9"/>
      <color indexed="12"/>
      <name val="Arial"/>
      <family val="2"/>
    </font>
    <font>
      <sz val="9"/>
      <color indexed="12"/>
      <name val="Arial"/>
      <family val="2"/>
    </font>
    <font>
      <sz val="10"/>
      <color rgb="FF000000"/>
      <name val="Arial"/>
      <family val="2"/>
    </font>
    <font>
      <u/>
      <sz val="10"/>
      <color rgb="FF000000"/>
      <name val="Arial"/>
      <family val="2"/>
    </font>
    <font>
      <sz val="10"/>
      <color rgb="FF003399"/>
      <name val="Arial"/>
      <family val="2"/>
    </font>
    <font>
      <sz val="10"/>
      <color rgb="FF0091FF"/>
      <name val="Arial"/>
      <family val="2"/>
    </font>
    <font>
      <b/>
      <u/>
      <sz val="10"/>
      <color rgb="FF0000FF"/>
      <name val="Arial"/>
      <family val="2"/>
    </font>
    <font>
      <u/>
      <sz val="10"/>
      <color rgb="FF0000FF"/>
      <name val="Arial"/>
      <family val="2"/>
    </font>
    <font>
      <sz val="11"/>
      <name val="Arial"/>
      <family val="2"/>
    </font>
    <font>
      <sz val="16"/>
      <color indexed="12"/>
      <name val="Calibri"/>
      <family val="2"/>
    </font>
    <font>
      <b/>
      <sz val="16"/>
      <name val="Calibri"/>
      <family val="2"/>
    </font>
    <font>
      <sz val="16"/>
      <name val="Arial"/>
      <family val="2"/>
    </font>
    <font>
      <sz val="16"/>
      <name val="Calibri"/>
      <family val="2"/>
    </font>
    <font>
      <sz val="16"/>
      <color indexed="48"/>
      <name val="Arial"/>
      <family val="2"/>
    </font>
    <font>
      <u/>
      <sz val="16"/>
      <color indexed="12"/>
      <name val="Arial"/>
      <family val="2"/>
    </font>
    <font>
      <sz val="16"/>
      <color indexed="48"/>
      <name val="Calibri"/>
      <family val="2"/>
    </font>
    <font>
      <b/>
      <u/>
      <sz val="16"/>
      <name val="Calibri"/>
      <family val="2"/>
    </font>
    <font>
      <b/>
      <sz val="18"/>
      <name val="Calibri"/>
      <family val="2"/>
    </font>
    <font>
      <b/>
      <sz val="18"/>
      <color indexed="12"/>
      <name val="Calibri"/>
      <family val="2"/>
    </font>
    <font>
      <sz val="18"/>
      <name val="Arial"/>
      <family val="2"/>
    </font>
    <font>
      <sz val="18"/>
      <color indexed="48"/>
      <name val="Arial"/>
      <family val="2"/>
    </font>
    <font>
      <i/>
      <sz val="18"/>
      <color indexed="12"/>
      <name val="Calibri"/>
      <family val="2"/>
    </font>
    <font>
      <sz val="18"/>
      <color indexed="12"/>
      <name val="Calibri"/>
      <family val="2"/>
    </font>
    <font>
      <b/>
      <sz val="20"/>
      <color indexed="12"/>
      <name val="Calibri"/>
      <family val="2"/>
    </font>
    <font>
      <b/>
      <sz val="11"/>
      <color indexed="12"/>
      <name val="Arial"/>
      <family val="2"/>
    </font>
    <font>
      <b/>
      <sz val="11"/>
      <name val="Arial"/>
      <family val="2"/>
    </font>
    <font>
      <b/>
      <sz val="11"/>
      <color theme="1"/>
      <name val="Arial"/>
      <family val="2"/>
    </font>
    <font>
      <sz val="11"/>
      <color theme="1"/>
      <name val="Arial"/>
      <family val="2"/>
    </font>
    <font>
      <b/>
      <sz val="11"/>
      <color rgb="FF0000FF"/>
      <name val="Arial"/>
      <family val="2"/>
    </font>
    <font>
      <sz val="11"/>
      <color rgb="FF0000FF"/>
      <name val="Arial"/>
      <family val="2"/>
    </font>
    <font>
      <vertAlign val="superscript"/>
      <sz val="11"/>
      <name val="Arial"/>
      <family val="2"/>
    </font>
    <font>
      <b/>
      <i/>
      <sz val="11"/>
      <name val="Arial"/>
      <family val="2"/>
    </font>
    <font>
      <b/>
      <i/>
      <sz val="9"/>
      <color indexed="12"/>
      <name val="Arial"/>
      <family val="2"/>
    </font>
    <font>
      <i/>
      <sz val="9"/>
      <color indexed="12"/>
      <name val="Arial"/>
      <family val="2"/>
    </font>
    <font>
      <b/>
      <sz val="14"/>
      <color rgb="FF0000FF"/>
      <name val="Arial"/>
      <family val="2"/>
    </font>
    <font>
      <b/>
      <sz val="10"/>
      <color theme="1"/>
      <name val="Arial"/>
      <family val="2"/>
    </font>
    <font>
      <sz val="10"/>
      <color theme="1"/>
      <name val="Arial"/>
      <family val="2"/>
    </font>
    <font>
      <vertAlign val="superscript"/>
      <sz val="10"/>
      <color indexed="12"/>
      <name val="Arial"/>
      <family val="2"/>
    </font>
    <font>
      <sz val="10"/>
      <name val="Calibri"/>
      <family val="2"/>
    </font>
    <font>
      <i/>
      <vertAlign val="superscript"/>
      <sz val="10"/>
      <name val="Arial"/>
      <family val="2"/>
    </font>
    <font>
      <b/>
      <sz val="10"/>
      <color rgb="FF000000"/>
      <name val="Arial"/>
      <family val="2"/>
    </font>
    <font>
      <vertAlign val="superscript"/>
      <sz val="10"/>
      <color rgb="FF000000"/>
      <name val="Arial"/>
      <family val="2"/>
    </font>
    <font>
      <b/>
      <sz val="8"/>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b/>
      <sz val="36"/>
      <color rgb="FF0000FF"/>
      <name val="Tahoma"/>
      <family val="2"/>
    </font>
    <font>
      <sz val="14"/>
      <name val="Tahoma"/>
      <family val="2"/>
    </font>
    <font>
      <b/>
      <sz val="14"/>
      <name val="Tahoma"/>
      <family val="2"/>
    </font>
    <font>
      <sz val="12"/>
      <name val="Tahoma"/>
      <family val="2"/>
    </font>
    <font>
      <sz val="10"/>
      <color theme="1"/>
      <name val="Calibri"/>
      <family val="2"/>
    </font>
    <font>
      <sz val="11"/>
      <color theme="1"/>
      <name val="Calibri"/>
      <family val="2"/>
    </font>
    <font>
      <sz val="11"/>
      <name val="Calibri"/>
      <family val="2"/>
    </font>
    <font>
      <sz val="12"/>
      <name val="Arial"/>
      <family val="2"/>
    </font>
    <font>
      <b/>
      <u/>
      <sz val="10"/>
      <name val="Arial"/>
      <family val="2"/>
    </font>
    <font>
      <b/>
      <u/>
      <sz val="10"/>
      <color rgb="FF000000"/>
      <name val="Arial"/>
      <family val="2"/>
    </font>
    <font>
      <u/>
      <sz val="10"/>
      <color rgb="FF003399"/>
      <name val="Arial"/>
      <family val="2"/>
    </font>
    <font>
      <sz val="10"/>
      <color rgb="FF003399"/>
      <name val="Calibri"/>
      <family val="2"/>
    </font>
    <font>
      <b/>
      <vertAlign val="superscript"/>
      <sz val="11"/>
      <name val="Arial"/>
      <family val="2"/>
    </font>
    <font>
      <sz val="10"/>
      <name val="Arial"/>
      <family val="2"/>
    </font>
  </fonts>
  <fills count="4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DDDDDD"/>
        <bgColor indexed="64"/>
      </patternFill>
    </fill>
    <fill>
      <patternFill patternType="solid">
        <fgColor rgb="FFC0C0C0"/>
        <bgColor indexed="64"/>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rgb="FFD8D8D8"/>
        <bgColor theme="0" tint="-0.14999847407452621"/>
      </patternFill>
    </fill>
    <fill>
      <patternFill patternType="solid">
        <fgColor theme="0" tint="-0.249977111117893"/>
        <bgColor indexed="64"/>
      </patternFill>
    </fill>
    <fill>
      <patternFill patternType="solid">
        <fgColor rgb="FFFFFFFF"/>
        <bgColor theme="0" tint="-0.14999847407452621"/>
      </patternFill>
    </fill>
    <fill>
      <patternFill patternType="solid">
        <fgColor rgb="FFD8D8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rgb="FFFFFFFF"/>
      </patternFill>
    </fill>
    <fill>
      <patternFill patternType="solid">
        <fgColor rgb="FFDDDDDD"/>
        <bgColor rgb="FFFFFFFF"/>
      </patternFill>
    </fill>
    <fill>
      <patternFill patternType="solid">
        <fgColor theme="0" tint="-0.14999847407452621"/>
        <bgColor indexed="64"/>
      </patternFill>
    </fill>
  </fills>
  <borders count="5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30"/>
      </bottom>
      <diagonal/>
    </border>
    <border>
      <left style="thin">
        <color indexed="30"/>
      </left>
      <right/>
      <top style="thin">
        <color indexed="30"/>
      </top>
      <bottom/>
      <diagonal/>
    </border>
    <border>
      <left/>
      <right/>
      <top style="thin">
        <color indexed="30"/>
      </top>
      <bottom/>
      <diagonal/>
    </border>
    <border>
      <left style="thin">
        <color indexed="30"/>
      </left>
      <right/>
      <top/>
      <bottom/>
      <diagonal/>
    </border>
    <border>
      <left style="thin">
        <color indexed="30"/>
      </left>
      <right/>
      <top/>
      <bottom style="thin">
        <color indexed="30"/>
      </bottom>
      <diagonal/>
    </border>
    <border>
      <left/>
      <right style="thin">
        <color indexed="30"/>
      </right>
      <top/>
      <bottom/>
      <diagonal/>
    </border>
    <border>
      <left/>
      <right style="thin">
        <color indexed="30"/>
      </right>
      <top style="thin">
        <color indexed="30"/>
      </top>
      <bottom/>
      <diagonal/>
    </border>
    <border>
      <left/>
      <right style="thin">
        <color indexed="30"/>
      </right>
      <top/>
      <bottom style="thin">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theme="1"/>
      </top>
      <bottom/>
      <diagonal/>
    </border>
    <border>
      <left style="thin">
        <color indexed="64"/>
      </left>
      <right style="medium">
        <color indexed="64"/>
      </right>
      <top/>
      <bottom style="thin">
        <color indexed="64"/>
      </bottom>
      <diagonal/>
    </border>
    <border>
      <left style="thin">
        <color indexed="30"/>
      </left>
      <right style="thin">
        <color indexed="30"/>
      </right>
      <top style="thin">
        <color indexed="30"/>
      </top>
      <bottom/>
      <diagonal/>
    </border>
    <border>
      <left style="thin">
        <color indexed="30"/>
      </left>
      <right style="thin">
        <color indexed="30"/>
      </right>
      <top/>
      <bottom/>
      <diagonal/>
    </border>
    <border>
      <left style="thin">
        <color indexed="30"/>
      </left>
      <right style="thin">
        <color indexed="30"/>
      </right>
      <top/>
      <bottom style="thin">
        <color indexed="30"/>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0">
    <xf numFmtId="0" fontId="0" fillId="0" borderId="0"/>
    <xf numFmtId="0" fontId="14" fillId="0" borderId="0" applyNumberFormat="0" applyFill="0" applyBorder="0" applyAlignment="0" applyProtection="0">
      <alignment vertical="top"/>
      <protection locked="0"/>
    </xf>
    <xf numFmtId="0" fontId="40" fillId="0" borderId="0" applyNumberFormat="0" applyFill="0" applyBorder="0" applyAlignment="0" applyProtection="0"/>
    <xf numFmtId="0" fontId="19" fillId="0" borderId="0"/>
    <xf numFmtId="0" fontId="2" fillId="0" borderId="0"/>
    <xf numFmtId="0" fontId="2" fillId="0" borderId="0"/>
    <xf numFmtId="0" fontId="2" fillId="0" borderId="0"/>
    <xf numFmtId="0" fontId="99" fillId="0" borderId="0" applyNumberFormat="0" applyFill="0" applyBorder="0" applyAlignment="0" applyProtection="0"/>
    <xf numFmtId="0" fontId="100" fillId="0" borderId="46" applyNumberFormat="0" applyFill="0" applyAlignment="0" applyProtection="0"/>
    <xf numFmtId="0" fontId="101" fillId="0" borderId="47" applyNumberFormat="0" applyFill="0" applyAlignment="0" applyProtection="0"/>
    <xf numFmtId="0" fontId="102" fillId="0" borderId="48" applyNumberFormat="0" applyFill="0" applyAlignment="0" applyProtection="0"/>
    <xf numFmtId="0" fontId="102" fillId="0" borderId="0" applyNumberFormat="0" applyFill="0" applyBorder="0" applyAlignment="0" applyProtection="0"/>
    <xf numFmtId="0" fontId="103" fillId="13" borderId="0" applyNumberFormat="0" applyBorder="0" applyAlignment="0" applyProtection="0"/>
    <xf numFmtId="0" fontId="104" fillId="14" borderId="0" applyNumberFormat="0" applyBorder="0" applyAlignment="0" applyProtection="0"/>
    <xf numFmtId="0" fontId="105" fillId="15" borderId="0" applyNumberFormat="0" applyBorder="0" applyAlignment="0" applyProtection="0"/>
    <xf numFmtId="0" fontId="106" fillId="16" borderId="49" applyNumberFormat="0" applyAlignment="0" applyProtection="0"/>
    <xf numFmtId="0" fontId="107" fillId="17" borderId="50" applyNumberFormat="0" applyAlignment="0" applyProtection="0"/>
    <xf numFmtId="0" fontId="108" fillId="17" borderId="49" applyNumberFormat="0" applyAlignment="0" applyProtection="0"/>
    <xf numFmtId="0" fontId="109" fillId="0" borderId="51" applyNumberFormat="0" applyFill="0" applyAlignment="0" applyProtection="0"/>
    <xf numFmtId="0" fontId="110" fillId="18" borderId="52" applyNumberFormat="0" applyAlignment="0" applyProtection="0"/>
    <xf numFmtId="0" fontId="111" fillId="0" borderId="0" applyNumberFormat="0" applyFill="0" applyBorder="0" applyAlignment="0" applyProtection="0"/>
    <xf numFmtId="0" fontId="112" fillId="0" borderId="0" applyNumberFormat="0" applyFill="0" applyBorder="0" applyAlignment="0" applyProtection="0"/>
    <xf numFmtId="0" fontId="113" fillId="0" borderId="54" applyNumberFormat="0" applyFill="0" applyAlignment="0" applyProtection="0"/>
    <xf numFmtId="0" fontId="11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14" fillId="23" borderId="0" applyNumberFormat="0" applyBorder="0" applyAlignment="0" applyProtection="0"/>
    <xf numFmtId="0" fontId="11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14" fillId="27" borderId="0" applyNumberFormat="0" applyBorder="0" applyAlignment="0" applyProtection="0"/>
    <xf numFmtId="0" fontId="11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14" fillId="31" borderId="0" applyNumberFormat="0" applyBorder="0" applyAlignment="0" applyProtection="0"/>
    <xf numFmtId="0" fontId="11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14" fillId="35" borderId="0" applyNumberFormat="0" applyBorder="0" applyAlignment="0" applyProtection="0"/>
    <xf numFmtId="0" fontId="11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14" fillId="39" borderId="0" applyNumberFormat="0" applyBorder="0" applyAlignment="0" applyProtection="0"/>
    <xf numFmtId="0" fontId="11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14" fillId="43" borderId="0" applyNumberFormat="0" applyBorder="0" applyAlignment="0" applyProtection="0"/>
    <xf numFmtId="0" fontId="1" fillId="0" borderId="0"/>
    <xf numFmtId="0" fontId="1" fillId="19" borderId="53" applyNumberFormat="0" applyFont="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xf numFmtId="0" fontId="115" fillId="0" borderId="0" applyNumberFormat="0" applyFill="0" applyBorder="0" applyAlignment="0" applyProtection="0"/>
    <xf numFmtId="0" fontId="116" fillId="0" borderId="0" applyNumberFormat="0" applyFill="0" applyBorder="0" applyAlignment="0" applyProtection="0"/>
    <xf numFmtId="0" fontId="2" fillId="0" borderId="0"/>
    <xf numFmtId="0" fontId="14" fillId="0" borderId="0" applyNumberFormat="0" applyFill="0" applyBorder="0" applyAlignment="0" applyProtection="0">
      <alignment vertical="top"/>
      <protection locked="0"/>
    </xf>
    <xf numFmtId="0" fontId="2" fillId="0" borderId="0"/>
    <xf numFmtId="0" fontId="14" fillId="0" borderId="0" applyNumberFormat="0" applyFill="0" applyBorder="0" applyAlignment="0" applyProtection="0">
      <alignment vertical="top"/>
      <protection locked="0"/>
    </xf>
    <xf numFmtId="0" fontId="2" fillId="0" borderId="0"/>
    <xf numFmtId="9" fontId="130" fillId="0" borderId="0" applyFont="0" applyFill="0" applyBorder="0" applyAlignment="0" applyProtection="0"/>
  </cellStyleXfs>
  <cellXfs count="848">
    <xf numFmtId="0" fontId="0" fillId="0" borderId="0" xfId="0"/>
    <xf numFmtId="0" fontId="0" fillId="0" borderId="1" xfId="0" applyBorder="1"/>
    <xf numFmtId="0" fontId="4" fillId="0" borderId="1" xfId="0" applyFont="1" applyBorder="1"/>
    <xf numFmtId="0" fontId="0" fillId="0" borderId="0" xfId="0" applyBorder="1"/>
    <xf numFmtId="0" fontId="0" fillId="0" borderId="2" xfId="0" applyBorder="1"/>
    <xf numFmtId="0" fontId="4" fillId="0" borderId="2" xfId="0" applyFont="1" applyBorder="1"/>
    <xf numFmtId="0" fontId="0" fillId="0" borderId="0" xfId="0" applyFill="1"/>
    <xf numFmtId="0" fontId="6" fillId="0" borderId="0" xfId="0" applyFont="1"/>
    <xf numFmtId="0" fontId="8" fillId="0" borderId="0" xfId="0" applyFont="1"/>
    <xf numFmtId="0" fontId="9" fillId="0" borderId="0" xfId="0" applyFont="1"/>
    <xf numFmtId="0" fontId="0" fillId="0" borderId="0" xfId="0" applyBorder="1" applyAlignment="1">
      <alignment horizontal="center"/>
    </xf>
    <xf numFmtId="0" fontId="5" fillId="0" borderId="0" xfId="0" applyFont="1" applyBorder="1" applyAlignment="1">
      <alignment horizontal="center"/>
    </xf>
    <xf numFmtId="0" fontId="10" fillId="0" borderId="0" xfId="0" applyFont="1"/>
    <xf numFmtId="0" fontId="5" fillId="0" borderId="0" xfId="0" applyFont="1"/>
    <xf numFmtId="0" fontId="3" fillId="0" borderId="0" xfId="0" applyFont="1"/>
    <xf numFmtId="0" fontId="13" fillId="0" borderId="0" xfId="0" applyFont="1"/>
    <xf numFmtId="0" fontId="6" fillId="0" borderId="0" xfId="0" applyFont="1" applyBorder="1"/>
    <xf numFmtId="0" fontId="6" fillId="0" borderId="4" xfId="0" applyFont="1" applyBorder="1"/>
    <xf numFmtId="0" fontId="10" fillId="0" borderId="0" xfId="0" applyFont="1" applyBorder="1"/>
    <xf numFmtId="0" fontId="12" fillId="0" borderId="0" xfId="0" applyFont="1" applyAlignment="1">
      <alignment horizontal="right"/>
    </xf>
    <xf numFmtId="166" fontId="5" fillId="0" borderId="0" xfId="0" applyNumberFormat="1" applyFont="1" applyFill="1"/>
    <xf numFmtId="166" fontId="5" fillId="0" borderId="0" xfId="0" applyNumberFormat="1" applyFont="1"/>
    <xf numFmtId="0" fontId="7" fillId="0" borderId="0" xfId="0" applyFont="1"/>
    <xf numFmtId="0" fontId="4" fillId="0" borderId="0" xfId="0" applyFont="1"/>
    <xf numFmtId="0" fontId="10" fillId="0" borderId="0" xfId="0" applyFont="1" applyFill="1"/>
    <xf numFmtId="0" fontId="18" fillId="0" borderId="4" xfId="0" applyFont="1" applyBorder="1"/>
    <xf numFmtId="0" fontId="11" fillId="0" borderId="0" xfId="0" applyFont="1"/>
    <xf numFmtId="0" fontId="9" fillId="0" borderId="0" xfId="0" applyFont="1" applyAlignment="1">
      <alignment vertical="center"/>
    </xf>
    <xf numFmtId="0" fontId="23" fillId="0" borderId="0" xfId="0" applyFont="1"/>
    <xf numFmtId="166" fontId="24" fillId="0" borderId="0" xfId="0" applyNumberFormat="1" applyFont="1" applyFill="1"/>
    <xf numFmtId="0" fontId="25" fillId="0" borderId="0" xfId="0" applyFont="1"/>
    <xf numFmtId="0" fontId="0" fillId="0" borderId="0" xfId="0" applyFill="1" applyAlignment="1">
      <alignment horizontal="center"/>
    </xf>
    <xf numFmtId="0" fontId="0" fillId="0" borderId="0" xfId="0" applyAlignment="1">
      <alignment horizontal="center"/>
    </xf>
    <xf numFmtId="0" fontId="26" fillId="0" borderId="2" xfId="0" applyFont="1" applyFill="1" applyBorder="1"/>
    <xf numFmtId="166" fontId="27" fillId="0" borderId="2" xfId="0" applyNumberFormat="1" applyFont="1" applyFill="1" applyBorder="1"/>
    <xf numFmtId="0" fontId="28" fillId="0" borderId="2" xfId="0" applyFont="1" applyFill="1" applyBorder="1" applyAlignment="1">
      <alignment horizontal="center"/>
    </xf>
    <xf numFmtId="166" fontId="6" fillId="0" borderId="0" xfId="0" applyNumberFormat="1" applyFont="1" applyFill="1"/>
    <xf numFmtId="0" fontId="19" fillId="0" borderId="0" xfId="0" applyFont="1" applyFill="1" applyAlignment="1">
      <alignment horizontal="center"/>
    </xf>
    <xf numFmtId="0" fontId="12" fillId="0" borderId="0" xfId="0" applyFont="1"/>
    <xf numFmtId="3" fontId="0" fillId="0" borderId="0" xfId="0" applyNumberFormat="1" applyFill="1" applyBorder="1"/>
    <xf numFmtId="0" fontId="4" fillId="0" borderId="0" xfId="0" applyFont="1" applyFill="1" applyBorder="1" applyAlignment="1">
      <alignment horizontal="right"/>
    </xf>
    <xf numFmtId="0" fontId="4" fillId="0" borderId="0" xfId="0" applyFont="1" applyFill="1" applyBorder="1" applyAlignment="1">
      <alignment horizontal="center"/>
    </xf>
    <xf numFmtId="3" fontId="0" fillId="0" borderId="0" xfId="0" applyNumberFormat="1" applyFill="1" applyAlignment="1">
      <alignment horizontal="center"/>
    </xf>
    <xf numFmtId="3" fontId="6" fillId="0" borderId="1" xfId="0" applyNumberFormat="1" applyFont="1" applyBorder="1" applyAlignment="1" applyProtection="1">
      <alignment vertical="center"/>
      <protection locked="0"/>
    </xf>
    <xf numFmtId="3" fontId="6" fillId="0" borderId="0" xfId="0" applyNumberFormat="1" applyFont="1" applyBorder="1" applyAlignment="1" applyProtection="1">
      <alignment vertical="center"/>
      <protection locked="0"/>
    </xf>
    <xf numFmtId="0" fontId="10" fillId="0" borderId="2" xfId="0" applyFont="1" applyBorder="1"/>
    <xf numFmtId="0" fontId="24" fillId="0" borderId="0" xfId="0" applyFont="1" applyAlignment="1">
      <alignment horizontal="center"/>
    </xf>
    <xf numFmtId="0" fontId="2" fillId="0" borderId="0" xfId="0" applyFont="1"/>
    <xf numFmtId="0" fontId="22" fillId="0" borderId="0" xfId="0" applyFont="1"/>
    <xf numFmtId="0" fontId="24" fillId="0" borderId="0" xfId="0" applyFont="1" applyFill="1" applyAlignment="1">
      <alignment horizontal="center"/>
    </xf>
    <xf numFmtId="0" fontId="10" fillId="0" borderId="0" xfId="0" applyFont="1" applyFill="1" applyAlignment="1">
      <alignment horizontal="center"/>
    </xf>
    <xf numFmtId="0" fontId="10" fillId="0" borderId="0" xfId="0" applyFont="1" applyAlignment="1">
      <alignment horizontal="center"/>
    </xf>
    <xf numFmtId="0" fontId="26" fillId="0" borderId="2" xfId="0" applyFont="1" applyFill="1" applyBorder="1" applyAlignment="1">
      <alignment horizontal="center"/>
    </xf>
    <xf numFmtId="3" fontId="10" fillId="0" borderId="0" xfId="0" applyNumberFormat="1" applyFont="1" applyFill="1" applyBorder="1"/>
    <xf numFmtId="0" fontId="10" fillId="0" borderId="0" xfId="0" applyFont="1" applyBorder="1" applyAlignment="1">
      <alignment horizontal="center"/>
    </xf>
    <xf numFmtId="0" fontId="10" fillId="0" borderId="0" xfId="0" applyFont="1" applyFill="1" applyBorder="1" applyAlignment="1">
      <alignment horizontal="center"/>
    </xf>
    <xf numFmtId="0" fontId="29" fillId="0" borderId="0" xfId="0" applyFont="1"/>
    <xf numFmtId="0" fontId="24" fillId="0" borderId="0" xfId="0" applyFont="1"/>
    <xf numFmtId="0" fontId="30" fillId="0" borderId="0" xfId="0" applyFont="1"/>
    <xf numFmtId="0" fontId="29" fillId="0" borderId="0" xfId="0" applyFont="1" applyAlignment="1">
      <alignment horizontal="center"/>
    </xf>
    <xf numFmtId="0" fontId="31" fillId="0" borderId="2" xfId="0" applyFont="1" applyFill="1" applyBorder="1" applyAlignment="1">
      <alignment horizontal="center"/>
    </xf>
    <xf numFmtId="0" fontId="31" fillId="0" borderId="2" xfId="0" applyFont="1" applyFill="1" applyBorder="1"/>
    <xf numFmtId="0" fontId="11" fillId="0" borderId="0" xfId="0" applyFont="1" applyFill="1"/>
    <xf numFmtId="0" fontId="19" fillId="0" borderId="0" xfId="0" applyFont="1" applyFill="1"/>
    <xf numFmtId="0" fontId="6" fillId="0" borderId="0" xfId="0" applyFont="1" applyAlignment="1">
      <alignment horizontal="center"/>
    </xf>
    <xf numFmtId="167" fontId="10" fillId="0" borderId="0" xfId="0" applyNumberFormat="1" applyFont="1" applyAlignment="1">
      <alignment horizontal="center"/>
    </xf>
    <xf numFmtId="166" fontId="19" fillId="0" borderId="0" xfId="0" applyNumberFormat="1" applyFont="1"/>
    <xf numFmtId="3" fontId="0" fillId="0" borderId="0" xfId="0" applyNumberFormat="1" applyFill="1"/>
    <xf numFmtId="0" fontId="2" fillId="0" borderId="0" xfId="0" applyFont="1" applyFill="1"/>
    <xf numFmtId="0" fontId="5" fillId="0" borderId="0" xfId="0" applyFont="1" applyAlignment="1">
      <alignment horizontal="center"/>
    </xf>
    <xf numFmtId="0" fontId="32" fillId="0" borderId="0" xfId="0" applyFont="1" applyAlignment="1">
      <alignment horizontal="center"/>
    </xf>
    <xf numFmtId="0" fontId="33" fillId="0" borderId="2" xfId="0" applyFont="1" applyBorder="1" applyAlignment="1">
      <alignment horizontal="center"/>
    </xf>
    <xf numFmtId="0" fontId="34" fillId="0" borderId="0" xfId="0" applyFont="1" applyAlignment="1">
      <alignment horizontal="center"/>
    </xf>
    <xf numFmtId="0" fontId="32" fillId="0" borderId="0" xfId="0" applyFont="1" applyFill="1" applyAlignment="1">
      <alignment horizontal="center"/>
    </xf>
    <xf numFmtId="0" fontId="32" fillId="0" borderId="0" xfId="0" applyFont="1"/>
    <xf numFmtId="0" fontId="4" fillId="0" borderId="0" xfId="0" applyFont="1" applyAlignment="1">
      <alignment horizontal="center"/>
    </xf>
    <xf numFmtId="0" fontId="27" fillId="0" borderId="2" xfId="0" applyFont="1" applyFill="1" applyBorder="1" applyAlignment="1">
      <alignment horizontal="center"/>
    </xf>
    <xf numFmtId="0" fontId="4" fillId="0" borderId="0" xfId="0" applyFont="1" applyFill="1" applyAlignment="1">
      <alignment horizontal="center"/>
    </xf>
    <xf numFmtId="0" fontId="9" fillId="0" borderId="0" xfId="0" applyFont="1" applyAlignment="1">
      <alignment horizontal="center"/>
    </xf>
    <xf numFmtId="0" fontId="35" fillId="0" borderId="2" xfId="0" applyFont="1" applyFill="1" applyBorder="1" applyAlignment="1">
      <alignment horizontal="center"/>
    </xf>
    <xf numFmtId="0" fontId="34" fillId="0" borderId="0" xfId="0" applyFont="1" applyFill="1" applyAlignment="1">
      <alignment horizontal="center"/>
    </xf>
    <xf numFmtId="0" fontId="27" fillId="0" borderId="2" xfId="0" applyFont="1" applyBorder="1" applyAlignment="1">
      <alignment horizontal="center"/>
    </xf>
    <xf numFmtId="3" fontId="23" fillId="0" borderId="0" xfId="0" applyNumberFormat="1" applyFont="1"/>
    <xf numFmtId="0" fontId="22" fillId="0" borderId="0" xfId="0" applyFont="1" applyAlignment="1">
      <alignment horizontal="center"/>
    </xf>
    <xf numFmtId="0" fontId="36" fillId="0" borderId="0" xfId="0" applyFont="1"/>
    <xf numFmtId="0" fontId="36" fillId="0" borderId="0" xfId="0" applyFont="1" applyFill="1" applyAlignment="1">
      <alignment horizontal="center"/>
    </xf>
    <xf numFmtId="0" fontId="26" fillId="0" borderId="0" xfId="0" applyFont="1" applyFill="1"/>
    <xf numFmtId="0" fontId="26" fillId="0" borderId="0" xfId="0" applyFont="1" applyFill="1" applyAlignment="1">
      <alignment horizontal="center"/>
    </xf>
    <xf numFmtId="0" fontId="26" fillId="0" borderId="0" xfId="0" applyFont="1" applyFill="1" applyBorder="1"/>
    <xf numFmtId="0" fontId="26" fillId="0" borderId="0" xfId="0" applyFont="1"/>
    <xf numFmtId="0" fontId="6" fillId="0" borderId="0" xfId="0" applyFont="1" applyFill="1"/>
    <xf numFmtId="0" fontId="0" fillId="0" borderId="0" xfId="0" applyFill="1" applyAlignment="1">
      <alignment vertical="top"/>
    </xf>
    <xf numFmtId="3" fontId="0" fillId="0" borderId="0" xfId="0" applyNumberFormat="1" applyFill="1" applyAlignment="1">
      <alignment vertical="top"/>
    </xf>
    <xf numFmtId="0" fontId="0" fillId="0" borderId="0" xfId="0" applyAlignment="1">
      <alignment vertical="top"/>
    </xf>
    <xf numFmtId="0" fontId="4" fillId="0" borderId="0" xfId="0" applyFont="1" applyFill="1" applyBorder="1" applyAlignment="1">
      <alignment horizontal="right" vertical="top"/>
    </xf>
    <xf numFmtId="3" fontId="0" fillId="0" borderId="0" xfId="0" applyNumberFormat="1" applyFill="1" applyAlignment="1">
      <alignment horizontal="center" vertical="top"/>
    </xf>
    <xf numFmtId="3" fontId="0" fillId="0" borderId="0" xfId="0" quotePrefix="1" applyNumberFormat="1" applyFill="1" applyAlignment="1">
      <alignment vertical="top"/>
    </xf>
    <xf numFmtId="0" fontId="0" fillId="0" borderId="0" xfId="0" quotePrefix="1" applyNumberFormat="1" applyFill="1" applyAlignment="1">
      <alignment vertical="top"/>
    </xf>
    <xf numFmtId="0" fontId="0" fillId="0" borderId="0" xfId="0" quotePrefix="1" applyNumberFormat="1" applyFill="1" applyAlignment="1">
      <alignment horizontal="center" vertical="top"/>
    </xf>
    <xf numFmtId="0" fontId="0" fillId="0" borderId="0" xfId="0" applyFill="1" applyAlignment="1">
      <alignment horizontal="center" vertical="top"/>
    </xf>
    <xf numFmtId="0" fontId="4" fillId="0" borderId="0" xfId="0" applyFont="1" applyFill="1" applyAlignment="1">
      <alignment horizontal="right" vertical="top"/>
    </xf>
    <xf numFmtId="3" fontId="9" fillId="0" borderId="0" xfId="0" applyNumberFormat="1" applyFont="1"/>
    <xf numFmtId="0" fontId="37" fillId="0" borderId="0" xfId="0" applyFont="1" applyAlignment="1">
      <alignment horizontal="center"/>
    </xf>
    <xf numFmtId="0" fontId="27" fillId="0" borderId="0" xfId="0" applyFont="1" applyFill="1" applyAlignment="1">
      <alignment horizontal="center"/>
    </xf>
    <xf numFmtId="0" fontId="38" fillId="0" borderId="0" xfId="0" applyFont="1" applyAlignment="1">
      <alignment horizontal="center"/>
    </xf>
    <xf numFmtId="0" fontId="27" fillId="0" borderId="0" xfId="0" applyFont="1" applyAlignment="1">
      <alignment horizontal="center"/>
    </xf>
    <xf numFmtId="0" fontId="23" fillId="0" borderId="0" xfId="0" applyFont="1" applyFill="1"/>
    <xf numFmtId="0" fontId="22" fillId="0" borderId="0" xfId="0" applyFont="1" applyFill="1"/>
    <xf numFmtId="166" fontId="22" fillId="0" borderId="0" xfId="0" applyNumberFormat="1" applyFont="1" applyFill="1"/>
    <xf numFmtId="166" fontId="36" fillId="0" borderId="0" xfId="0" applyNumberFormat="1" applyFont="1" applyFill="1"/>
    <xf numFmtId="3" fontId="18" fillId="0" borderId="0" xfId="0" applyNumberFormat="1" applyFont="1"/>
    <xf numFmtId="0" fontId="19" fillId="0" borderId="0" xfId="0" applyFont="1"/>
    <xf numFmtId="166" fontId="19" fillId="0" borderId="0" xfId="0" applyNumberFormat="1" applyFont="1" applyFill="1"/>
    <xf numFmtId="166" fontId="26" fillId="0" borderId="2" xfId="0" applyNumberFormat="1" applyFont="1" applyFill="1" applyBorder="1"/>
    <xf numFmtId="166" fontId="31" fillId="0" borderId="2" xfId="0" applyNumberFormat="1" applyFont="1" applyFill="1" applyBorder="1"/>
    <xf numFmtId="166" fontId="26" fillId="0" borderId="0" xfId="0" applyNumberFormat="1" applyFont="1" applyFill="1"/>
    <xf numFmtId="166" fontId="31" fillId="0" borderId="0" xfId="0" applyNumberFormat="1" applyFont="1" applyFill="1"/>
    <xf numFmtId="3" fontId="10" fillId="0" borderId="0" xfId="0" applyNumberFormat="1" applyFont="1" applyFill="1"/>
    <xf numFmtId="1" fontId="6" fillId="0" borderId="0" xfId="0" applyNumberFormat="1" applyFont="1"/>
    <xf numFmtId="166" fontId="6" fillId="0" borderId="0" xfId="0" applyNumberFormat="1" applyFont="1"/>
    <xf numFmtId="0" fontId="12" fillId="0" borderId="0" xfId="0" applyFont="1" applyFill="1"/>
    <xf numFmtId="0" fontId="10" fillId="0" borderId="0" xfId="0" applyFont="1" applyAlignment="1">
      <alignment horizontal="center" vertical="top"/>
    </xf>
    <xf numFmtId="0" fontId="10" fillId="0" borderId="0" xfId="0" applyFont="1" applyFill="1" applyAlignment="1">
      <alignment horizontal="center" vertical="top"/>
    </xf>
    <xf numFmtId="0" fontId="19" fillId="0" borderId="0" xfId="0" applyFont="1" applyAlignment="1">
      <alignment horizontal="center" vertical="top"/>
    </xf>
    <xf numFmtId="166" fontId="6" fillId="0" borderId="0" xfId="0" applyNumberFormat="1" applyFont="1" applyAlignment="1">
      <alignment horizontal="center" vertical="top"/>
    </xf>
    <xf numFmtId="166" fontId="19" fillId="0" borderId="0" xfId="0" applyNumberFormat="1" applyFont="1" applyAlignment="1">
      <alignment horizontal="center" vertical="top"/>
    </xf>
    <xf numFmtId="0" fontId="26" fillId="0" borderId="1" xfId="0" applyFont="1" applyFill="1" applyBorder="1"/>
    <xf numFmtId="0" fontId="37" fillId="0" borderId="0" xfId="0" applyFont="1"/>
    <xf numFmtId="0" fontId="27" fillId="0" borderId="0" xfId="0" applyFont="1" applyFill="1" applyBorder="1"/>
    <xf numFmtId="0" fontId="27" fillId="0" borderId="1" xfId="0" applyFont="1" applyFill="1" applyBorder="1"/>
    <xf numFmtId="0" fontId="4" fillId="0" borderId="0" xfId="0" applyFont="1" applyAlignment="1">
      <alignment horizontal="center" vertical="top"/>
    </xf>
    <xf numFmtId="0" fontId="27" fillId="0" borderId="2" xfId="0" applyFont="1" applyFill="1" applyBorder="1"/>
    <xf numFmtId="0" fontId="27" fillId="0" borderId="0" xfId="0" applyFont="1" applyFill="1"/>
    <xf numFmtId="0" fontId="17" fillId="0" borderId="0" xfId="0" applyFont="1"/>
    <xf numFmtId="0" fontId="37" fillId="0" borderId="0" xfId="0" applyFont="1" applyFill="1"/>
    <xf numFmtId="0" fontId="4" fillId="0" borderId="0" xfId="0" applyFont="1" applyFill="1"/>
    <xf numFmtId="0" fontId="5" fillId="0" borderId="0" xfId="0" applyFont="1" applyFill="1"/>
    <xf numFmtId="166" fontId="38" fillId="0" borderId="0" xfId="0" applyNumberFormat="1" applyFont="1" applyFill="1"/>
    <xf numFmtId="166" fontId="34" fillId="0" borderId="0" xfId="0" applyNumberFormat="1" applyFont="1" applyFill="1"/>
    <xf numFmtId="166" fontId="35" fillId="0" borderId="2" xfId="0" applyNumberFormat="1" applyFont="1" applyFill="1" applyBorder="1"/>
    <xf numFmtId="166" fontId="35" fillId="0" borderId="0" xfId="0" applyNumberFormat="1" applyFont="1" applyFill="1"/>
    <xf numFmtId="166" fontId="34" fillId="0" borderId="0" xfId="0" applyNumberFormat="1" applyFont="1"/>
    <xf numFmtId="166" fontId="34" fillId="0" borderId="0" xfId="0" applyNumberFormat="1" applyFont="1" applyAlignment="1">
      <alignment horizontal="center" vertical="top"/>
    </xf>
    <xf numFmtId="3" fontId="22" fillId="0" borderId="0" xfId="0" applyNumberFormat="1" applyFont="1" applyFill="1"/>
    <xf numFmtId="3" fontId="18" fillId="0" borderId="0" xfId="0" applyNumberFormat="1" applyFont="1" applyFill="1"/>
    <xf numFmtId="164" fontId="18" fillId="0" borderId="0" xfId="0" applyNumberFormat="1" applyFont="1" applyFill="1"/>
    <xf numFmtId="0" fontId="26" fillId="0" borderId="2" xfId="0" applyFont="1" applyBorder="1"/>
    <xf numFmtId="0" fontId="39" fillId="0" borderId="0" xfId="0" applyFont="1" applyFill="1"/>
    <xf numFmtId="0" fontId="7" fillId="0" borderId="0" xfId="0" applyFont="1" applyFill="1"/>
    <xf numFmtId="3" fontId="9" fillId="0" borderId="0" xfId="0" applyNumberFormat="1" applyFont="1" applyFill="1"/>
    <xf numFmtId="165" fontId="38" fillId="0" borderId="0" xfId="0" applyNumberFormat="1" applyFont="1" applyFill="1"/>
    <xf numFmtId="165" fontId="32" fillId="0" borderId="0" xfId="0" applyNumberFormat="1" applyFont="1" applyFill="1"/>
    <xf numFmtId="165" fontId="27" fillId="0" borderId="2" xfId="0" applyNumberFormat="1" applyFont="1" applyFill="1" applyBorder="1"/>
    <xf numFmtId="165" fontId="27" fillId="0" borderId="0" xfId="0" applyNumberFormat="1" applyFont="1" applyFill="1"/>
    <xf numFmtId="165" fontId="32" fillId="0" borderId="0" xfId="0" applyNumberFormat="1" applyFont="1"/>
    <xf numFmtId="0" fontId="0" fillId="3" borderId="0" xfId="0" applyFill="1"/>
    <xf numFmtId="0" fontId="41" fillId="3" borderId="0" xfId="0" applyFont="1" applyFill="1" applyAlignment="1">
      <alignment vertical="top"/>
    </xf>
    <xf numFmtId="0" fontId="41" fillId="3" borderId="8" xfId="0" applyFont="1" applyFill="1" applyBorder="1" applyAlignment="1">
      <alignment vertical="top"/>
    </xf>
    <xf numFmtId="0" fontId="41" fillId="3" borderId="10" xfId="0" applyFont="1" applyFill="1" applyBorder="1" applyAlignment="1">
      <alignment vertical="top"/>
    </xf>
    <xf numFmtId="0" fontId="42" fillId="3" borderId="0" xfId="2" applyFont="1" applyFill="1"/>
    <xf numFmtId="0" fontId="41" fillId="3" borderId="11" xfId="0" applyFont="1" applyFill="1" applyBorder="1" applyAlignment="1">
      <alignment vertical="top"/>
    </xf>
    <xf numFmtId="0" fontId="43" fillId="3" borderId="0" xfId="0" applyFont="1" applyFill="1" applyAlignment="1">
      <alignment vertical="top"/>
    </xf>
    <xf numFmtId="0" fontId="32" fillId="0" borderId="0" xfId="0" applyFont="1" applyFill="1" applyAlignment="1">
      <alignment horizontal="right" vertical="top"/>
    </xf>
    <xf numFmtId="0" fontId="8" fillId="0" borderId="0" xfId="0" applyFont="1" applyAlignment="1">
      <alignment horizontal="right"/>
    </xf>
    <xf numFmtId="0" fontId="44" fillId="0" borderId="0" xfId="0" applyFont="1" applyFill="1" applyAlignment="1">
      <alignment horizontal="center"/>
    </xf>
    <xf numFmtId="0" fontId="44" fillId="0" borderId="0" xfId="0" applyFont="1" applyAlignment="1">
      <alignment horizontal="center"/>
    </xf>
    <xf numFmtId="0" fontId="28" fillId="0" borderId="2" xfId="0" applyFont="1" applyBorder="1" applyAlignment="1">
      <alignment horizontal="center"/>
    </xf>
    <xf numFmtId="0" fontId="19" fillId="0" borderId="0" xfId="0" applyFont="1" applyAlignment="1">
      <alignment horizontal="center"/>
    </xf>
    <xf numFmtId="0" fontId="31" fillId="0" borderId="0" xfId="0" applyFont="1" applyFill="1" applyBorder="1"/>
    <xf numFmtId="0" fontId="11" fillId="0" borderId="0" xfId="0" applyFont="1" applyBorder="1"/>
    <xf numFmtId="0" fontId="0" fillId="4" borderId="0" xfId="0" applyFill="1"/>
    <xf numFmtId="0" fontId="8" fillId="0" borderId="0" xfId="6" applyFont="1" applyFill="1"/>
    <xf numFmtId="169" fontId="0" fillId="0" borderId="0" xfId="0" applyNumberFormat="1"/>
    <xf numFmtId="0" fontId="2" fillId="4" borderId="23" xfId="0" applyFont="1" applyFill="1" applyBorder="1"/>
    <xf numFmtId="0" fontId="2" fillId="4" borderId="23" xfId="5" applyFont="1" applyFill="1" applyBorder="1"/>
    <xf numFmtId="0" fontId="8" fillId="0" borderId="0" xfId="5" applyFont="1" applyFill="1" applyBorder="1"/>
    <xf numFmtId="0" fontId="2" fillId="0" borderId="0" xfId="0" applyFont="1" applyBorder="1" applyAlignment="1">
      <alignment horizontal="center"/>
    </xf>
    <xf numFmtId="0" fontId="15" fillId="0" borderId="0" xfId="5" applyFont="1" applyBorder="1"/>
    <xf numFmtId="3" fontId="15" fillId="0" borderId="0" xfId="5" applyNumberFormat="1" applyFont="1" applyBorder="1" applyAlignment="1">
      <alignment horizontal="center"/>
    </xf>
    <xf numFmtId="0" fontId="15" fillId="0" borderId="0" xfId="5" applyFont="1" applyBorder="1" applyAlignment="1">
      <alignment horizontal="center"/>
    </xf>
    <xf numFmtId="0" fontId="2" fillId="2" borderId="0" xfId="0" applyFont="1" applyFill="1"/>
    <xf numFmtId="0" fontId="46" fillId="0" borderId="0" xfId="0" applyFont="1" applyBorder="1" applyAlignment="1">
      <alignment horizontal="center"/>
    </xf>
    <xf numFmtId="0" fontId="2" fillId="0" borderId="2" xfId="0" applyFont="1" applyBorder="1"/>
    <xf numFmtId="0" fontId="5" fillId="0" borderId="0" xfId="0" applyFont="1" applyBorder="1" applyAlignment="1">
      <alignment horizontal="left"/>
    </xf>
    <xf numFmtId="0" fontId="4" fillId="0" borderId="0" xfId="0" applyFont="1" applyBorder="1" applyAlignment="1">
      <alignment horizontal="center"/>
    </xf>
    <xf numFmtId="0" fontId="46" fillId="0" borderId="0" xfId="5" applyFont="1" applyBorder="1" applyAlignment="1">
      <alignment horizontal="center"/>
    </xf>
    <xf numFmtId="3" fontId="46" fillId="0" borderId="0" xfId="5" applyNumberFormat="1" applyFont="1" applyBorder="1" applyAlignment="1">
      <alignment horizontal="center"/>
    </xf>
    <xf numFmtId="0" fontId="2" fillId="0" borderId="21" xfId="0" applyFont="1" applyBorder="1"/>
    <xf numFmtId="0" fontId="2" fillId="0" borderId="23" xfId="0" applyFont="1" applyBorder="1"/>
    <xf numFmtId="0" fontId="2" fillId="0" borderId="26" xfId="0" applyFont="1" applyBorder="1"/>
    <xf numFmtId="0" fontId="2" fillId="0" borderId="0" xfId="0" applyFont="1" applyBorder="1"/>
    <xf numFmtId="0" fontId="2" fillId="6" borderId="0" xfId="0" applyFont="1" applyFill="1"/>
    <xf numFmtId="0" fontId="46" fillId="0" borderId="0" xfId="0" applyFont="1"/>
    <xf numFmtId="0" fontId="46" fillId="0" borderId="2" xfId="0" applyFont="1" applyBorder="1"/>
    <xf numFmtId="0" fontId="6" fillId="0" borderId="2" xfId="0" applyFont="1" applyBorder="1"/>
    <xf numFmtId="0" fontId="13" fillId="0" borderId="5" xfId="0" applyFont="1" applyBorder="1"/>
    <xf numFmtId="166" fontId="0" fillId="0" borderId="0" xfId="0" applyNumberFormat="1" applyBorder="1"/>
    <xf numFmtId="0" fontId="5" fillId="4" borderId="0" xfId="4" applyFont="1" applyFill="1" applyBorder="1" applyAlignment="1">
      <alignment horizontal="center"/>
    </xf>
    <xf numFmtId="0" fontId="16" fillId="0" borderId="0" xfId="6" applyFont="1" applyFill="1"/>
    <xf numFmtId="0" fontId="3" fillId="0" borderId="0" xfId="0" applyFont="1" applyBorder="1"/>
    <xf numFmtId="0" fontId="7" fillId="0" borderId="2" xfId="0" applyFont="1" applyBorder="1"/>
    <xf numFmtId="0" fontId="16" fillId="0" borderId="6" xfId="0" applyFont="1" applyBorder="1"/>
    <xf numFmtId="0" fontId="12" fillId="0" borderId="0" xfId="0" applyFont="1" applyAlignment="1">
      <alignment horizontal="left"/>
    </xf>
    <xf numFmtId="0" fontId="2" fillId="0" borderId="0" xfId="4" applyFont="1" applyBorder="1"/>
    <xf numFmtId="0" fontId="6" fillId="0" borderId="0" xfId="4" applyFont="1" applyBorder="1"/>
    <xf numFmtId="0" fontId="0" fillId="0" borderId="5" xfId="0" applyBorder="1"/>
    <xf numFmtId="0" fontId="2" fillId="0" borderId="5" xfId="4" applyFont="1" applyBorder="1"/>
    <xf numFmtId="0" fontId="48" fillId="0" borderId="0" xfId="0" applyFont="1" applyAlignment="1">
      <alignment horizontal="justify"/>
    </xf>
    <xf numFmtId="0" fontId="0" fillId="0" borderId="0" xfId="0" applyAlignment="1">
      <alignment vertical="center" wrapText="1"/>
    </xf>
    <xf numFmtId="0" fontId="7" fillId="0" borderId="0" xfId="0" applyFont="1" applyBorder="1"/>
    <xf numFmtId="0" fontId="16" fillId="0" borderId="0" xfId="6" applyFont="1" applyFill="1" applyBorder="1"/>
    <xf numFmtId="166" fontId="8" fillId="0" borderId="0" xfId="0" applyNumberFormat="1" applyFont="1" applyBorder="1" applyAlignment="1">
      <alignment horizontal="right"/>
    </xf>
    <xf numFmtId="0" fontId="8" fillId="0" borderId="0" xfId="0" applyFont="1" applyBorder="1" applyAlignment="1">
      <alignment horizontal="right"/>
    </xf>
    <xf numFmtId="0" fontId="12" fillId="0" borderId="0" xfId="0" applyFont="1" applyBorder="1"/>
    <xf numFmtId="0" fontId="6" fillId="2" borderId="0" xfId="0" applyFont="1" applyFill="1"/>
    <xf numFmtId="0" fontId="7" fillId="0" borderId="0" xfId="0" applyFont="1" applyFill="1" applyBorder="1"/>
    <xf numFmtId="0" fontId="7" fillId="0" borderId="0" xfId="6" applyFont="1" applyFill="1"/>
    <xf numFmtId="0" fontId="52" fillId="0" borderId="0" xfId="0" applyFont="1" applyFill="1" applyBorder="1"/>
    <xf numFmtId="3" fontId="2" fillId="0" borderId="0" xfId="0" applyNumberFormat="1" applyFont="1" applyFill="1" applyBorder="1"/>
    <xf numFmtId="0" fontId="6" fillId="0" borderId="0" xfId="0" applyFont="1" applyBorder="1" applyAlignment="1">
      <alignment horizontal="center"/>
    </xf>
    <xf numFmtId="0" fontId="6" fillId="0" borderId="1" xfId="0" applyFont="1" applyBorder="1" applyAlignment="1">
      <alignment horizontal="center"/>
    </xf>
    <xf numFmtId="3" fontId="6" fillId="0" borderId="1" xfId="0" applyNumberFormat="1" applyFont="1" applyBorder="1" applyAlignment="1">
      <alignment horizontal="center"/>
    </xf>
    <xf numFmtId="0" fontId="5" fillId="0" borderId="1" xfId="0" applyFont="1" applyBorder="1" applyAlignment="1">
      <alignment horizontal="center"/>
    </xf>
    <xf numFmtId="0" fontId="6" fillId="0" borderId="2" xfId="0" applyFont="1" applyBorder="1" applyAlignment="1">
      <alignment horizontal="center"/>
    </xf>
    <xf numFmtId="0" fontId="5" fillId="0" borderId="2" xfId="0" applyFont="1" applyBorder="1" applyAlignment="1">
      <alignment horizontal="center"/>
    </xf>
    <xf numFmtId="3" fontId="2" fillId="0" borderId="0" xfId="0" applyNumberFormat="1" applyFont="1" applyFill="1"/>
    <xf numFmtId="166" fontId="2" fillId="0" borderId="0" xfId="0" applyNumberFormat="1" applyFont="1"/>
    <xf numFmtId="0" fontId="2" fillId="0" borderId="0" xfId="0" applyFont="1" applyAlignment="1">
      <alignment horizontal="left"/>
    </xf>
    <xf numFmtId="0" fontId="10" fillId="0" borderId="0" xfId="0" applyFont="1" applyAlignment="1">
      <alignment horizontal="left"/>
    </xf>
    <xf numFmtId="0" fontId="2" fillId="0" borderId="1" xfId="0" applyFont="1" applyFill="1" applyBorder="1"/>
    <xf numFmtId="0" fontId="6" fillId="0" borderId="0" xfId="0" applyFont="1" applyFill="1" applyBorder="1"/>
    <xf numFmtId="0" fontId="13" fillId="0" borderId="0" xfId="0" applyFont="1" applyFill="1" applyBorder="1"/>
    <xf numFmtId="0" fontId="12" fillId="0" borderId="0" xfId="0" applyFont="1" applyAlignment="1">
      <alignment horizontal="center"/>
    </xf>
    <xf numFmtId="0" fontId="54" fillId="0" borderId="0" xfId="0" applyFont="1" applyAlignment="1">
      <alignment horizontal="center"/>
    </xf>
    <xf numFmtId="166" fontId="54" fillId="0" borderId="0" xfId="0" applyNumberFormat="1" applyFont="1"/>
    <xf numFmtId="0" fontId="55" fillId="0" borderId="0" xfId="0" applyFont="1"/>
    <xf numFmtId="0" fontId="10" fillId="0" borderId="0" xfId="0" applyFont="1" applyBorder="1" applyAlignment="1">
      <alignment horizontal="left"/>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2" fillId="11" borderId="0" xfId="0" applyFont="1" applyFill="1" applyBorder="1"/>
    <xf numFmtId="0" fontId="2" fillId="0" borderId="0" xfId="0" applyFont="1" applyFill="1" applyAlignment="1">
      <alignment horizontal="center"/>
    </xf>
    <xf numFmtId="0" fontId="7" fillId="0" borderId="0" xfId="6" applyFont="1" applyFill="1" applyBorder="1"/>
    <xf numFmtId="0" fontId="16" fillId="0" borderId="0" xfId="0" applyFont="1"/>
    <xf numFmtId="0" fontId="15" fillId="0" borderId="0" xfId="0" applyFont="1"/>
    <xf numFmtId="3" fontId="15" fillId="0" borderId="0" xfId="0" applyNumberFormat="1" applyFont="1" applyBorder="1" applyAlignment="1">
      <alignment horizontal="center" vertical="center"/>
    </xf>
    <xf numFmtId="3" fontId="56" fillId="0" borderId="0" xfId="0" applyNumberFormat="1" applyFont="1" applyBorder="1" applyAlignment="1">
      <alignment horizontal="center" vertical="center"/>
    </xf>
    <xf numFmtId="0" fontId="15" fillId="0" borderId="0" xfId="0" applyFont="1" applyAlignment="1">
      <alignment horizontal="center"/>
    </xf>
    <xf numFmtId="0" fontId="57" fillId="0" borderId="0" xfId="0" applyFont="1" applyAlignment="1">
      <alignment horizontal="center"/>
    </xf>
    <xf numFmtId="3" fontId="15" fillId="0" borderId="0" xfId="0" applyNumberFormat="1" applyFont="1"/>
    <xf numFmtId="0" fontId="15" fillId="0" borderId="0" xfId="0" quotePrefix="1" applyNumberFormat="1" applyFont="1" applyFill="1" applyAlignment="1">
      <alignment horizontal="center"/>
    </xf>
    <xf numFmtId="0" fontId="57" fillId="0" borderId="0" xfId="0" quotePrefix="1" applyNumberFormat="1" applyFont="1" applyFill="1" applyAlignment="1">
      <alignment horizontal="center"/>
    </xf>
    <xf numFmtId="0" fontId="0" fillId="0" borderId="0" xfId="0" applyAlignment="1">
      <alignment vertical="top" wrapText="1"/>
    </xf>
    <xf numFmtId="0" fontId="2" fillId="0" borderId="0" xfId="0" applyFont="1" applyAlignment="1">
      <alignment horizontal="left" vertical="center" wrapText="1"/>
    </xf>
    <xf numFmtId="0" fontId="60" fillId="0" borderId="0" xfId="0" applyFont="1" applyAlignment="1">
      <alignment horizontal="justify"/>
    </xf>
    <xf numFmtId="0" fontId="60" fillId="0" borderId="0" xfId="0" applyFont="1" applyAlignment="1">
      <alignment horizontal="left" vertical="center" wrapText="1"/>
    </xf>
    <xf numFmtId="0" fontId="2" fillId="0" borderId="0" xfId="0" applyFont="1" applyAlignment="1">
      <alignment horizontal="justify"/>
    </xf>
    <xf numFmtId="0" fontId="58" fillId="0" borderId="0" xfId="0" applyFont="1" applyAlignment="1">
      <alignment horizontal="justify"/>
    </xf>
    <xf numFmtId="0" fontId="62" fillId="0" borderId="0" xfId="0" applyFont="1"/>
    <xf numFmtId="3" fontId="4" fillId="2" borderId="0" xfId="0" quotePrefix="1" applyNumberFormat="1" applyFont="1" applyFill="1" applyBorder="1" applyAlignment="1">
      <alignment horizontal="right" indent="1"/>
    </xf>
    <xf numFmtId="3" fontId="4" fillId="0" borderId="0" xfId="0" quotePrefix="1" applyNumberFormat="1" applyFont="1" applyFill="1" applyBorder="1" applyAlignment="1">
      <alignment horizontal="right" indent="1"/>
    </xf>
    <xf numFmtId="3" fontId="4" fillId="2" borderId="0" xfId="0" applyNumberFormat="1" applyFont="1" applyFill="1" applyAlignment="1">
      <alignment horizontal="right" indent="1"/>
    </xf>
    <xf numFmtId="3" fontId="46" fillId="2" borderId="0" xfId="0" applyNumberFormat="1" applyFont="1" applyFill="1" applyAlignment="1">
      <alignment horizontal="right" indent="1"/>
    </xf>
    <xf numFmtId="3" fontId="4" fillId="0" borderId="0" xfId="0" applyNumberFormat="1" applyFont="1" applyFill="1" applyAlignment="1">
      <alignment horizontal="right" indent="1"/>
    </xf>
    <xf numFmtId="3" fontId="46" fillId="0" borderId="0" xfId="0" applyNumberFormat="1" applyFont="1" applyFill="1" applyAlignment="1">
      <alignment horizontal="right" indent="1"/>
    </xf>
    <xf numFmtId="3" fontId="0" fillId="2" borderId="0" xfId="0" applyNumberFormat="1" applyFill="1" applyAlignment="1">
      <alignment horizontal="right" indent="1"/>
    </xf>
    <xf numFmtId="3" fontId="0" fillId="0" borderId="0" xfId="0" applyNumberFormat="1" applyAlignment="1">
      <alignment horizontal="right" indent="1"/>
    </xf>
    <xf numFmtId="3" fontId="46" fillId="0" borderId="0" xfId="0" applyNumberFormat="1" applyFont="1" applyAlignment="1">
      <alignment horizontal="right" indent="1"/>
    </xf>
    <xf numFmtId="3" fontId="4" fillId="0" borderId="0" xfId="0" applyNumberFormat="1" applyFont="1" applyAlignment="1">
      <alignment horizontal="right" indent="1"/>
    </xf>
    <xf numFmtId="3" fontId="2" fillId="2" borderId="0" xfId="0" quotePrefix="1" applyNumberFormat="1" applyFont="1" applyFill="1" applyAlignment="1">
      <alignment horizontal="right" indent="1"/>
    </xf>
    <xf numFmtId="3" fontId="2" fillId="0" borderId="0" xfId="0" quotePrefix="1" applyNumberFormat="1" applyFont="1" applyAlignment="1">
      <alignment horizontal="right" indent="1"/>
    </xf>
    <xf numFmtId="164" fontId="0" fillId="2" borderId="0" xfId="0" applyNumberFormat="1" applyFill="1" applyAlignment="1">
      <alignment horizontal="right" indent="1"/>
    </xf>
    <xf numFmtId="164" fontId="0" fillId="6" borderId="0" xfId="0" applyNumberFormat="1" applyFill="1" applyAlignment="1">
      <alignment horizontal="right" indent="1"/>
    </xf>
    <xf numFmtId="164" fontId="46" fillId="2" borderId="0" xfId="0" applyNumberFormat="1" applyFont="1" applyFill="1" applyAlignment="1">
      <alignment horizontal="right" indent="1"/>
    </xf>
    <xf numFmtId="164" fontId="4" fillId="2" borderId="0" xfId="0" applyNumberFormat="1" applyFont="1" applyFill="1" applyAlignment="1">
      <alignment horizontal="right" indent="1"/>
    </xf>
    <xf numFmtId="164" fontId="0" fillId="4" borderId="0" xfId="0" applyNumberFormat="1" applyFill="1" applyAlignment="1">
      <alignment horizontal="right" indent="1"/>
    </xf>
    <xf numFmtId="164" fontId="46" fillId="4" borderId="0" xfId="0" applyNumberFormat="1" applyFont="1" applyFill="1" applyAlignment="1">
      <alignment horizontal="right" indent="1"/>
    </xf>
    <xf numFmtId="164" fontId="4" fillId="4" borderId="0" xfId="0" applyNumberFormat="1" applyFont="1" applyFill="1" applyAlignment="1">
      <alignment horizontal="right" indent="1"/>
    </xf>
    <xf numFmtId="3" fontId="2" fillId="2" borderId="2" xfId="0" quotePrefix="1" applyNumberFormat="1" applyFont="1" applyFill="1" applyBorder="1" applyAlignment="1">
      <alignment horizontal="right" indent="1"/>
    </xf>
    <xf numFmtId="164" fontId="2" fillId="2" borderId="2" xfId="0" quotePrefix="1" applyNumberFormat="1" applyFont="1" applyFill="1" applyBorder="1" applyAlignment="1">
      <alignment horizontal="right" indent="1"/>
    </xf>
    <xf numFmtId="164" fontId="4" fillId="6" borderId="2" xfId="0" applyNumberFormat="1" applyFont="1" applyFill="1" applyBorder="1" applyAlignment="1">
      <alignment horizontal="right" indent="1"/>
    </xf>
    <xf numFmtId="3" fontId="4" fillId="6" borderId="2" xfId="0" applyNumberFormat="1" applyFont="1" applyFill="1" applyBorder="1" applyAlignment="1">
      <alignment horizontal="right" indent="1"/>
    </xf>
    <xf numFmtId="0" fontId="0" fillId="0" borderId="0" xfId="0" applyBorder="1" applyAlignment="1">
      <alignment horizontal="right" indent="1"/>
    </xf>
    <xf numFmtId="3" fontId="2" fillId="2" borderId="0" xfId="0" quotePrefix="1" applyNumberFormat="1" applyFont="1" applyFill="1" applyBorder="1" applyAlignment="1">
      <alignment horizontal="right" indent="1"/>
    </xf>
    <xf numFmtId="0" fontId="46" fillId="0" borderId="0" xfId="0" applyFont="1" applyBorder="1" applyAlignment="1">
      <alignment horizontal="right" indent="1"/>
    </xf>
    <xf numFmtId="0" fontId="4" fillId="0" borderId="0" xfId="0" applyFont="1" applyBorder="1" applyAlignment="1">
      <alignment horizontal="right" indent="1"/>
    </xf>
    <xf numFmtId="3" fontId="10" fillId="4" borderId="35" xfId="0" quotePrefix="1" applyNumberFormat="1" applyFont="1" applyFill="1" applyBorder="1" applyAlignment="1">
      <alignment horizontal="right" indent="1"/>
    </xf>
    <xf numFmtId="3" fontId="10" fillId="4" borderId="25" xfId="0" quotePrefix="1" applyNumberFormat="1" applyFont="1" applyFill="1" applyBorder="1" applyAlignment="1">
      <alignment horizontal="right" indent="1"/>
    </xf>
    <xf numFmtId="3" fontId="10" fillId="4" borderId="19" xfId="0" quotePrefix="1" applyNumberFormat="1" applyFont="1" applyFill="1" applyBorder="1" applyAlignment="1">
      <alignment horizontal="right" indent="1"/>
    </xf>
    <xf numFmtId="3" fontId="10" fillId="4" borderId="17" xfId="0" quotePrefix="1" applyNumberFormat="1" applyFont="1" applyFill="1" applyBorder="1" applyAlignment="1">
      <alignment horizontal="right" indent="1"/>
    </xf>
    <xf numFmtId="3" fontId="2" fillId="4" borderId="35" xfId="5" applyNumberFormat="1" applyFill="1" applyBorder="1" applyAlignment="1">
      <alignment horizontal="right" indent="1"/>
    </xf>
    <xf numFmtId="3" fontId="2" fillId="4" borderId="19" xfId="5" applyNumberFormat="1" applyFill="1" applyBorder="1" applyAlignment="1">
      <alignment horizontal="right" indent="1"/>
    </xf>
    <xf numFmtId="3" fontId="2" fillId="4" borderId="25" xfId="5" applyNumberFormat="1" applyFill="1" applyBorder="1" applyAlignment="1">
      <alignment horizontal="right" indent="1"/>
    </xf>
    <xf numFmtId="3" fontId="2" fillId="4" borderId="17" xfId="5" applyNumberFormat="1" applyFill="1" applyBorder="1" applyAlignment="1">
      <alignment horizontal="right" indent="1"/>
    </xf>
    <xf numFmtId="0" fontId="2" fillId="0" borderId="5" xfId="0" applyFont="1" applyBorder="1"/>
    <xf numFmtId="0" fontId="2" fillId="0" borderId="0" xfId="0" applyFont="1" applyAlignment="1">
      <alignment horizontal="left"/>
    </xf>
    <xf numFmtId="0" fontId="2" fillId="0" borderId="0" xfId="0" applyFont="1" applyAlignment="1">
      <alignment horizontal="left"/>
    </xf>
    <xf numFmtId="0" fontId="65" fillId="3" borderId="0" xfId="3" applyFont="1" applyFill="1" applyBorder="1" applyAlignment="1">
      <alignment horizontal="left"/>
    </xf>
    <xf numFmtId="0" fontId="65" fillId="3" borderId="7" xfId="3" applyFont="1" applyFill="1" applyBorder="1" applyAlignment="1">
      <alignment horizontal="left"/>
    </xf>
    <xf numFmtId="0" fontId="67" fillId="3" borderId="0" xfId="0" applyFont="1" applyFill="1" applyBorder="1"/>
    <xf numFmtId="0" fontId="67" fillId="3" borderId="0" xfId="0" applyFont="1" applyFill="1"/>
    <xf numFmtId="0" fontId="68" fillId="3" borderId="0" xfId="0" quotePrefix="1" applyFont="1" applyFill="1"/>
    <xf numFmtId="0" fontId="68" fillId="3" borderId="0" xfId="0" applyFont="1" applyFill="1"/>
    <xf numFmtId="0" fontId="65" fillId="3" borderId="0" xfId="3" applyFont="1" applyFill="1" applyBorder="1" applyAlignment="1">
      <alignment horizontal="left" vertical="top"/>
    </xf>
    <xf numFmtId="0" fontId="70" fillId="3" borderId="9" xfId="1" applyFont="1" applyFill="1" applyBorder="1" applyAlignment="1" applyProtection="1">
      <alignment vertical="top"/>
    </xf>
    <xf numFmtId="0" fontId="69" fillId="3" borderId="9" xfId="0" applyFont="1" applyFill="1" applyBorder="1" applyAlignment="1">
      <alignment horizontal="center" vertical="top"/>
    </xf>
    <xf numFmtId="0" fontId="70" fillId="3" borderId="0" xfId="1" applyFont="1" applyFill="1" applyBorder="1" applyAlignment="1" applyProtection="1">
      <alignment vertical="top"/>
    </xf>
    <xf numFmtId="0" fontId="69" fillId="3" borderId="0" xfId="0" applyFont="1" applyFill="1" applyBorder="1" applyAlignment="1">
      <alignment horizontal="center" vertical="top"/>
    </xf>
    <xf numFmtId="0" fontId="70" fillId="3" borderId="7" xfId="1" applyFont="1" applyFill="1" applyBorder="1" applyAlignment="1" applyProtection="1">
      <alignment vertical="top"/>
    </xf>
    <xf numFmtId="0" fontId="69" fillId="3" borderId="7" xfId="0" applyFont="1" applyFill="1" applyBorder="1" applyAlignment="1">
      <alignment horizontal="center" vertical="top"/>
    </xf>
    <xf numFmtId="0" fontId="71" fillId="3" borderId="0" xfId="0" applyFont="1" applyFill="1" applyAlignment="1">
      <alignment vertical="top"/>
    </xf>
    <xf numFmtId="0" fontId="69" fillId="3" borderId="0" xfId="0" applyFont="1" applyFill="1" applyAlignment="1">
      <alignment horizontal="center" vertical="top"/>
    </xf>
    <xf numFmtId="0" fontId="72" fillId="3" borderId="0" xfId="0" applyFont="1" applyFill="1" applyAlignment="1">
      <alignment vertical="top"/>
    </xf>
    <xf numFmtId="0" fontId="66" fillId="3" borderId="0" xfId="0" applyFont="1" applyFill="1" applyAlignment="1">
      <alignment horizontal="center" vertical="top"/>
    </xf>
    <xf numFmtId="0" fontId="71" fillId="3" borderId="0" xfId="0" applyFont="1" applyFill="1" applyAlignment="1">
      <alignment horizontal="center" vertical="top"/>
    </xf>
    <xf numFmtId="0" fontId="74" fillId="3" borderId="0" xfId="3" applyFont="1" applyFill="1" applyBorder="1" applyAlignment="1">
      <alignment horizontal="left" vertical="top"/>
    </xf>
    <xf numFmtId="0" fontId="74" fillId="3" borderId="0" xfId="0" applyFont="1" applyFill="1" applyAlignment="1">
      <alignment horizontal="left"/>
    </xf>
    <xf numFmtId="0" fontId="75" fillId="3" borderId="0" xfId="0" applyFont="1" applyFill="1"/>
    <xf numFmtId="0" fontId="76" fillId="3" borderId="0" xfId="0" applyFont="1" applyFill="1" applyAlignment="1">
      <alignment vertical="top"/>
    </xf>
    <xf numFmtId="0" fontId="77" fillId="3" borderId="0" xfId="3" applyFont="1" applyFill="1" applyBorder="1" applyAlignment="1">
      <alignment horizontal="right" vertical="top"/>
    </xf>
    <xf numFmtId="168" fontId="77" fillId="3" borderId="0" xfId="3" applyNumberFormat="1" applyFont="1" applyFill="1" applyBorder="1" applyAlignment="1">
      <alignment horizontal="left" vertical="top"/>
    </xf>
    <xf numFmtId="0" fontId="75" fillId="3" borderId="0" xfId="0" applyFont="1" applyFill="1" applyAlignment="1">
      <alignment horizontal="left"/>
    </xf>
    <xf numFmtId="0" fontId="79" fillId="3" borderId="0" xfId="3" applyFont="1" applyFill="1" applyBorder="1" applyAlignment="1">
      <alignment horizontal="left" vertical="top"/>
    </xf>
    <xf numFmtId="0" fontId="64" fillId="0" borderId="0" xfId="0" applyFont="1"/>
    <xf numFmtId="166" fontId="64" fillId="0" borderId="0" xfId="0" applyNumberFormat="1" applyFont="1" applyBorder="1" applyAlignment="1">
      <alignment horizontal="right" indent="1"/>
    </xf>
    <xf numFmtId="0" fontId="81" fillId="0" borderId="0" xfId="0" applyFont="1"/>
    <xf numFmtId="0" fontId="64" fillId="0" borderId="2" xfId="0" applyFont="1" applyBorder="1"/>
    <xf numFmtId="0" fontId="81" fillId="0" borderId="2" xfId="0" applyFont="1" applyBorder="1"/>
    <xf numFmtId="0" fontId="81" fillId="0" borderId="0" xfId="0" applyFont="1" applyBorder="1"/>
    <xf numFmtId="0" fontId="81" fillId="0" borderId="3" xfId="0" applyFont="1" applyBorder="1"/>
    <xf numFmtId="3" fontId="85" fillId="0" borderId="0" xfId="0" applyNumberFormat="1" applyFont="1" applyAlignment="1">
      <alignment horizontal="right" indent="1"/>
    </xf>
    <xf numFmtId="166" fontId="85" fillId="0" borderId="0" xfId="0" applyNumberFormat="1" applyFont="1" applyBorder="1" applyAlignment="1">
      <alignment horizontal="right" indent="1"/>
    </xf>
    <xf numFmtId="0" fontId="82" fillId="7" borderId="40" xfId="0" applyFont="1" applyFill="1" applyBorder="1"/>
    <xf numFmtId="0" fontId="83" fillId="0" borderId="0" xfId="0" applyFont="1"/>
    <xf numFmtId="0" fontId="83" fillId="7" borderId="0" xfId="0" applyFont="1" applyFill="1"/>
    <xf numFmtId="0" fontId="82" fillId="7" borderId="0" xfId="0" applyFont="1" applyFill="1"/>
    <xf numFmtId="0" fontId="64" fillId="0" borderId="0" xfId="0" applyFont="1" applyBorder="1"/>
    <xf numFmtId="0" fontId="6" fillId="0" borderId="34" xfId="0" applyFont="1" applyBorder="1" applyAlignment="1">
      <alignment horizontal="center"/>
    </xf>
    <xf numFmtId="0" fontId="6" fillId="0" borderId="18" xfId="0" applyFont="1" applyBorder="1" applyAlignment="1">
      <alignment horizontal="center"/>
    </xf>
    <xf numFmtId="0" fontId="6" fillId="0" borderId="24" xfId="0" applyFont="1" applyBorder="1" applyAlignment="1">
      <alignment horizontal="center"/>
    </xf>
    <xf numFmtId="0" fontId="6" fillId="0" borderId="35"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3" fontId="6" fillId="0" borderId="36" xfId="0" applyNumberFormat="1" applyFont="1" applyBorder="1" applyAlignment="1">
      <alignment horizontal="center" vertical="center" wrapText="1"/>
    </xf>
    <xf numFmtId="0" fontId="6" fillId="0" borderId="20" xfId="0" applyFont="1" applyBorder="1" applyAlignment="1">
      <alignment horizontal="center" vertical="center"/>
    </xf>
    <xf numFmtId="0" fontId="6" fillId="0" borderId="41" xfId="0" applyFont="1" applyBorder="1" applyAlignment="1">
      <alignment horizontal="center" vertical="center"/>
    </xf>
    <xf numFmtId="3" fontId="2" fillId="0" borderId="0" xfId="0" quotePrefix="1" applyNumberFormat="1" applyFont="1" applyFill="1" applyBorder="1" applyAlignment="1">
      <alignment horizontal="right" indent="1"/>
    </xf>
    <xf numFmtId="0" fontId="2" fillId="2" borderId="0" xfId="0" applyFont="1" applyFill="1" applyBorder="1"/>
    <xf numFmtId="0" fontId="2" fillId="0" borderId="0" xfId="0" applyFont="1" applyBorder="1" applyAlignment="1">
      <alignment horizontal="left"/>
    </xf>
    <xf numFmtId="164" fontId="83" fillId="0" borderId="0" xfId="0" applyNumberFormat="1" applyFont="1" applyFill="1" applyBorder="1" applyAlignment="1">
      <alignment horizontal="right" indent="1"/>
    </xf>
    <xf numFmtId="164" fontId="85" fillId="0" borderId="0" xfId="0" applyNumberFormat="1" applyFont="1" applyFill="1" applyBorder="1" applyAlignment="1">
      <alignment horizontal="right" indent="1"/>
    </xf>
    <xf numFmtId="0" fontId="64" fillId="0" borderId="0" xfId="0" applyFont="1" applyFill="1"/>
    <xf numFmtId="0" fontId="81" fillId="0" borderId="1" xfId="0" applyFont="1" applyFill="1" applyBorder="1"/>
    <xf numFmtId="3" fontId="81" fillId="0" borderId="0" xfId="0" applyNumberFormat="1" applyFont="1" applyFill="1" applyAlignment="1">
      <alignment horizontal="right" indent="1"/>
    </xf>
    <xf numFmtId="3" fontId="84" fillId="0" borderId="0" xfId="0" applyNumberFormat="1" applyFont="1" applyFill="1" applyAlignment="1">
      <alignment horizontal="right" indent="1"/>
    </xf>
    <xf numFmtId="3" fontId="80" fillId="0" borderId="0" xfId="0" applyNumberFormat="1" applyFont="1" applyFill="1" applyAlignment="1">
      <alignment horizontal="right" indent="1"/>
    </xf>
    <xf numFmtId="0" fontId="81" fillId="10" borderId="3" xfId="0" applyFont="1" applyFill="1" applyBorder="1"/>
    <xf numFmtId="3" fontId="81" fillId="10" borderId="3" xfId="0" applyNumberFormat="1" applyFont="1" applyFill="1" applyBorder="1" applyAlignment="1">
      <alignment horizontal="right" indent="1"/>
    </xf>
    <xf numFmtId="3" fontId="84" fillId="10" borderId="3" xfId="0" applyNumberFormat="1" applyFont="1" applyFill="1" applyBorder="1" applyAlignment="1">
      <alignment horizontal="right" indent="1"/>
    </xf>
    <xf numFmtId="3" fontId="80" fillId="10" borderId="3" xfId="0" applyNumberFormat="1" applyFont="1" applyFill="1" applyBorder="1" applyAlignment="1">
      <alignment horizontal="right" indent="1"/>
    </xf>
    <xf numFmtId="0" fontId="87" fillId="0" borderId="0" xfId="0" applyFont="1" applyBorder="1"/>
    <xf numFmtId="3" fontId="81" fillId="0" borderId="0" xfId="0" applyNumberFormat="1" applyFont="1" applyBorder="1" applyAlignment="1">
      <alignment horizontal="right" indent="1"/>
    </xf>
    <xf numFmtId="3" fontId="84" fillId="0" borderId="0" xfId="0" applyNumberFormat="1" applyFont="1" applyBorder="1" applyAlignment="1">
      <alignment horizontal="right" indent="1"/>
    </xf>
    <xf numFmtId="3" fontId="80" fillId="0" borderId="0" xfId="0" applyNumberFormat="1" applyFont="1" applyBorder="1" applyAlignment="1">
      <alignment horizontal="right" indent="1"/>
    </xf>
    <xf numFmtId="0" fontId="64" fillId="2" borderId="0" xfId="0" applyFont="1" applyFill="1" applyBorder="1"/>
    <xf numFmtId="3" fontId="64" fillId="2" borderId="0" xfId="0" applyNumberFormat="1" applyFont="1" applyFill="1" applyAlignment="1">
      <alignment horizontal="right" indent="1"/>
    </xf>
    <xf numFmtId="3" fontId="85" fillId="2" borderId="0" xfId="0" applyNumberFormat="1" applyFont="1" applyFill="1" applyAlignment="1">
      <alignment horizontal="right" indent="1"/>
    </xf>
    <xf numFmtId="3" fontId="80" fillId="2" borderId="0" xfId="0" applyNumberFormat="1" applyFont="1" applyFill="1" applyAlignment="1">
      <alignment horizontal="right" indent="1"/>
    </xf>
    <xf numFmtId="0" fontId="64" fillId="0" borderId="0" xfId="0" applyFont="1" applyFill="1" applyBorder="1"/>
    <xf numFmtId="3" fontId="64" fillId="0" borderId="0" xfId="0" applyNumberFormat="1" applyFont="1" applyFill="1" applyAlignment="1">
      <alignment horizontal="right" indent="1"/>
    </xf>
    <xf numFmtId="3" fontId="85" fillId="0" borderId="0" xfId="0" applyNumberFormat="1" applyFont="1" applyFill="1" applyAlignment="1">
      <alignment horizontal="right" indent="1"/>
    </xf>
    <xf numFmtId="0" fontId="64" fillId="0" borderId="0" xfId="0" quotePrefix="1" applyFont="1" applyFill="1" applyBorder="1" applyAlignment="1"/>
    <xf numFmtId="3" fontId="7" fillId="0" borderId="0" xfId="0" applyNumberFormat="1" applyFont="1" applyFill="1" applyBorder="1"/>
    <xf numFmtId="3" fontId="16" fillId="0" borderId="0" xfId="0" applyNumberFormat="1" applyFont="1" applyBorder="1" applyAlignment="1">
      <alignment horizontal="center" vertical="center"/>
    </xf>
    <xf numFmtId="3" fontId="88" fillId="0" borderId="0" xfId="0" applyNumberFormat="1" applyFont="1" applyBorder="1" applyAlignment="1">
      <alignment horizontal="center" vertical="center"/>
    </xf>
    <xf numFmtId="0" fontId="16" fillId="0" borderId="0" xfId="0" applyFont="1" applyFill="1"/>
    <xf numFmtId="164" fontId="16" fillId="0" borderId="0" xfId="0" applyNumberFormat="1" applyFont="1"/>
    <xf numFmtId="0" fontId="16" fillId="0" borderId="0" xfId="0" applyFont="1" applyAlignment="1">
      <alignment horizontal="center"/>
    </xf>
    <xf numFmtId="0" fontId="89" fillId="0" borderId="0" xfId="0" applyFont="1" applyAlignment="1">
      <alignment horizontal="center"/>
    </xf>
    <xf numFmtId="164" fontId="64" fillId="0" borderId="0" xfId="0" applyNumberFormat="1" applyFont="1"/>
    <xf numFmtId="166" fontId="81" fillId="10" borderId="3" xfId="0" applyNumberFormat="1" applyFont="1" applyFill="1" applyBorder="1" applyAlignment="1">
      <alignment horizontal="right" indent="1"/>
    </xf>
    <xf numFmtId="166" fontId="80" fillId="10" borderId="3" xfId="0" applyNumberFormat="1" applyFont="1" applyFill="1" applyBorder="1" applyAlignment="1">
      <alignment horizontal="right" indent="1"/>
    </xf>
    <xf numFmtId="166" fontId="81" fillId="0" borderId="0" xfId="0" applyNumberFormat="1" applyFont="1" applyBorder="1" applyAlignment="1">
      <alignment horizontal="right" indent="1"/>
    </xf>
    <xf numFmtId="166" fontId="80" fillId="0" borderId="0" xfId="0" applyNumberFormat="1" applyFont="1" applyBorder="1" applyAlignment="1">
      <alignment horizontal="right" indent="1"/>
    </xf>
    <xf numFmtId="166" fontId="64" fillId="2" borderId="0" xfId="0" applyNumberFormat="1" applyFont="1" applyFill="1" applyAlignment="1">
      <alignment horizontal="right" indent="1"/>
    </xf>
    <xf numFmtId="166" fontId="80" fillId="2" borderId="0" xfId="0" applyNumberFormat="1" applyFont="1" applyFill="1" applyAlignment="1">
      <alignment horizontal="right" indent="1"/>
    </xf>
    <xf numFmtId="166" fontId="64" fillId="0" borderId="0" xfId="0" applyNumberFormat="1" applyFont="1" applyFill="1" applyAlignment="1">
      <alignment horizontal="right" indent="1"/>
    </xf>
    <xf numFmtId="166" fontId="80" fillId="0" borderId="0" xfId="0" applyNumberFormat="1" applyFont="1" applyFill="1" applyAlignment="1">
      <alignment horizontal="right" indent="1"/>
    </xf>
    <xf numFmtId="166" fontId="84" fillId="10" borderId="3" xfId="0" applyNumberFormat="1" applyFont="1" applyFill="1" applyBorder="1" applyAlignment="1">
      <alignment horizontal="right" indent="1"/>
    </xf>
    <xf numFmtId="166" fontId="84" fillId="0" borderId="0" xfId="0" applyNumberFormat="1" applyFont="1" applyBorder="1" applyAlignment="1">
      <alignment horizontal="right" indent="1"/>
    </xf>
    <xf numFmtId="166" fontId="85" fillId="2" borderId="0" xfId="0" applyNumberFormat="1" applyFont="1" applyFill="1" applyAlignment="1">
      <alignment horizontal="right" indent="1"/>
    </xf>
    <xf numFmtId="166" fontId="85" fillId="0" borderId="0" xfId="0" applyNumberFormat="1" applyFont="1" applyFill="1" applyAlignment="1">
      <alignment horizontal="right" indent="1"/>
    </xf>
    <xf numFmtId="166" fontId="81" fillId="0" borderId="0" xfId="0" applyNumberFormat="1" applyFont="1" applyFill="1" applyAlignment="1">
      <alignment horizontal="right" indent="1"/>
    </xf>
    <xf numFmtId="166" fontId="84" fillId="0" borderId="0" xfId="0" applyNumberFormat="1" applyFont="1" applyFill="1" applyAlignment="1">
      <alignment horizontal="right" indent="1"/>
    </xf>
    <xf numFmtId="0" fontId="81" fillId="2" borderId="1" xfId="0" applyFont="1" applyFill="1" applyBorder="1"/>
    <xf numFmtId="3" fontId="7" fillId="0" borderId="0" xfId="0" applyNumberFormat="1" applyFont="1" applyBorder="1" applyAlignment="1">
      <alignment horizontal="center" vertical="center"/>
    </xf>
    <xf numFmtId="3" fontId="54" fillId="0" borderId="0" xfId="0" applyNumberFormat="1" applyFont="1" applyBorder="1" applyAlignment="1">
      <alignment horizontal="center" vertical="center"/>
    </xf>
    <xf numFmtId="0" fontId="7" fillId="2" borderId="2" xfId="0" applyFont="1" applyFill="1" applyBorder="1"/>
    <xf numFmtId="0" fontId="7" fillId="0" borderId="0" xfId="0" applyFont="1" applyAlignment="1">
      <alignment horizontal="center"/>
    </xf>
    <xf numFmtId="0" fontId="21" fillId="0" borderId="0" xfId="0" applyFont="1" applyAlignment="1">
      <alignment horizontal="center"/>
    </xf>
    <xf numFmtId="0" fontId="7" fillId="2" borderId="0" xfId="0" quotePrefix="1" applyFont="1" applyFill="1" applyBorder="1" applyAlignment="1"/>
    <xf numFmtId="0" fontId="75" fillId="3" borderId="0" xfId="0" applyFont="1" applyFill="1" applyAlignment="1">
      <alignment horizontal="center"/>
    </xf>
    <xf numFmtId="0" fontId="75" fillId="3" borderId="42" xfId="0" applyFont="1" applyFill="1" applyBorder="1" applyAlignment="1">
      <alignment horizontal="center" vertical="top"/>
    </xf>
    <xf numFmtId="0" fontId="75" fillId="3" borderId="43" xfId="0" applyFont="1" applyFill="1" applyBorder="1" applyAlignment="1">
      <alignment horizontal="center" vertical="top"/>
    </xf>
    <xf numFmtId="0" fontId="75" fillId="3" borderId="44" xfId="0" applyFont="1" applyFill="1" applyBorder="1" applyAlignment="1">
      <alignment horizontal="center" vertical="top"/>
    </xf>
    <xf numFmtId="0" fontId="0" fillId="0" borderId="0" xfId="0" applyAlignment="1">
      <alignment vertical="center"/>
    </xf>
    <xf numFmtId="0" fontId="77" fillId="3" borderId="0" xfId="3" applyFont="1" applyFill="1" applyBorder="1" applyAlignment="1">
      <alignment horizontal="left" vertical="top"/>
    </xf>
    <xf numFmtId="0" fontId="64" fillId="0" borderId="0" xfId="0" quotePrefix="1" applyFont="1"/>
    <xf numFmtId="3" fontId="2" fillId="0" borderId="0" xfId="0" applyNumberFormat="1" applyFont="1"/>
    <xf numFmtId="3" fontId="2" fillId="2" borderId="0" xfId="0" applyNumberFormat="1" applyFont="1" applyFill="1" applyBorder="1" applyAlignment="1">
      <alignment horizontal="right" indent="1"/>
    </xf>
    <xf numFmtId="0" fontId="2" fillId="6" borderId="2" xfId="0" applyFont="1" applyFill="1" applyBorder="1"/>
    <xf numFmtId="3" fontId="0" fillId="6" borderId="2" xfId="0" applyNumberFormat="1" applyFill="1" applyBorder="1" applyAlignment="1">
      <alignment horizontal="right" indent="1"/>
    </xf>
    <xf numFmtId="3" fontId="46" fillId="6" borderId="2" xfId="0" applyNumberFormat="1" applyFont="1" applyFill="1" applyBorder="1" applyAlignment="1">
      <alignment horizontal="right" indent="1"/>
    </xf>
    <xf numFmtId="3" fontId="6" fillId="0" borderId="0" xfId="0" applyNumberFormat="1" applyFont="1" applyFill="1" applyBorder="1" applyAlignment="1">
      <alignment horizontal="right" indent="1"/>
    </xf>
    <xf numFmtId="3" fontId="45" fillId="0" borderId="0" xfId="0" applyNumberFormat="1" applyFont="1" applyFill="1" applyBorder="1" applyAlignment="1">
      <alignment horizontal="right" indent="1"/>
    </xf>
    <xf numFmtId="3" fontId="4" fillId="0" borderId="0" xfId="0" applyNumberFormat="1" applyFont="1" applyFill="1" applyBorder="1" applyAlignment="1">
      <alignment horizontal="right" indent="1"/>
    </xf>
    <xf numFmtId="0" fontId="0" fillId="0" borderId="2" xfId="0" applyBorder="1" applyAlignment="1">
      <alignment horizontal="right" indent="1"/>
    </xf>
    <xf numFmtId="0" fontId="46" fillId="0" borderId="2" xfId="0" applyFont="1" applyBorder="1" applyAlignment="1">
      <alignment horizontal="right" indent="1"/>
    </xf>
    <xf numFmtId="0" fontId="4" fillId="0" borderId="2" xfId="0" applyFont="1" applyBorder="1" applyAlignment="1">
      <alignment horizontal="right" indent="1"/>
    </xf>
    <xf numFmtId="164" fontId="0" fillId="6" borderId="2" xfId="0" applyNumberFormat="1" applyFill="1" applyBorder="1" applyAlignment="1">
      <alignment horizontal="right" indent="1"/>
    </xf>
    <xf numFmtId="164" fontId="46" fillId="6" borderId="2" xfId="0" applyNumberFormat="1" applyFont="1" applyFill="1" applyBorder="1" applyAlignment="1">
      <alignment horizontal="right" indent="1"/>
    </xf>
    <xf numFmtId="0" fontId="0" fillId="0" borderId="0" xfId="0" applyProtection="1">
      <protection locked="0"/>
    </xf>
    <xf numFmtId="0" fontId="64" fillId="0" borderId="0" xfId="0" applyFont="1" applyProtection="1">
      <protection locked="0"/>
    </xf>
    <xf numFmtId="0" fontId="0" fillId="4" borderId="0" xfId="0" applyFill="1" applyProtection="1">
      <protection locked="0"/>
    </xf>
    <xf numFmtId="164" fontId="82" fillId="7" borderId="40" xfId="0" applyNumberFormat="1" applyFont="1" applyFill="1" applyBorder="1" applyAlignment="1" applyProtection="1">
      <alignment horizontal="right" indent="1"/>
      <protection locked="0"/>
    </xf>
    <xf numFmtId="164" fontId="83" fillId="0" borderId="0" xfId="0" applyNumberFormat="1" applyFont="1" applyAlignment="1" applyProtection="1">
      <alignment horizontal="right" indent="1"/>
      <protection locked="0"/>
    </xf>
    <xf numFmtId="164" fontId="83" fillId="7" borderId="0" xfId="0" applyNumberFormat="1" applyFont="1" applyFill="1" applyAlignment="1" applyProtection="1">
      <alignment horizontal="right" indent="1"/>
      <protection locked="0"/>
    </xf>
    <xf numFmtId="164" fontId="83" fillId="0" borderId="2" xfId="0" applyNumberFormat="1" applyFont="1" applyBorder="1" applyAlignment="1" applyProtection="1">
      <alignment horizontal="right" indent="1"/>
      <protection locked="0"/>
    </xf>
    <xf numFmtId="164" fontId="82" fillId="7" borderId="0" xfId="0" applyNumberFormat="1" applyFont="1" applyFill="1" applyAlignment="1" applyProtection="1">
      <alignment horizontal="right" indent="1"/>
      <protection locked="0"/>
    </xf>
    <xf numFmtId="0" fontId="83" fillId="4" borderId="2" xfId="0" applyFont="1" applyFill="1" applyBorder="1" applyAlignment="1" applyProtection="1">
      <alignment horizontal="right" indent="1"/>
      <protection locked="0"/>
    </xf>
    <xf numFmtId="164" fontId="82" fillId="0" borderId="0" xfId="0" applyNumberFormat="1" applyFont="1" applyAlignment="1" applyProtection="1">
      <alignment horizontal="right" indent="1"/>
      <protection locked="0"/>
    </xf>
    <xf numFmtId="164" fontId="83" fillId="8" borderId="0" xfId="0" applyNumberFormat="1" applyFont="1" applyFill="1" applyAlignment="1" applyProtection="1">
      <alignment horizontal="right" indent="1"/>
      <protection locked="0"/>
    </xf>
    <xf numFmtId="164" fontId="83" fillId="8" borderId="2" xfId="0" applyNumberFormat="1" applyFont="1" applyFill="1" applyBorder="1" applyAlignment="1" applyProtection="1">
      <alignment horizontal="right" indent="1"/>
      <protection locked="0"/>
    </xf>
    <xf numFmtId="164" fontId="83" fillId="8" borderId="0" xfId="0" applyNumberFormat="1" applyFont="1" applyFill="1" applyBorder="1" applyAlignment="1" applyProtection="1">
      <alignment horizontal="right" indent="1"/>
      <protection locked="0"/>
    </xf>
    <xf numFmtId="0" fontId="9" fillId="0" borderId="0" xfId="0" applyFont="1" applyProtection="1">
      <protection locked="0"/>
    </xf>
    <xf numFmtId="0" fontId="12" fillId="0" borderId="0" xfId="0" applyFont="1" applyAlignment="1" applyProtection="1">
      <alignment horizontal="right"/>
      <protection locked="0"/>
    </xf>
    <xf numFmtId="0" fontId="6" fillId="0" borderId="4" xfId="0" applyFont="1" applyBorder="1" applyProtection="1">
      <protection locked="0"/>
    </xf>
    <xf numFmtId="0" fontId="6" fillId="0" borderId="0" xfId="0" applyFont="1" applyBorder="1" applyProtection="1">
      <protection locked="0"/>
    </xf>
    <xf numFmtId="0" fontId="13" fillId="0" borderId="5" xfId="0" applyFont="1" applyBorder="1" applyProtection="1">
      <protection locked="0"/>
    </xf>
    <xf numFmtId="0" fontId="6" fillId="0" borderId="0" xfId="0" applyFont="1" applyProtection="1">
      <protection locked="0"/>
    </xf>
    <xf numFmtId="164" fontId="85" fillId="0" borderId="0" xfId="0" applyNumberFormat="1" applyFont="1" applyAlignment="1" applyProtection="1">
      <alignment horizontal="right" indent="1"/>
      <protection locked="0"/>
    </xf>
    <xf numFmtId="0" fontId="0" fillId="0" borderId="0" xfId="0" applyBorder="1" applyProtection="1">
      <protection locked="0"/>
    </xf>
    <xf numFmtId="0" fontId="7" fillId="0" borderId="0" xfId="0" applyFont="1" applyProtection="1">
      <protection locked="0"/>
    </xf>
    <xf numFmtId="0" fontId="7" fillId="0" borderId="0" xfId="6" applyFont="1" applyFill="1" applyProtection="1">
      <protection locked="0"/>
    </xf>
    <xf numFmtId="0" fontId="8" fillId="0" borderId="0" xfId="0" applyFont="1" applyAlignment="1" applyProtection="1">
      <alignment horizontal="right"/>
      <protection locked="0"/>
    </xf>
    <xf numFmtId="0" fontId="5" fillId="4" borderId="0" xfId="4" applyFont="1" applyFill="1" applyBorder="1" applyAlignment="1" applyProtection="1">
      <alignment horizontal="center"/>
      <protection locked="0"/>
    </xf>
    <xf numFmtId="0" fontId="82" fillId="7" borderId="40" xfId="0" applyFont="1" applyFill="1" applyBorder="1" applyProtection="1">
      <protection locked="0"/>
    </xf>
    <xf numFmtId="164" fontId="84" fillId="7" borderId="40" xfId="0" applyNumberFormat="1" applyFont="1" applyFill="1" applyBorder="1" applyAlignment="1" applyProtection="1">
      <alignment horizontal="right" indent="1"/>
      <protection locked="0"/>
    </xf>
    <xf numFmtId="0" fontId="83" fillId="0" borderId="0" xfId="0" applyFont="1" applyProtection="1">
      <protection locked="0"/>
    </xf>
    <xf numFmtId="164" fontId="0" fillId="0" borderId="0" xfId="0" applyNumberFormat="1" applyProtection="1">
      <protection locked="0"/>
    </xf>
    <xf numFmtId="0" fontId="83" fillId="7" borderId="0" xfId="0" applyFont="1" applyFill="1" applyProtection="1">
      <protection locked="0"/>
    </xf>
    <xf numFmtId="164" fontId="85" fillId="7" borderId="0" xfId="0" applyNumberFormat="1" applyFont="1" applyFill="1" applyAlignment="1" applyProtection="1">
      <alignment horizontal="right" indent="1"/>
      <protection locked="0"/>
    </xf>
    <xf numFmtId="0" fontId="83" fillId="0" borderId="2" xfId="0" applyFont="1" applyBorder="1" applyProtection="1">
      <protection locked="0"/>
    </xf>
    <xf numFmtId="164" fontId="85" fillId="0" borderId="2" xfId="0" applyNumberFormat="1" applyFont="1" applyBorder="1" applyAlignment="1" applyProtection="1">
      <alignment horizontal="right" indent="1"/>
      <protection locked="0"/>
    </xf>
    <xf numFmtId="0" fontId="82" fillId="7" borderId="0" xfId="0" applyFont="1" applyFill="1" applyProtection="1">
      <protection locked="0"/>
    </xf>
    <xf numFmtId="164" fontId="84" fillId="7" borderId="0" xfId="0" applyNumberFormat="1" applyFont="1" applyFill="1" applyAlignment="1" applyProtection="1">
      <alignment horizontal="right" indent="1"/>
      <protection locked="0"/>
    </xf>
    <xf numFmtId="0" fontId="80" fillId="4" borderId="2" xfId="4" applyFont="1" applyFill="1" applyBorder="1" applyAlignment="1" applyProtection="1">
      <alignment horizontal="center"/>
      <protection locked="0"/>
    </xf>
    <xf numFmtId="0" fontId="85" fillId="4" borderId="2" xfId="0" applyFont="1" applyFill="1" applyBorder="1" applyAlignment="1" applyProtection="1">
      <alignment horizontal="right" indent="1"/>
      <protection locked="0"/>
    </xf>
    <xf numFmtId="0" fontId="82" fillId="0" borderId="0" xfId="0" applyFont="1" applyProtection="1">
      <protection locked="0"/>
    </xf>
    <xf numFmtId="164" fontId="84" fillId="0" borderId="0" xfId="0" applyNumberFormat="1" applyFont="1" applyAlignment="1" applyProtection="1">
      <alignment horizontal="right" indent="1"/>
      <protection locked="0"/>
    </xf>
    <xf numFmtId="0" fontId="83" fillId="8" borderId="0" xfId="0" applyFont="1" applyFill="1" applyProtection="1">
      <protection locked="0"/>
    </xf>
    <xf numFmtId="164" fontId="85" fillId="8" borderId="0" xfId="0" applyNumberFormat="1" applyFont="1" applyFill="1" applyAlignment="1" applyProtection="1">
      <alignment horizontal="right" indent="1"/>
      <protection locked="0"/>
    </xf>
    <xf numFmtId="0" fontId="83" fillId="8" borderId="2" xfId="0" applyFont="1" applyFill="1" applyBorder="1" applyProtection="1">
      <protection locked="0"/>
    </xf>
    <xf numFmtId="164" fontId="85" fillId="8" borderId="2" xfId="0" applyNumberFormat="1" applyFont="1" applyFill="1" applyBorder="1" applyAlignment="1" applyProtection="1">
      <alignment horizontal="right" indent="1"/>
      <protection locked="0"/>
    </xf>
    <xf numFmtId="0" fontId="83" fillId="8" borderId="0" xfId="0" applyFont="1" applyFill="1" applyBorder="1" applyProtection="1">
      <protection locked="0"/>
    </xf>
    <xf numFmtId="164" fontId="85" fillId="8" borderId="0" xfId="0" applyNumberFormat="1" applyFont="1" applyFill="1" applyBorder="1" applyAlignment="1" applyProtection="1">
      <alignment horizontal="right" indent="1"/>
      <protection locked="0"/>
    </xf>
    <xf numFmtId="0" fontId="3" fillId="0" borderId="0" xfId="0" applyFont="1" applyAlignment="1" applyProtection="1">
      <alignment horizontal="justify" wrapText="1"/>
      <protection locked="0"/>
    </xf>
    <xf numFmtId="0" fontId="48" fillId="0" borderId="0" xfId="0" applyFont="1" applyAlignment="1" applyProtection="1">
      <alignment horizontal="justify" wrapText="1"/>
      <protection locked="0"/>
    </xf>
    <xf numFmtId="3" fontId="82" fillId="7" borderId="40" xfId="0" applyNumberFormat="1" applyFont="1" applyFill="1" applyBorder="1" applyAlignment="1">
      <alignment horizontal="right" indent="1"/>
    </xf>
    <xf numFmtId="3" fontId="84" fillId="7" borderId="40" xfId="0" applyNumberFormat="1" applyFont="1" applyFill="1" applyBorder="1" applyAlignment="1">
      <alignment horizontal="right" indent="1"/>
    </xf>
    <xf numFmtId="3" fontId="83" fillId="0" borderId="0" xfId="0" applyNumberFormat="1" applyFont="1" applyAlignment="1">
      <alignment horizontal="right" indent="1"/>
    </xf>
    <xf numFmtId="3" fontId="83" fillId="7" borderId="0" xfId="0" applyNumberFormat="1" applyFont="1" applyFill="1" applyAlignment="1">
      <alignment horizontal="right" indent="1"/>
    </xf>
    <xf numFmtId="3" fontId="85" fillId="7" borderId="0" xfId="0" applyNumberFormat="1" applyFont="1" applyFill="1" applyAlignment="1">
      <alignment horizontal="right" indent="1"/>
    </xf>
    <xf numFmtId="3" fontId="82" fillId="7" borderId="0" xfId="0" applyNumberFormat="1" applyFont="1" applyFill="1" applyAlignment="1">
      <alignment horizontal="right" indent="1"/>
    </xf>
    <xf numFmtId="3" fontId="84" fillId="7" borderId="0" xfId="0" applyNumberFormat="1" applyFont="1" applyFill="1" applyAlignment="1">
      <alignment horizontal="right" indent="1"/>
    </xf>
    <xf numFmtId="0" fontId="91" fillId="7" borderId="0" xfId="0" applyFont="1" applyFill="1"/>
    <xf numFmtId="0" fontId="92" fillId="0" borderId="0" xfId="0" applyFont="1"/>
    <xf numFmtId="0" fontId="92" fillId="7" borderId="0" xfId="0" applyFont="1" applyFill="1"/>
    <xf numFmtId="0" fontId="92" fillId="7" borderId="0" xfId="0" applyFont="1" applyFill="1" applyBorder="1"/>
    <xf numFmtId="0" fontId="92" fillId="0" borderId="0" xfId="0" applyFont="1" applyBorder="1"/>
    <xf numFmtId="0" fontId="2" fillId="0" borderId="4" xfId="0" applyFont="1" applyBorder="1" applyAlignment="1" applyProtection="1">
      <alignment horizontal="center"/>
      <protection locked="0"/>
    </xf>
    <xf numFmtId="3" fontId="2" fillId="0" borderId="4" xfId="0"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2" fillId="0" borderId="0" xfId="0" applyFont="1" applyAlignment="1">
      <alignment horizontal="left"/>
    </xf>
    <xf numFmtId="3" fontId="92" fillId="0" borderId="0" xfId="0" applyNumberFormat="1" applyFont="1" applyAlignment="1">
      <alignment horizontal="right" indent="1"/>
    </xf>
    <xf numFmtId="3" fontId="92" fillId="7" borderId="0" xfId="0" applyNumberFormat="1" applyFont="1" applyFill="1" applyAlignment="1">
      <alignment horizontal="right" indent="1"/>
    </xf>
    <xf numFmtId="3" fontId="46" fillId="7" borderId="0" xfId="0" applyNumberFormat="1" applyFont="1" applyFill="1" applyAlignment="1">
      <alignment horizontal="right" indent="1"/>
    </xf>
    <xf numFmtId="0" fontId="92" fillId="7" borderId="0" xfId="0" quotePrefix="1" applyFont="1" applyFill="1"/>
    <xf numFmtId="3" fontId="92" fillId="0" borderId="0" xfId="0" applyNumberFormat="1" applyFont="1" applyBorder="1" applyAlignment="1">
      <alignment horizontal="right" indent="1"/>
    </xf>
    <xf numFmtId="3" fontId="46" fillId="0" borderId="0" xfId="0" applyNumberFormat="1" applyFont="1" applyBorder="1" applyAlignment="1">
      <alignment horizontal="right" indent="1"/>
    </xf>
    <xf numFmtId="3" fontId="92" fillId="7" borderId="0" xfId="0" applyNumberFormat="1" applyFont="1" applyFill="1" applyBorder="1" applyAlignment="1">
      <alignment horizontal="right" indent="1"/>
    </xf>
    <xf numFmtId="3" fontId="46" fillId="7" borderId="0" xfId="0" applyNumberFormat="1" applyFont="1" applyFill="1" applyBorder="1" applyAlignment="1">
      <alignment horizontal="right" indent="1"/>
    </xf>
    <xf numFmtId="0" fontId="91" fillId="7" borderId="40" xfId="0" applyFont="1" applyFill="1" applyBorder="1"/>
    <xf numFmtId="3" fontId="91" fillId="7" borderId="40" xfId="0" applyNumberFormat="1" applyFont="1" applyFill="1" applyBorder="1" applyAlignment="1">
      <alignment horizontal="right" indent="1"/>
    </xf>
    <xf numFmtId="3" fontId="45" fillId="7" borderId="40" xfId="0" applyNumberFormat="1" applyFont="1" applyFill="1" applyBorder="1" applyAlignment="1">
      <alignment horizontal="right" indent="1"/>
    </xf>
    <xf numFmtId="3" fontId="91" fillId="7" borderId="0" xfId="0" applyNumberFormat="1" applyFont="1" applyFill="1" applyAlignment="1">
      <alignment horizontal="right" indent="1"/>
    </xf>
    <xf numFmtId="3" fontId="45" fillId="7" borderId="0" xfId="0" applyNumberFormat="1" applyFont="1" applyFill="1" applyAlignment="1">
      <alignment horizontal="right" indent="1"/>
    </xf>
    <xf numFmtId="0" fontId="91" fillId="0" borderId="0" xfId="0" applyFont="1"/>
    <xf numFmtId="3" fontId="91" fillId="0" borderId="0" xfId="0" applyNumberFormat="1" applyFont="1" applyAlignment="1">
      <alignment horizontal="right" indent="1"/>
    </xf>
    <xf numFmtId="3" fontId="45" fillId="0" borderId="0" xfId="0" applyNumberFormat="1" applyFont="1" applyAlignment="1">
      <alignment horizontal="right" indent="1"/>
    </xf>
    <xf numFmtId="0" fontId="91" fillId="7" borderId="0" xfId="0" applyFont="1" applyFill="1" applyBorder="1"/>
    <xf numFmtId="3" fontId="91" fillId="7" borderId="0" xfId="0" applyNumberFormat="1" applyFont="1" applyFill="1" applyBorder="1" applyAlignment="1">
      <alignment horizontal="right" indent="1"/>
    </xf>
    <xf numFmtId="3" fontId="45" fillId="7" borderId="0" xfId="0" applyNumberFormat="1" applyFont="1" applyFill="1" applyBorder="1" applyAlignment="1">
      <alignment horizontal="right" indent="1"/>
    </xf>
    <xf numFmtId="0" fontId="91" fillId="0" borderId="0" xfId="0" applyFont="1" applyBorder="1"/>
    <xf numFmtId="3" fontId="91" fillId="0" borderId="0" xfId="0" applyNumberFormat="1" applyFont="1" applyBorder="1" applyAlignment="1">
      <alignment horizontal="right" indent="1"/>
    </xf>
    <xf numFmtId="3" fontId="45" fillId="0" borderId="0" xfId="0" applyNumberFormat="1" applyFont="1" applyBorder="1" applyAlignment="1">
      <alignment horizontal="right" indent="1"/>
    </xf>
    <xf numFmtId="3" fontId="0" fillId="0" borderId="0" xfId="0" applyNumberFormat="1" applyProtection="1">
      <protection locked="0"/>
    </xf>
    <xf numFmtId="166" fontId="7" fillId="0" borderId="0" xfId="0" applyNumberFormat="1" applyFont="1"/>
    <xf numFmtId="164" fontId="91" fillId="7" borderId="40" xfId="0" applyNumberFormat="1" applyFont="1" applyFill="1" applyBorder="1" applyAlignment="1">
      <alignment horizontal="right" indent="1"/>
    </xf>
    <xf numFmtId="164" fontId="45" fillId="7" borderId="40" xfId="0" applyNumberFormat="1" applyFont="1" applyFill="1" applyBorder="1" applyAlignment="1">
      <alignment horizontal="right" indent="1"/>
    </xf>
    <xf numFmtId="164" fontId="92" fillId="0" borderId="0" xfId="0" applyNumberFormat="1" applyFont="1" applyAlignment="1">
      <alignment horizontal="right" indent="1"/>
    </xf>
    <xf numFmtId="164" fontId="46" fillId="0" borderId="0" xfId="0" applyNumberFormat="1" applyFont="1" applyAlignment="1">
      <alignment horizontal="right" indent="1"/>
    </xf>
    <xf numFmtId="164" fontId="92" fillId="7" borderId="0" xfId="0" applyNumberFormat="1" applyFont="1" applyFill="1" applyAlignment="1">
      <alignment horizontal="right" indent="1"/>
    </xf>
    <xf numFmtId="164" fontId="46" fillId="7" borderId="0" xfId="0" applyNumberFormat="1" applyFont="1" applyFill="1" applyAlignment="1">
      <alignment horizontal="right" indent="1"/>
    </xf>
    <xf numFmtId="164" fontId="91" fillId="7" borderId="0" xfId="0" applyNumberFormat="1" applyFont="1" applyFill="1" applyAlignment="1">
      <alignment horizontal="right" indent="1"/>
    </xf>
    <xf numFmtId="164" fontId="45" fillId="7" borderId="0" xfId="0" applyNumberFormat="1" applyFont="1" applyFill="1" applyAlignment="1">
      <alignment horizontal="right" indent="1"/>
    </xf>
    <xf numFmtId="164" fontId="91" fillId="0" borderId="0" xfId="0" applyNumberFormat="1" applyFont="1" applyAlignment="1">
      <alignment horizontal="right" indent="1"/>
    </xf>
    <xf numFmtId="164" fontId="45" fillId="0" borderId="0" xfId="0" applyNumberFormat="1" applyFont="1" applyAlignment="1">
      <alignment horizontal="right" indent="1"/>
    </xf>
    <xf numFmtId="164" fontId="92" fillId="0" borderId="0" xfId="0" applyNumberFormat="1" applyFont="1" applyBorder="1" applyAlignment="1">
      <alignment horizontal="right" indent="1"/>
    </xf>
    <xf numFmtId="164" fontId="46" fillId="0" borderId="0" xfId="0" applyNumberFormat="1" applyFont="1" applyBorder="1" applyAlignment="1">
      <alignment horizontal="right" indent="1"/>
    </xf>
    <xf numFmtId="164" fontId="91" fillId="0" borderId="0" xfId="0" applyNumberFormat="1" applyFont="1" applyBorder="1" applyAlignment="1">
      <alignment horizontal="right" indent="1"/>
    </xf>
    <xf numFmtId="164" fontId="45" fillId="0" borderId="0" xfId="0" applyNumberFormat="1" applyFont="1" applyBorder="1" applyAlignment="1">
      <alignment horizontal="right" indent="1"/>
    </xf>
    <xf numFmtId="164" fontId="92" fillId="7" borderId="0" xfId="0" applyNumberFormat="1" applyFont="1" applyFill="1" applyBorder="1" applyAlignment="1">
      <alignment horizontal="right" indent="1"/>
    </xf>
    <xf numFmtId="164" fontId="46" fillId="7" borderId="0" xfId="0" applyNumberFormat="1" applyFont="1" applyFill="1" applyBorder="1" applyAlignment="1">
      <alignment horizontal="right" indent="1"/>
    </xf>
    <xf numFmtId="164" fontId="91" fillId="7" borderId="0" xfId="0" applyNumberFormat="1" applyFont="1" applyFill="1" applyBorder="1" applyAlignment="1">
      <alignment horizontal="right" indent="1"/>
    </xf>
    <xf numFmtId="164" fontId="45" fillId="7" borderId="0" xfId="0" applyNumberFormat="1" applyFont="1" applyFill="1" applyBorder="1" applyAlignment="1">
      <alignment horizontal="right" indent="1"/>
    </xf>
    <xf numFmtId="3" fontId="91" fillId="0" borderId="0" xfId="0" applyNumberFormat="1" applyFont="1" applyFill="1" applyBorder="1" applyAlignment="1">
      <alignment horizontal="right" indent="1"/>
    </xf>
    <xf numFmtId="0" fontId="92" fillId="0" borderId="0" xfId="0" applyFont="1" applyFill="1" applyBorder="1"/>
    <xf numFmtId="3" fontId="0" fillId="0" borderId="0" xfId="0" applyNumberFormat="1"/>
    <xf numFmtId="3" fontId="92" fillId="9" borderId="0" xfId="0" applyNumberFormat="1" applyFont="1" applyFill="1" applyAlignment="1">
      <alignment horizontal="right" indent="1"/>
    </xf>
    <xf numFmtId="167" fontId="0" fillId="0" borderId="0" xfId="0" applyNumberFormat="1"/>
    <xf numFmtId="167" fontId="6" fillId="0" borderId="0" xfId="0" applyNumberFormat="1" applyFont="1"/>
    <xf numFmtId="0" fontId="83" fillId="0" borderId="0" xfId="0" applyFont="1" applyBorder="1"/>
    <xf numFmtId="3" fontId="83" fillId="0" borderId="0" xfId="0" applyNumberFormat="1" applyFont="1" applyBorder="1" applyAlignment="1">
      <alignment horizontal="right" indent="1"/>
    </xf>
    <xf numFmtId="3" fontId="85" fillId="0" borderId="0" xfId="0" applyNumberFormat="1" applyFont="1" applyBorder="1" applyAlignment="1">
      <alignment horizontal="right" indent="1"/>
    </xf>
    <xf numFmtId="0" fontId="83" fillId="0" borderId="0" xfId="0" applyFont="1" applyFill="1"/>
    <xf numFmtId="3" fontId="83" fillId="0" borderId="0" xfId="0" applyNumberFormat="1" applyFont="1" applyFill="1" applyAlignment="1">
      <alignment horizontal="right" indent="1"/>
    </xf>
    <xf numFmtId="0" fontId="83" fillId="5" borderId="0" xfId="0" applyFont="1" applyFill="1"/>
    <xf numFmtId="3" fontId="83" fillId="5" borderId="0" xfId="0" applyNumberFormat="1" applyFont="1" applyFill="1" applyAlignment="1">
      <alignment horizontal="right" indent="1"/>
    </xf>
    <xf numFmtId="3" fontId="85" fillId="5" borderId="0" xfId="0" applyNumberFormat="1" applyFont="1" applyFill="1" applyAlignment="1">
      <alignment horizontal="right" indent="1"/>
    </xf>
    <xf numFmtId="0" fontId="83" fillId="0" borderId="2" xfId="0" applyFont="1" applyFill="1" applyBorder="1"/>
    <xf numFmtId="3" fontId="83" fillId="0" borderId="2" xfId="0" applyNumberFormat="1" applyFont="1" applyFill="1" applyBorder="1" applyAlignment="1">
      <alignment horizontal="right" indent="1"/>
    </xf>
    <xf numFmtId="3" fontId="85" fillId="0" borderId="2" xfId="0" applyNumberFormat="1" applyFont="1" applyFill="1" applyBorder="1" applyAlignment="1">
      <alignment horizontal="right" indent="1"/>
    </xf>
    <xf numFmtId="0" fontId="82" fillId="0" borderId="0" xfId="0" applyFont="1" applyFill="1"/>
    <xf numFmtId="3" fontId="82" fillId="0" borderId="0" xfId="0" applyNumberFormat="1" applyFont="1" applyFill="1" applyAlignment="1">
      <alignment horizontal="right" indent="1"/>
    </xf>
    <xf numFmtId="0" fontId="82" fillId="0" borderId="2" xfId="0" applyFont="1" applyFill="1" applyBorder="1"/>
    <xf numFmtId="3" fontId="82" fillId="0" borderId="2" xfId="0" applyNumberFormat="1" applyFont="1" applyFill="1" applyBorder="1" applyAlignment="1">
      <alignment horizontal="right" indent="1"/>
    </xf>
    <xf numFmtId="3" fontId="84" fillId="0" borderId="2" xfId="0" applyNumberFormat="1" applyFont="1" applyFill="1" applyBorder="1" applyAlignment="1">
      <alignment horizontal="right" indent="1"/>
    </xf>
    <xf numFmtId="0" fontId="82" fillId="0" borderId="0" xfId="0" applyFont="1" applyFill="1" applyBorder="1"/>
    <xf numFmtId="0" fontId="91" fillId="0" borderId="0" xfId="0" applyFont="1" applyFill="1"/>
    <xf numFmtId="0" fontId="85" fillId="0" borderId="0" xfId="0" applyFont="1" applyFill="1" applyAlignment="1">
      <alignment horizontal="right" indent="1"/>
    </xf>
    <xf numFmtId="0" fontId="92" fillId="0" borderId="0" xfId="0" applyFont="1" applyFill="1"/>
    <xf numFmtId="164" fontId="83" fillId="0" borderId="0" xfId="0" applyNumberFormat="1" applyFont="1" applyFill="1" applyAlignment="1">
      <alignment horizontal="right" indent="1"/>
    </xf>
    <xf numFmtId="164" fontId="85" fillId="0" borderId="0" xfId="0" applyNumberFormat="1" applyFont="1" applyFill="1" applyAlignment="1">
      <alignment horizontal="right" indent="1"/>
    </xf>
    <xf numFmtId="166" fontId="83" fillId="0" borderId="0" xfId="0" applyNumberFormat="1" applyFont="1" applyFill="1" applyBorder="1" applyAlignment="1">
      <alignment horizontal="right" indent="1"/>
    </xf>
    <xf numFmtId="166" fontId="85" fillId="0" borderId="0" xfId="0" applyNumberFormat="1" applyFont="1" applyFill="1" applyBorder="1" applyAlignment="1">
      <alignment horizontal="right" indent="1"/>
    </xf>
    <xf numFmtId="0" fontId="83" fillId="12" borderId="0" xfId="0" applyFont="1" applyFill="1"/>
    <xf numFmtId="3" fontId="83" fillId="12" borderId="0" xfId="0" applyNumberFormat="1" applyFont="1" applyFill="1" applyAlignment="1">
      <alignment horizontal="right" indent="1"/>
    </xf>
    <xf numFmtId="3" fontId="85" fillId="12" borderId="0" xfId="0" applyNumberFormat="1" applyFont="1" applyFill="1" applyAlignment="1">
      <alignment horizontal="right" indent="1"/>
    </xf>
    <xf numFmtId="0" fontId="83" fillId="12" borderId="2" xfId="0" applyFont="1" applyFill="1" applyBorder="1"/>
    <xf numFmtId="3" fontId="83" fillId="12" borderId="2" xfId="0" applyNumberFormat="1" applyFont="1" applyFill="1" applyBorder="1" applyAlignment="1">
      <alignment horizontal="right" indent="1"/>
    </xf>
    <xf numFmtId="3" fontId="85" fillId="12" borderId="2" xfId="0" applyNumberFormat="1" applyFont="1" applyFill="1" applyBorder="1" applyAlignment="1">
      <alignment horizontal="right" indent="1"/>
    </xf>
    <xf numFmtId="0" fontId="82" fillId="12" borderId="2" xfId="0" applyFont="1" applyFill="1" applyBorder="1"/>
    <xf numFmtId="3" fontId="82" fillId="12" borderId="2" xfId="0" applyNumberFormat="1" applyFont="1" applyFill="1" applyBorder="1" applyAlignment="1">
      <alignment horizontal="right" indent="1"/>
    </xf>
    <xf numFmtId="3" fontId="84" fillId="12" borderId="2" xfId="0" applyNumberFormat="1" applyFont="1" applyFill="1" applyBorder="1" applyAlignment="1">
      <alignment horizontal="right" indent="1"/>
    </xf>
    <xf numFmtId="0" fontId="82" fillId="12" borderId="0" xfId="0" applyFont="1" applyFill="1" applyBorder="1"/>
    <xf numFmtId="3" fontId="82" fillId="12" borderId="0" xfId="0" applyNumberFormat="1" applyFont="1" applyFill="1" applyAlignment="1">
      <alignment horizontal="right" indent="1"/>
    </xf>
    <xf numFmtId="3" fontId="84" fillId="12" borderId="0" xfId="0" applyNumberFormat="1" applyFont="1" applyFill="1" applyAlignment="1">
      <alignment horizontal="right" indent="1"/>
    </xf>
    <xf numFmtId="0" fontId="82" fillId="12" borderId="3" xfId="0" applyFont="1" applyFill="1" applyBorder="1"/>
    <xf numFmtId="0" fontId="92" fillId="12" borderId="0" xfId="0" applyFont="1" applyFill="1"/>
    <xf numFmtId="164" fontId="83" fillId="12" borderId="0" xfId="0" applyNumberFormat="1" applyFont="1" applyFill="1" applyAlignment="1">
      <alignment horizontal="right" indent="1"/>
    </xf>
    <xf numFmtId="164" fontId="85" fillId="12" borderId="0" xfId="0" applyNumberFormat="1" applyFont="1" applyFill="1" applyAlignment="1">
      <alignment horizontal="right" indent="1"/>
    </xf>
    <xf numFmtId="0" fontId="92" fillId="12" borderId="0" xfId="0" applyFont="1" applyFill="1" applyBorder="1"/>
    <xf numFmtId="164" fontId="83" fillId="12" borderId="0" xfId="0" applyNumberFormat="1" applyFont="1" applyFill="1" applyBorder="1" applyAlignment="1">
      <alignment horizontal="right" indent="1"/>
    </xf>
    <xf numFmtId="164" fontId="85" fillId="12" borderId="0" xfId="0" applyNumberFormat="1" applyFont="1" applyFill="1" applyBorder="1" applyAlignment="1">
      <alignment horizontal="right" indent="1"/>
    </xf>
    <xf numFmtId="0" fontId="92" fillId="12" borderId="2" xfId="0" applyFont="1" applyFill="1" applyBorder="1"/>
    <xf numFmtId="164" fontId="83" fillId="12" borderId="2" xfId="0" applyNumberFormat="1" applyFont="1" applyFill="1" applyBorder="1" applyAlignment="1">
      <alignment horizontal="right" indent="1"/>
    </xf>
    <xf numFmtId="164" fontId="85" fillId="12" borderId="2" xfId="0" applyNumberFormat="1" applyFont="1" applyFill="1" applyBorder="1" applyAlignment="1">
      <alignment horizontal="right" indent="1"/>
    </xf>
    <xf numFmtId="0" fontId="83" fillId="0" borderId="0" xfId="0" applyFont="1" applyFill="1" applyProtection="1">
      <protection locked="0"/>
    </xf>
    <xf numFmtId="164" fontId="83" fillId="0" borderId="0" xfId="0" applyNumberFormat="1" applyFont="1" applyFill="1" applyAlignment="1" applyProtection="1">
      <alignment horizontal="right" indent="1"/>
      <protection locked="0"/>
    </xf>
    <xf numFmtId="164" fontId="85" fillId="0" borderId="0" xfId="0" applyNumberFormat="1" applyFont="1" applyFill="1" applyAlignment="1" applyProtection="1">
      <alignment horizontal="right" indent="1"/>
      <protection locked="0"/>
    </xf>
    <xf numFmtId="0" fontId="83" fillId="5" borderId="0" xfId="0" applyFont="1" applyFill="1" applyProtection="1">
      <protection locked="0"/>
    </xf>
    <xf numFmtId="164" fontId="83" fillId="5" borderId="0" xfId="0" applyNumberFormat="1" applyFont="1" applyFill="1" applyAlignment="1" applyProtection="1">
      <alignment horizontal="right" indent="1"/>
      <protection locked="0"/>
    </xf>
    <xf numFmtId="164" fontId="85" fillId="5" borderId="0" xfId="0" applyNumberFormat="1" applyFont="1" applyFill="1" applyAlignment="1" applyProtection="1">
      <alignment horizontal="right" indent="1"/>
      <protection locked="0"/>
    </xf>
    <xf numFmtId="0" fontId="83" fillId="5" borderId="2" xfId="0" applyFont="1" applyFill="1" applyBorder="1" applyProtection="1">
      <protection locked="0"/>
    </xf>
    <xf numFmtId="164" fontId="83" fillId="5" borderId="2" xfId="0" applyNumberFormat="1" applyFont="1" applyFill="1" applyBorder="1" applyAlignment="1" applyProtection="1">
      <alignment horizontal="right" indent="1"/>
      <protection locked="0"/>
    </xf>
    <xf numFmtId="164" fontId="85" fillId="5" borderId="2" xfId="0" applyNumberFormat="1" applyFont="1" applyFill="1" applyBorder="1" applyAlignment="1" applyProtection="1">
      <alignment horizontal="right" indent="1"/>
      <protection locked="0"/>
    </xf>
    <xf numFmtId="167" fontId="94" fillId="0" borderId="0" xfId="0" applyNumberFormat="1" applyFont="1"/>
    <xf numFmtId="0" fontId="49" fillId="0" borderId="0" xfId="0" applyFont="1" applyAlignment="1" applyProtection="1">
      <alignment horizontal="justify" vertical="center" wrapText="1"/>
      <protection locked="0"/>
    </xf>
    <xf numFmtId="0" fontId="0" fillId="0" borderId="0" xfId="0" applyAlignment="1">
      <alignment wrapText="1"/>
    </xf>
    <xf numFmtId="1" fontId="98" fillId="0" borderId="0" xfId="0" applyNumberFormat="1" applyFont="1" applyAlignment="1">
      <alignment vertical="justify" wrapText="1"/>
    </xf>
    <xf numFmtId="0" fontId="3" fillId="0" borderId="0" xfId="0" applyFont="1" applyAlignment="1">
      <alignment vertical="justify" wrapText="1"/>
    </xf>
    <xf numFmtId="1" fontId="49" fillId="0" borderId="0" xfId="0" applyNumberFormat="1" applyFont="1" applyAlignment="1">
      <alignment vertical="justify" wrapText="1"/>
    </xf>
    <xf numFmtId="170" fontId="81" fillId="0" borderId="0" xfId="0" applyNumberFormat="1" applyFont="1" applyAlignment="1">
      <alignment horizontal="right" indent="1"/>
    </xf>
    <xf numFmtId="170" fontId="84" fillId="0" borderId="0" xfId="0" applyNumberFormat="1" applyFont="1" applyAlignment="1">
      <alignment horizontal="right" indent="1"/>
    </xf>
    <xf numFmtId="170" fontId="64" fillId="0" borderId="0" xfId="0" applyNumberFormat="1" applyFont="1" applyAlignment="1">
      <alignment horizontal="right" indent="1"/>
    </xf>
    <xf numFmtId="170" fontId="85" fillId="0" borderId="0" xfId="0" applyNumberFormat="1" applyFont="1" applyAlignment="1">
      <alignment horizontal="right" indent="1"/>
    </xf>
    <xf numFmtId="170" fontId="64" fillId="0" borderId="2" xfId="0" applyNumberFormat="1" applyFont="1" applyBorder="1" applyAlignment="1">
      <alignment horizontal="right" indent="1"/>
    </xf>
    <xf numFmtId="170" fontId="85" fillId="0" borderId="2" xfId="0" applyNumberFormat="1" applyFont="1" applyBorder="1" applyAlignment="1">
      <alignment horizontal="right" indent="1"/>
    </xf>
    <xf numFmtId="170" fontId="81" fillId="0" borderId="2" xfId="0" applyNumberFormat="1" applyFont="1" applyBorder="1" applyAlignment="1">
      <alignment horizontal="right" indent="1"/>
    </xf>
    <xf numFmtId="170" fontId="84" fillId="0" borderId="2" xfId="0" applyNumberFormat="1" applyFont="1" applyBorder="1" applyAlignment="1">
      <alignment horizontal="right" indent="1"/>
    </xf>
    <xf numFmtId="170" fontId="64" fillId="0" borderId="0" xfId="0" applyNumberFormat="1" applyFont="1" applyBorder="1" applyAlignment="1">
      <alignment horizontal="right" indent="1"/>
    </xf>
    <xf numFmtId="170" fontId="85" fillId="0" borderId="0" xfId="0" applyNumberFormat="1" applyFont="1" applyBorder="1" applyAlignment="1">
      <alignment horizontal="right" indent="1"/>
    </xf>
    <xf numFmtId="171" fontId="64" fillId="0" borderId="0" xfId="0" applyNumberFormat="1" applyFont="1" applyAlignment="1">
      <alignment horizontal="right" indent="1"/>
    </xf>
    <xf numFmtId="3" fontId="10" fillId="44" borderId="19" xfId="0" quotePrefix="1" applyNumberFormat="1" applyFont="1" applyFill="1" applyBorder="1" applyAlignment="1">
      <alignment horizontal="right" indent="1"/>
    </xf>
    <xf numFmtId="165" fontId="10" fillId="44" borderId="25" xfId="0" quotePrefix="1" applyNumberFormat="1" applyFont="1" applyFill="1" applyBorder="1" applyAlignment="1">
      <alignment horizontal="right" indent="1"/>
    </xf>
    <xf numFmtId="3" fontId="2" fillId="4" borderId="35" xfId="0" quotePrefix="1" applyNumberFormat="1" applyFont="1" applyFill="1" applyBorder="1" applyAlignment="1">
      <alignment horizontal="right" indent="1"/>
    </xf>
    <xf numFmtId="3" fontId="6" fillId="4" borderId="37" xfId="5" applyNumberFormat="1" applyFont="1" applyFill="1" applyBorder="1" applyAlignment="1">
      <alignment horizontal="right" indent="1"/>
    </xf>
    <xf numFmtId="3" fontId="6" fillId="4" borderId="15" xfId="5" applyNumberFormat="1" applyFont="1" applyFill="1" applyBorder="1" applyAlignment="1">
      <alignment horizontal="right" indent="1"/>
    </xf>
    <xf numFmtId="3" fontId="6" fillId="4" borderId="28" xfId="5" applyNumberFormat="1" applyFont="1" applyFill="1" applyBorder="1" applyAlignment="1">
      <alignment horizontal="right" indent="1"/>
    </xf>
    <xf numFmtId="3" fontId="6" fillId="4" borderId="16" xfId="5" applyNumberFormat="1" applyFont="1" applyFill="1" applyBorder="1" applyAlignment="1">
      <alignment horizontal="right" indent="1"/>
    </xf>
    <xf numFmtId="0" fontId="2" fillId="45" borderId="23" xfId="0" applyFont="1" applyFill="1" applyBorder="1"/>
    <xf numFmtId="3" fontId="2" fillId="45" borderId="35" xfId="0" applyNumberFormat="1" applyFont="1" applyFill="1" applyBorder="1" applyAlignment="1">
      <alignment horizontal="right" indent="1"/>
    </xf>
    <xf numFmtId="3" fontId="2" fillId="45" borderId="19" xfId="0" quotePrefix="1" applyNumberFormat="1" applyFont="1" applyFill="1" applyBorder="1" applyAlignment="1">
      <alignment horizontal="right" indent="1"/>
    </xf>
    <xf numFmtId="3" fontId="10" fillId="45" borderId="35" xfId="0" quotePrefix="1" applyNumberFormat="1" applyFont="1" applyFill="1" applyBorder="1" applyAlignment="1">
      <alignment horizontal="right" indent="1"/>
    </xf>
    <xf numFmtId="3" fontId="10" fillId="45" borderId="19" xfId="0" quotePrefix="1" applyNumberFormat="1" applyFont="1" applyFill="1" applyBorder="1" applyAlignment="1">
      <alignment horizontal="right" indent="1"/>
    </xf>
    <xf numFmtId="3" fontId="10" fillId="45" borderId="25" xfId="0" quotePrefix="1" applyNumberFormat="1" applyFont="1" applyFill="1" applyBorder="1" applyAlignment="1">
      <alignment horizontal="right" indent="1"/>
    </xf>
    <xf numFmtId="3" fontId="10" fillId="45" borderId="17" xfId="0" quotePrefix="1" applyNumberFormat="1" applyFont="1" applyFill="1" applyBorder="1" applyAlignment="1">
      <alignment horizontal="right" indent="1"/>
    </xf>
    <xf numFmtId="0" fontId="2" fillId="45" borderId="23" xfId="5" applyFont="1" applyFill="1" applyBorder="1"/>
    <xf numFmtId="3" fontId="2" fillId="45" borderId="35" xfId="5" applyNumberFormat="1" applyFill="1" applyBorder="1" applyAlignment="1">
      <alignment horizontal="right" indent="1"/>
    </xf>
    <xf numFmtId="3" fontId="2" fillId="45" borderId="19" xfId="5" applyNumberFormat="1" applyFill="1" applyBorder="1" applyAlignment="1">
      <alignment horizontal="right" indent="1"/>
    </xf>
    <xf numFmtId="3" fontId="2" fillId="45" borderId="25" xfId="5" applyNumberFormat="1" applyFill="1" applyBorder="1" applyAlignment="1">
      <alignment horizontal="right" indent="1"/>
    </xf>
    <xf numFmtId="3" fontId="2" fillId="45" borderId="17" xfId="5" applyNumberFormat="1" applyFill="1" applyBorder="1" applyAlignment="1">
      <alignment horizontal="right" indent="1"/>
    </xf>
    <xf numFmtId="0" fontId="6" fillId="45" borderId="27" xfId="0" applyFont="1" applyFill="1" applyBorder="1"/>
    <xf numFmtId="3" fontId="6" fillId="45" borderId="37" xfId="0" applyNumberFormat="1" applyFont="1" applyFill="1" applyBorder="1" applyAlignment="1">
      <alignment horizontal="right" indent="1"/>
    </xf>
    <xf numFmtId="3" fontId="6" fillId="45" borderId="15" xfId="0" applyNumberFormat="1" applyFont="1" applyFill="1" applyBorder="1" applyAlignment="1">
      <alignment horizontal="right" indent="1"/>
    </xf>
    <xf numFmtId="3" fontId="6" fillId="45" borderId="28" xfId="0" applyNumberFormat="1" applyFont="1" applyFill="1" applyBorder="1" applyAlignment="1">
      <alignment horizontal="right" indent="1"/>
    </xf>
    <xf numFmtId="3" fontId="6" fillId="45" borderId="16" xfId="0" applyNumberFormat="1" applyFont="1" applyFill="1" applyBorder="1" applyAlignment="1">
      <alignment horizontal="right" indent="1"/>
    </xf>
    <xf numFmtId="0" fontId="6" fillId="45" borderId="29" xfId="5" applyFont="1" applyFill="1" applyBorder="1"/>
    <xf numFmtId="3" fontId="6" fillId="45" borderId="38" xfId="5" applyNumberFormat="1" applyFont="1" applyFill="1" applyBorder="1" applyAlignment="1">
      <alignment horizontal="right" indent="1"/>
    </xf>
    <xf numFmtId="3" fontId="6" fillId="45" borderId="30" xfId="5" applyNumberFormat="1" applyFont="1" applyFill="1" applyBorder="1" applyAlignment="1">
      <alignment horizontal="right" indent="1"/>
    </xf>
    <xf numFmtId="3" fontId="6" fillId="45" borderId="31" xfId="5" applyNumberFormat="1" applyFont="1" applyFill="1" applyBorder="1" applyAlignment="1">
      <alignment horizontal="right" indent="1"/>
    </xf>
    <xf numFmtId="3" fontId="6" fillId="45" borderId="32" xfId="5" applyNumberFormat="1" applyFont="1" applyFill="1" applyBorder="1" applyAlignment="1">
      <alignment horizontal="right" indent="1"/>
    </xf>
    <xf numFmtId="165" fontId="10" fillId="45" borderId="25" xfId="0" quotePrefix="1" applyNumberFormat="1" applyFont="1" applyFill="1" applyBorder="1" applyAlignment="1">
      <alignment horizontal="right" indent="1"/>
    </xf>
    <xf numFmtId="165" fontId="2" fillId="45" borderId="25" xfId="5" applyNumberFormat="1" applyFill="1" applyBorder="1" applyAlignment="1">
      <alignment horizontal="right" indent="1"/>
    </xf>
    <xf numFmtId="165" fontId="6" fillId="45" borderId="28" xfId="0" applyNumberFormat="1" applyFont="1" applyFill="1" applyBorder="1" applyAlignment="1">
      <alignment horizontal="right" indent="1"/>
    </xf>
    <xf numFmtId="165" fontId="6" fillId="45" borderId="31" xfId="5" applyNumberFormat="1" applyFont="1" applyFill="1" applyBorder="1" applyAlignment="1">
      <alignment horizontal="right" indent="1"/>
    </xf>
    <xf numFmtId="3" fontId="2" fillId="44" borderId="19" xfId="5" applyNumberFormat="1" applyFill="1" applyBorder="1" applyAlignment="1">
      <alignment horizontal="right" indent="1"/>
    </xf>
    <xf numFmtId="3" fontId="2" fillId="44" borderId="25" xfId="5" applyNumberFormat="1" applyFill="1" applyBorder="1" applyAlignment="1">
      <alignment horizontal="right" indent="1"/>
    </xf>
    <xf numFmtId="165" fontId="2" fillId="44" borderId="25" xfId="5" applyNumberFormat="1" applyFill="1" applyBorder="1" applyAlignment="1">
      <alignment horizontal="right" indent="1"/>
    </xf>
    <xf numFmtId="0" fontId="6" fillId="44" borderId="27" xfId="5" applyFont="1" applyFill="1" applyBorder="1"/>
    <xf numFmtId="3" fontId="6" fillId="44" borderId="15" xfId="5" applyNumberFormat="1" applyFont="1" applyFill="1" applyBorder="1" applyAlignment="1">
      <alignment horizontal="right" indent="1"/>
    </xf>
    <xf numFmtId="165" fontId="6" fillId="44" borderId="28" xfId="5" applyNumberFormat="1" applyFont="1" applyFill="1" applyBorder="1" applyAlignment="1">
      <alignment horizontal="right" indent="1"/>
    </xf>
    <xf numFmtId="0" fontId="2" fillId="0" borderId="0" xfId="0" applyFont="1" applyAlignment="1">
      <alignment horizontal="left"/>
    </xf>
    <xf numFmtId="1" fontId="96" fillId="0" borderId="0" xfId="0" applyNumberFormat="1" applyFont="1" applyAlignment="1">
      <alignment horizontal="justify" vertical="justify" wrapText="1"/>
    </xf>
    <xf numFmtId="0" fontId="62" fillId="0" borderId="0" xfId="0" applyFont="1" applyBorder="1"/>
    <xf numFmtId="3" fontId="7" fillId="0" borderId="0" xfId="0" applyNumberFormat="1" applyFont="1" applyFill="1" applyBorder="1" applyAlignment="1">
      <alignment horizontal="left"/>
    </xf>
    <xf numFmtId="0" fontId="16" fillId="0" borderId="0" xfId="0" applyFont="1" applyFill="1" applyAlignment="1">
      <alignment horizontal="right"/>
    </xf>
    <xf numFmtId="0" fontId="16" fillId="0" borderId="0" xfId="0" applyFont="1" applyAlignment="1">
      <alignment horizontal="right"/>
    </xf>
    <xf numFmtId="164" fontId="83" fillId="8" borderId="0" xfId="0" applyNumberFormat="1" applyFont="1" applyFill="1" applyBorder="1" applyAlignment="1" applyProtection="1">
      <alignment horizontal="right"/>
      <protection locked="0"/>
    </xf>
    <xf numFmtId="164" fontId="85" fillId="8" borderId="0" xfId="0" applyNumberFormat="1" applyFont="1" applyFill="1" applyBorder="1" applyAlignment="1" applyProtection="1">
      <alignment horizontal="right"/>
      <protection locked="0"/>
    </xf>
    <xf numFmtId="3" fontId="10" fillId="46" borderId="25" xfId="0" quotePrefix="1" applyNumberFormat="1" applyFont="1" applyFill="1" applyBorder="1" applyAlignment="1">
      <alignment horizontal="right" indent="1"/>
    </xf>
    <xf numFmtId="165" fontId="10" fillId="46" borderId="25" xfId="0" quotePrefix="1" applyNumberFormat="1" applyFont="1" applyFill="1" applyBorder="1" applyAlignment="1">
      <alignment horizontal="right" indent="1"/>
    </xf>
    <xf numFmtId="0" fontId="2" fillId="0" borderId="0" xfId="0" applyFont="1" applyAlignment="1">
      <alignment horizontal="left"/>
    </xf>
    <xf numFmtId="0" fontId="6" fillId="0" borderId="0" xfId="0" applyFont="1" applyAlignment="1">
      <alignment horizontal="center" vertical="top" wrapText="1"/>
    </xf>
    <xf numFmtId="0" fontId="118" fillId="0" borderId="0" xfId="0" applyFont="1" applyAlignment="1">
      <alignment horizontal="left" indent="7"/>
    </xf>
    <xf numFmtId="0" fontId="119" fillId="0" borderId="0" xfId="0" applyFont="1" applyAlignment="1">
      <alignment horizontal="left" indent="7"/>
    </xf>
    <xf numFmtId="0" fontId="119" fillId="0" borderId="0" xfId="0" applyFont="1" applyAlignment="1">
      <alignment horizontal="left" indent="6"/>
    </xf>
    <xf numFmtId="0" fontId="120" fillId="0" borderId="0" xfId="0" applyFont="1" applyAlignment="1"/>
    <xf numFmtId="0" fontId="3" fillId="0" borderId="0" xfId="0" applyFont="1" applyAlignment="1">
      <alignment horizontal="center"/>
    </xf>
    <xf numFmtId="17" fontId="6" fillId="0" borderId="0" xfId="0" quotePrefix="1" applyNumberFormat="1" applyFont="1" applyAlignment="1">
      <alignment horizontal="center"/>
    </xf>
    <xf numFmtId="0" fontId="2" fillId="0" borderId="0" xfId="0" applyFont="1" applyAlignment="1">
      <alignment horizontal="center"/>
    </xf>
    <xf numFmtId="0" fontId="117" fillId="0" borderId="0" xfId="0" applyFont="1" applyAlignment="1">
      <alignment horizontal="left"/>
    </xf>
    <xf numFmtId="0" fontId="2" fillId="10" borderId="0" xfId="0" applyFont="1" applyFill="1"/>
    <xf numFmtId="3" fontId="2" fillId="10" borderId="0" xfId="0" quotePrefix="1" applyNumberFormat="1" applyFont="1" applyFill="1" applyBorder="1" applyAlignment="1">
      <alignment horizontal="right" indent="1"/>
    </xf>
    <xf numFmtId="0" fontId="6" fillId="6" borderId="3" xfId="0" applyFont="1" applyFill="1" applyBorder="1"/>
    <xf numFmtId="3" fontId="2" fillId="6" borderId="3" xfId="0" applyNumberFormat="1" applyFont="1" applyFill="1" applyBorder="1" applyAlignment="1">
      <alignment horizontal="right" indent="1"/>
    </xf>
    <xf numFmtId="3" fontId="4" fillId="6" borderId="3" xfId="0" applyNumberFormat="1" applyFont="1" applyFill="1" applyBorder="1" applyAlignment="1">
      <alignment horizontal="right" indent="1"/>
    </xf>
    <xf numFmtId="3" fontId="46" fillId="2" borderId="0" xfId="0" quotePrefix="1" applyNumberFormat="1" applyFont="1" applyFill="1" applyBorder="1" applyAlignment="1">
      <alignment horizontal="right" indent="1"/>
    </xf>
    <xf numFmtId="3" fontId="46" fillId="0" borderId="0" xfId="0" quotePrefix="1" applyNumberFormat="1" applyFont="1" applyFill="1" applyBorder="1" applyAlignment="1">
      <alignment horizontal="right" indent="1"/>
    </xf>
    <xf numFmtId="3" fontId="46" fillId="10" borderId="0" xfId="0" quotePrefix="1" applyNumberFormat="1" applyFont="1" applyFill="1" applyBorder="1" applyAlignment="1">
      <alignment horizontal="right" indent="1"/>
    </xf>
    <xf numFmtId="3" fontId="46" fillId="6" borderId="3" xfId="0" applyNumberFormat="1" applyFont="1" applyFill="1" applyBorder="1" applyAlignment="1">
      <alignment horizontal="right" indent="1"/>
    </xf>
    <xf numFmtId="0" fontId="83" fillId="0" borderId="0" xfId="0" quotePrefix="1" applyFont="1" applyFill="1"/>
    <xf numFmtId="0" fontId="2" fillId="0" borderId="0" xfId="0" applyFont="1" applyAlignment="1">
      <alignment horizontal="left"/>
    </xf>
    <xf numFmtId="0" fontId="64" fillId="0" borderId="2" xfId="0" quotePrefix="1" applyNumberFormat="1" applyFont="1" applyFill="1" applyBorder="1" applyAlignment="1">
      <alignment wrapText="1"/>
    </xf>
    <xf numFmtId="3" fontId="64" fillId="0" borderId="2" xfId="0" applyNumberFormat="1" applyFont="1" applyFill="1" applyBorder="1" applyAlignment="1">
      <alignment horizontal="right" indent="1"/>
    </xf>
    <xf numFmtId="3" fontId="80" fillId="0" borderId="2" xfId="0" applyNumberFormat="1" applyFont="1" applyFill="1" applyBorder="1" applyAlignment="1">
      <alignment horizontal="right" indent="1"/>
    </xf>
    <xf numFmtId="0" fontId="64" fillId="6" borderId="0" xfId="0" quotePrefix="1" applyFont="1" applyFill="1" applyBorder="1" applyAlignment="1"/>
    <xf numFmtId="3" fontId="64" fillId="6" borderId="0" xfId="0" applyNumberFormat="1" applyFont="1" applyFill="1" applyAlignment="1">
      <alignment horizontal="right" indent="1"/>
    </xf>
    <xf numFmtId="3" fontId="85" fillId="6" borderId="0" xfId="0" applyNumberFormat="1" applyFont="1" applyFill="1" applyAlignment="1">
      <alignment horizontal="right" indent="1"/>
    </xf>
    <xf numFmtId="3" fontId="80" fillId="6" borderId="0" xfId="0" applyNumberFormat="1" applyFont="1" applyFill="1" applyAlignment="1">
      <alignment horizontal="right" indent="1"/>
    </xf>
    <xf numFmtId="0" fontId="64" fillId="6" borderId="0" xfId="0" quotePrefix="1" applyFont="1" applyFill="1" applyBorder="1" applyAlignment="1">
      <alignment wrapText="1"/>
    </xf>
    <xf numFmtId="166" fontId="2" fillId="0" borderId="0" xfId="0" applyNumberFormat="1" applyFont="1" applyFill="1"/>
    <xf numFmtId="166" fontId="64" fillId="6" borderId="0" xfId="0" applyNumberFormat="1" applyFont="1" applyFill="1" applyAlignment="1">
      <alignment horizontal="right" indent="1"/>
    </xf>
    <xf numFmtId="166" fontId="85" fillId="6" borderId="0" xfId="0" applyNumberFormat="1" applyFont="1" applyFill="1" applyAlignment="1">
      <alignment horizontal="right" indent="1"/>
    </xf>
    <xf numFmtId="166" fontId="80" fillId="6" borderId="0" xfId="0" applyNumberFormat="1" applyFont="1" applyFill="1" applyAlignment="1">
      <alignment horizontal="right" indent="1"/>
    </xf>
    <xf numFmtId="166" fontId="64" fillId="0" borderId="2" xfId="0" applyNumberFormat="1" applyFont="1" applyFill="1" applyBorder="1" applyAlignment="1">
      <alignment horizontal="right" indent="1"/>
    </xf>
    <xf numFmtId="166" fontId="85" fillId="0" borderId="2" xfId="0" applyNumberFormat="1" applyFont="1" applyFill="1" applyBorder="1" applyAlignment="1">
      <alignment horizontal="right" indent="1"/>
    </xf>
    <xf numFmtId="166" fontId="80" fillId="0" borderId="2" xfId="0" applyNumberFormat="1" applyFont="1" applyFill="1" applyBorder="1" applyAlignment="1">
      <alignment horizontal="right" indent="1"/>
    </xf>
    <xf numFmtId="0" fontId="2" fillId="0" borderId="0" xfId="0" applyFont="1" applyAlignment="1">
      <alignment horizontal="left"/>
    </xf>
    <xf numFmtId="0" fontId="2" fillId="0" borderId="0" xfId="0" applyFont="1" applyAlignment="1">
      <alignment horizontal="left"/>
    </xf>
    <xf numFmtId="166" fontId="64" fillId="4" borderId="0" xfId="0" applyNumberFormat="1" applyFont="1" applyFill="1" applyAlignment="1">
      <alignment horizontal="right" indent="1"/>
    </xf>
    <xf numFmtId="166" fontId="85" fillId="4" borderId="0" xfId="0" applyNumberFormat="1" applyFont="1" applyFill="1" applyAlignment="1">
      <alignment horizontal="right" indent="1"/>
    </xf>
    <xf numFmtId="166" fontId="80" fillId="4" borderId="0" xfId="0" applyNumberFormat="1" applyFont="1" applyFill="1" applyAlignment="1">
      <alignment horizontal="right" indent="1"/>
    </xf>
    <xf numFmtId="0" fontId="64" fillId="4" borderId="0" xfId="0" quotePrefix="1" applyFont="1" applyFill="1" applyBorder="1" applyAlignment="1"/>
    <xf numFmtId="0" fontId="64" fillId="4" borderId="2" xfId="0" quotePrefix="1" applyNumberFormat="1" applyFont="1" applyFill="1" applyBorder="1" applyAlignment="1">
      <alignment wrapText="1"/>
    </xf>
    <xf numFmtId="166" fontId="64" fillId="4" borderId="2" xfId="0" applyNumberFormat="1" applyFont="1" applyFill="1" applyBorder="1" applyAlignment="1">
      <alignment horizontal="right" indent="1"/>
    </xf>
    <xf numFmtId="166" fontId="85" fillId="4" borderId="2" xfId="0" applyNumberFormat="1" applyFont="1" applyFill="1" applyBorder="1" applyAlignment="1">
      <alignment horizontal="right" indent="1"/>
    </xf>
    <xf numFmtId="166" fontId="80" fillId="4" borderId="2" xfId="0" applyNumberFormat="1" applyFont="1" applyFill="1" applyBorder="1" applyAlignment="1">
      <alignment horizontal="right" indent="1"/>
    </xf>
    <xf numFmtId="0" fontId="0" fillId="0" borderId="0" xfId="0" applyAlignment="1">
      <alignment wrapText="1"/>
    </xf>
    <xf numFmtId="0" fontId="0" fillId="0" borderId="0" xfId="0" applyAlignment="1"/>
    <xf numFmtId="0" fontId="5" fillId="0" borderId="0" xfId="0" applyFont="1" applyAlignment="1">
      <alignment horizontal="left" wrapText="1"/>
    </xf>
    <xf numFmtId="0" fontId="2" fillId="0" borderId="0" xfId="0" applyFont="1" applyAlignment="1">
      <alignment horizontal="left"/>
    </xf>
    <xf numFmtId="1" fontId="81" fillId="0" borderId="0" xfId="0" applyNumberFormat="1" applyFont="1" applyFill="1" applyAlignment="1">
      <alignment horizontal="right" indent="1"/>
    </xf>
    <xf numFmtId="1" fontId="84" fillId="0" borderId="0" xfId="0" applyNumberFormat="1" applyFont="1" applyFill="1" applyAlignment="1">
      <alignment horizontal="right" indent="1"/>
    </xf>
    <xf numFmtId="1" fontId="80" fillId="0" borderId="0" xfId="0" applyNumberFormat="1" applyFont="1" applyFill="1" applyAlignment="1">
      <alignment horizontal="right" indent="1"/>
    </xf>
    <xf numFmtId="1" fontId="81" fillId="10" borderId="3" xfId="0" applyNumberFormat="1" applyFont="1" applyFill="1" applyBorder="1" applyAlignment="1">
      <alignment horizontal="right" indent="1"/>
    </xf>
    <xf numFmtId="1" fontId="84" fillId="10" borderId="3" xfId="0" applyNumberFormat="1" applyFont="1" applyFill="1" applyBorder="1" applyAlignment="1">
      <alignment horizontal="right" indent="1"/>
    </xf>
    <xf numFmtId="1" fontId="80" fillId="10" borderId="3" xfId="0" applyNumberFormat="1" applyFont="1" applyFill="1" applyBorder="1" applyAlignment="1">
      <alignment horizontal="right" indent="1"/>
    </xf>
    <xf numFmtId="1" fontId="81" fillId="0" borderId="0" xfId="0" applyNumberFormat="1" applyFont="1" applyBorder="1" applyAlignment="1">
      <alignment horizontal="right" indent="1"/>
    </xf>
    <xf numFmtId="1" fontId="84" fillId="0" borderId="0" xfId="0" applyNumberFormat="1" applyFont="1" applyBorder="1" applyAlignment="1">
      <alignment horizontal="right" indent="1"/>
    </xf>
    <xf numFmtId="1" fontId="80" fillId="0" borderId="0" xfId="0" applyNumberFormat="1" applyFont="1" applyBorder="1" applyAlignment="1">
      <alignment horizontal="right" indent="1"/>
    </xf>
    <xf numFmtId="1" fontId="64" fillId="2" borderId="0" xfId="0" applyNumberFormat="1" applyFont="1" applyFill="1" applyAlignment="1">
      <alignment horizontal="right" indent="1"/>
    </xf>
    <xf numFmtId="1" fontId="85" fillId="2" borderId="0" xfId="0" applyNumberFormat="1" applyFont="1" applyFill="1" applyAlignment="1">
      <alignment horizontal="right" indent="1"/>
    </xf>
    <xf numFmtId="1" fontId="80" fillId="2" borderId="0" xfId="0" applyNumberFormat="1" applyFont="1" applyFill="1" applyAlignment="1">
      <alignment horizontal="right" indent="1"/>
    </xf>
    <xf numFmtId="1" fontId="64" fillId="0" borderId="0" xfId="0" applyNumberFormat="1" applyFont="1" applyFill="1" applyAlignment="1">
      <alignment horizontal="right" indent="1"/>
    </xf>
    <xf numFmtId="1" fontId="85" fillId="0" borderId="0" xfId="0" applyNumberFormat="1" applyFont="1" applyFill="1" applyAlignment="1">
      <alignment horizontal="right" indent="1"/>
    </xf>
    <xf numFmtId="3" fontId="2" fillId="4" borderId="35" xfId="0" applyNumberFormat="1" applyFont="1" applyFill="1" applyBorder="1" applyAlignment="1">
      <alignment horizontal="right" indent="1"/>
    </xf>
    <xf numFmtId="3" fontId="2" fillId="4" borderId="19" xfId="0" applyNumberFormat="1" applyFont="1" applyFill="1" applyBorder="1" applyAlignment="1">
      <alignment horizontal="right" indent="1"/>
    </xf>
    <xf numFmtId="3" fontId="2" fillId="44" borderId="19" xfId="0" applyNumberFormat="1" applyFont="1" applyFill="1" applyBorder="1" applyAlignment="1">
      <alignment horizontal="right" indent="1"/>
    </xf>
    <xf numFmtId="0" fontId="2" fillId="0" borderId="0" xfId="0" applyFont="1" applyAlignment="1">
      <alignment horizontal="left"/>
    </xf>
    <xf numFmtId="0" fontId="52" fillId="8" borderId="0" xfId="0" applyFont="1" applyFill="1" applyBorder="1" applyProtection="1">
      <protection locked="0"/>
    </xf>
    <xf numFmtId="0" fontId="83" fillId="0" borderId="0" xfId="0" applyFont="1" applyFill="1" applyBorder="1"/>
    <xf numFmtId="0" fontId="83" fillId="12" borderId="0" xfId="0" applyFont="1" applyFill="1" applyBorder="1"/>
    <xf numFmtId="0" fontId="2" fillId="0" borderId="0" xfId="0" applyFont="1" applyAlignment="1">
      <alignment horizontal="justify" wrapText="1"/>
    </xf>
    <xf numFmtId="0" fontId="60" fillId="0" borderId="0" xfId="0" applyFont="1" applyAlignment="1">
      <alignment horizontal="justify" vertical="center" wrapText="1"/>
    </xf>
    <xf numFmtId="0" fontId="124" fillId="0" borderId="0" xfId="0" applyFont="1"/>
    <xf numFmtId="0" fontId="126" fillId="0" borderId="0" xfId="0" applyFont="1" applyAlignment="1" applyProtection="1">
      <alignment horizontal="justify" wrapText="1"/>
      <protection locked="0"/>
    </xf>
    <xf numFmtId="0" fontId="2" fillId="0" borderId="0" xfId="0" applyFont="1" applyAlignment="1" applyProtection="1">
      <alignment horizontal="justify" wrapText="1"/>
      <protection locked="0"/>
    </xf>
    <xf numFmtId="0" fontId="2" fillId="0" borderId="0" xfId="0" applyFont="1" applyProtection="1">
      <protection locked="0"/>
    </xf>
    <xf numFmtId="0" fontId="60" fillId="0" borderId="0" xfId="0" applyFont="1" applyAlignment="1">
      <alignment horizontal="justify" wrapText="1"/>
    </xf>
    <xf numFmtId="0" fontId="58" fillId="0" borderId="0" xfId="0" applyFont="1" applyAlignment="1">
      <alignment horizontal="justify" wrapText="1"/>
    </xf>
    <xf numFmtId="0" fontId="58" fillId="0" borderId="0" xfId="0" applyFont="1" applyAlignment="1" applyProtection="1">
      <alignment horizontal="justify" vertical="center" wrapText="1"/>
      <protection locked="0"/>
    </xf>
    <xf numFmtId="0" fontId="58" fillId="0" borderId="0" xfId="0" applyFont="1" applyAlignment="1" applyProtection="1">
      <alignment horizontal="justify" wrapText="1"/>
      <protection locked="0"/>
    </xf>
    <xf numFmtId="0" fontId="2" fillId="0" borderId="0" xfId="0" applyFont="1" applyBorder="1" applyAlignment="1">
      <alignment vertical="justify" wrapText="1"/>
    </xf>
    <xf numFmtId="3" fontId="91" fillId="5" borderId="3" xfId="0" applyNumberFormat="1" applyFont="1" applyFill="1" applyBorder="1" applyAlignment="1">
      <alignment horizontal="right" indent="1"/>
    </xf>
    <xf numFmtId="164" fontId="91" fillId="5" borderId="3" xfId="0" applyNumberFormat="1" applyFont="1" applyFill="1" applyBorder="1" applyAlignment="1">
      <alignment horizontal="right" indent="1"/>
    </xf>
    <xf numFmtId="164" fontId="45" fillId="5" borderId="3" xfId="0" applyNumberFormat="1" applyFont="1" applyFill="1" applyBorder="1" applyAlignment="1">
      <alignment horizontal="right" indent="1"/>
    </xf>
    <xf numFmtId="0" fontId="91" fillId="8" borderId="3" xfId="0" applyFont="1" applyFill="1" applyBorder="1"/>
    <xf numFmtId="164" fontId="83" fillId="12" borderId="0" xfId="0" applyNumberFormat="1" applyFont="1" applyFill="1" applyAlignment="1" applyProtection="1">
      <alignment horizontal="right" indent="1"/>
      <protection locked="0"/>
    </xf>
    <xf numFmtId="172" fontId="0" fillId="0" borderId="0" xfId="0" applyNumberFormat="1" applyBorder="1"/>
    <xf numFmtId="0" fontId="92" fillId="9" borderId="0" xfId="0" applyFont="1" applyFill="1"/>
    <xf numFmtId="0" fontId="91" fillId="7" borderId="3" xfId="0" applyFont="1" applyFill="1" applyBorder="1"/>
    <xf numFmtId="0" fontId="92" fillId="0" borderId="2" xfId="0" applyFont="1" applyBorder="1"/>
    <xf numFmtId="3" fontId="91" fillId="4" borderId="3" xfId="0" applyNumberFormat="1" applyFont="1" applyFill="1" applyBorder="1" applyAlignment="1">
      <alignment horizontal="right" indent="1"/>
    </xf>
    <xf numFmtId="164" fontId="91" fillId="4" borderId="3" xfId="0" applyNumberFormat="1" applyFont="1" applyFill="1" applyBorder="1" applyAlignment="1">
      <alignment horizontal="right" indent="1"/>
    </xf>
    <xf numFmtId="164" fontId="45" fillId="4" borderId="3" xfId="0" applyNumberFormat="1" applyFont="1" applyFill="1" applyBorder="1" applyAlignment="1">
      <alignment horizontal="right" indent="1"/>
    </xf>
    <xf numFmtId="3" fontId="92" fillId="5" borderId="2" xfId="0" applyNumberFormat="1" applyFont="1" applyFill="1" applyBorder="1" applyAlignment="1">
      <alignment horizontal="right" indent="1"/>
    </xf>
    <xf numFmtId="3" fontId="92" fillId="4" borderId="3" xfId="0" applyNumberFormat="1" applyFont="1" applyFill="1" applyBorder="1" applyAlignment="1">
      <alignment horizontal="right" indent="1"/>
    </xf>
    <xf numFmtId="164" fontId="92" fillId="5" borderId="2" xfId="0" applyNumberFormat="1" applyFont="1" applyFill="1" applyBorder="1" applyAlignment="1">
      <alignment horizontal="right" indent="1"/>
    </xf>
    <xf numFmtId="164" fontId="46" fillId="5" borderId="2" xfId="0" applyNumberFormat="1" applyFont="1" applyFill="1" applyBorder="1" applyAlignment="1">
      <alignment horizontal="right" indent="1"/>
    </xf>
    <xf numFmtId="3" fontId="0" fillId="0" borderId="0" xfId="0" applyNumberFormat="1" applyBorder="1"/>
    <xf numFmtId="169" fontId="0" fillId="0" borderId="0" xfId="0" applyNumberFormat="1" applyProtection="1">
      <protection locked="0"/>
    </xf>
    <xf numFmtId="164" fontId="92" fillId="9" borderId="0" xfId="0" applyNumberFormat="1" applyFont="1" applyFill="1" applyAlignment="1">
      <alignment horizontal="right" indent="1"/>
    </xf>
    <xf numFmtId="0" fontId="4" fillId="0" borderId="4" xfId="0" applyFont="1" applyBorder="1" applyAlignment="1" applyProtection="1">
      <alignment horizontal="center" vertical="justify"/>
      <protection locked="0"/>
    </xf>
    <xf numFmtId="0" fontId="4" fillId="0" borderId="0" xfId="0" applyFont="1" applyBorder="1" applyAlignment="1" applyProtection="1">
      <alignment horizontal="center" vertical="justify"/>
      <protection locked="0"/>
    </xf>
    <xf numFmtId="0" fontId="4" fillId="0" borderId="5" xfId="0" applyFont="1" applyBorder="1" applyAlignment="1" applyProtection="1">
      <alignment horizontal="center" vertical="justify"/>
      <protection locked="0"/>
    </xf>
    <xf numFmtId="0" fontId="81" fillId="0" borderId="3" xfId="0" applyFont="1" applyFill="1" applyBorder="1"/>
    <xf numFmtId="3" fontId="81" fillId="0" borderId="3" xfId="0" quotePrefix="1" applyNumberFormat="1" applyFont="1" applyFill="1" applyBorder="1" applyAlignment="1">
      <alignment horizontal="right" indent="1"/>
    </xf>
    <xf numFmtId="3" fontId="81" fillId="0" borderId="3" xfId="0" applyNumberFormat="1" applyFont="1" applyFill="1" applyBorder="1" applyAlignment="1">
      <alignment horizontal="right" indent="1"/>
    </xf>
    <xf numFmtId="3" fontId="84" fillId="0" borderId="3" xfId="0" applyNumberFormat="1" applyFont="1" applyFill="1" applyBorder="1" applyAlignment="1">
      <alignment horizontal="right" indent="1"/>
    </xf>
    <xf numFmtId="3" fontId="80" fillId="0" borderId="3" xfId="0" applyNumberFormat="1" applyFont="1" applyFill="1" applyBorder="1" applyAlignment="1">
      <alignment horizontal="right" indent="1"/>
    </xf>
    <xf numFmtId="0" fontId="87" fillId="0" borderId="1" xfId="0" applyFont="1" applyFill="1" applyBorder="1"/>
    <xf numFmtId="0" fontId="64" fillId="0" borderId="1" xfId="0" applyFont="1" applyFill="1" applyBorder="1" applyAlignment="1">
      <alignment horizontal="right" indent="1"/>
    </xf>
    <xf numFmtId="0" fontId="85" fillId="0" borderId="1" xfId="0" applyFont="1" applyFill="1" applyBorder="1" applyAlignment="1">
      <alignment horizontal="right" indent="1"/>
    </xf>
    <xf numFmtId="0" fontId="80" fillId="0" borderId="1" xfId="0" applyFont="1" applyFill="1" applyBorder="1" applyAlignment="1">
      <alignment horizontal="right" indent="1"/>
    </xf>
    <xf numFmtId="164" fontId="81" fillId="0" borderId="0" xfId="0" applyNumberFormat="1" applyFont="1"/>
    <xf numFmtId="166" fontId="81" fillId="0" borderId="3" xfId="0" quotePrefix="1" applyNumberFormat="1" applyFont="1" applyFill="1" applyBorder="1" applyAlignment="1">
      <alignment horizontal="right" indent="1"/>
    </xf>
    <xf numFmtId="166" fontId="81" fillId="0" borderId="3" xfId="0" applyNumberFormat="1" applyFont="1" applyFill="1" applyBorder="1" applyAlignment="1">
      <alignment horizontal="right" indent="1"/>
    </xf>
    <xf numFmtId="166" fontId="84" fillId="0" borderId="3" xfId="0" applyNumberFormat="1" applyFont="1" applyFill="1" applyBorder="1" applyAlignment="1">
      <alignment horizontal="right" indent="1"/>
    </xf>
    <xf numFmtId="166" fontId="80" fillId="0" borderId="3" xfId="0" applyNumberFormat="1" applyFont="1" applyFill="1" applyBorder="1" applyAlignment="1">
      <alignment horizontal="right" indent="1"/>
    </xf>
    <xf numFmtId="166" fontId="64" fillId="0" borderId="1" xfId="0" applyNumberFormat="1" applyFont="1" applyFill="1" applyBorder="1" applyAlignment="1">
      <alignment horizontal="right" indent="1"/>
    </xf>
    <xf numFmtId="166" fontId="85" fillId="0" borderId="1" xfId="0" applyNumberFormat="1" applyFont="1" applyFill="1" applyBorder="1" applyAlignment="1">
      <alignment horizontal="right" indent="1"/>
    </xf>
    <xf numFmtId="166" fontId="80" fillId="0" borderId="1" xfId="0" applyNumberFormat="1" applyFont="1" applyFill="1" applyBorder="1" applyAlignment="1">
      <alignment horizontal="right" indent="1"/>
    </xf>
    <xf numFmtId="0" fontId="87" fillId="4" borderId="1" xfId="0" applyFont="1" applyFill="1" applyBorder="1"/>
    <xf numFmtId="166" fontId="64" fillId="4" borderId="1" xfId="0" applyNumberFormat="1" applyFont="1" applyFill="1" applyBorder="1" applyAlignment="1">
      <alignment horizontal="right" indent="1"/>
    </xf>
    <xf numFmtId="166" fontId="85" fillId="4" borderId="1" xfId="0" applyNumberFormat="1" applyFont="1" applyFill="1" applyBorder="1" applyAlignment="1">
      <alignment horizontal="right" indent="1"/>
    </xf>
    <xf numFmtId="166" fontId="80" fillId="4" borderId="1" xfId="0" applyNumberFormat="1" applyFont="1" applyFill="1" applyBorder="1" applyAlignment="1">
      <alignment horizontal="right" indent="1"/>
    </xf>
    <xf numFmtId="0" fontId="81" fillId="2" borderId="0" xfId="0" applyFont="1" applyFill="1" applyBorder="1"/>
    <xf numFmtId="1" fontId="81" fillId="0" borderId="3" xfId="0" applyNumberFormat="1" applyFont="1" applyFill="1" applyBorder="1" applyAlignment="1">
      <alignment horizontal="right" indent="1"/>
    </xf>
    <xf numFmtId="1" fontId="81" fillId="0" borderId="3" xfId="0" quotePrefix="1" applyNumberFormat="1" applyFont="1" applyFill="1" applyBorder="1" applyAlignment="1">
      <alignment horizontal="right" indent="1"/>
    </xf>
    <xf numFmtId="1" fontId="84" fillId="0" borderId="3" xfId="0" applyNumberFormat="1" applyFont="1" applyFill="1" applyBorder="1" applyAlignment="1">
      <alignment horizontal="right" indent="1"/>
    </xf>
    <xf numFmtId="1" fontId="80" fillId="0" borderId="3" xfId="0" applyNumberFormat="1" applyFont="1" applyFill="1" applyBorder="1" applyAlignment="1">
      <alignment horizontal="right" indent="1"/>
    </xf>
    <xf numFmtId="164" fontId="0" fillId="0" borderId="0" xfId="59" applyNumberFormat="1" applyFont="1"/>
    <xf numFmtId="164" fontId="0" fillId="0" borderId="0" xfId="0" applyNumberFormat="1" applyAlignment="1">
      <alignment horizontal="center"/>
    </xf>
    <xf numFmtId="164" fontId="32" fillId="0" borderId="0" xfId="0" applyNumberFormat="1" applyFont="1" applyAlignment="1">
      <alignment horizontal="center"/>
    </xf>
    <xf numFmtId="0" fontId="64" fillId="2" borderId="0" xfId="0" applyFont="1" applyFill="1" applyBorder="1" applyAlignment="1">
      <alignment horizontal="left"/>
    </xf>
    <xf numFmtId="0" fontId="64" fillId="0" borderId="0" xfId="0" applyFont="1" applyFill="1" applyBorder="1" applyAlignment="1">
      <alignment horizontal="left"/>
    </xf>
    <xf numFmtId="165" fontId="81" fillId="0" borderId="3" xfId="0" applyNumberFormat="1" applyFont="1" applyFill="1" applyBorder="1" applyAlignment="1">
      <alignment horizontal="right" indent="1"/>
    </xf>
    <xf numFmtId="165" fontId="64" fillId="2" borderId="0" xfId="0" applyNumberFormat="1" applyFont="1" applyFill="1" applyAlignment="1">
      <alignment horizontal="right" indent="1"/>
    </xf>
    <xf numFmtId="165" fontId="64" fillId="0" borderId="0" xfId="0" applyNumberFormat="1" applyFont="1" applyFill="1" applyAlignment="1">
      <alignment horizontal="right" indent="1"/>
    </xf>
    <xf numFmtId="173" fontId="0" fillId="0" borderId="0" xfId="0" applyNumberFormat="1"/>
    <xf numFmtId="0" fontId="68" fillId="3" borderId="0" xfId="0" quotePrefix="1" applyFont="1" applyFill="1" applyAlignment="1">
      <alignment horizontal="left"/>
    </xf>
    <xf numFmtId="0" fontId="68" fillId="3" borderId="0" xfId="0" quotePrefix="1" applyFont="1" applyFill="1" applyBorder="1" applyAlignment="1">
      <alignment horizontal="left"/>
    </xf>
    <xf numFmtId="0" fontId="73" fillId="3" borderId="14" xfId="3" applyFont="1" applyFill="1" applyBorder="1" applyAlignment="1">
      <alignment horizontal="left" vertical="top" wrapText="1"/>
    </xf>
    <xf numFmtId="0" fontId="73" fillId="3" borderId="12" xfId="3" applyFont="1" applyFill="1" applyBorder="1" applyAlignment="1">
      <alignment horizontal="left" vertical="top" wrapText="1"/>
    </xf>
    <xf numFmtId="168" fontId="77" fillId="3" borderId="0" xfId="3" applyNumberFormat="1" applyFont="1" applyFill="1" applyBorder="1" applyAlignment="1">
      <alignment horizontal="left" vertical="top"/>
    </xf>
    <xf numFmtId="0" fontId="78" fillId="3" borderId="0" xfId="3" applyFont="1" applyFill="1" applyBorder="1" applyAlignment="1">
      <alignment horizontal="left"/>
    </xf>
    <xf numFmtId="0" fontId="73" fillId="3" borderId="9" xfId="3" applyFont="1" applyFill="1" applyBorder="1" applyAlignment="1">
      <alignment horizontal="left" vertical="top" wrapText="1"/>
    </xf>
    <xf numFmtId="0" fontId="73" fillId="3" borderId="13" xfId="3" applyFont="1" applyFill="1" applyBorder="1" applyAlignment="1">
      <alignment horizontal="left" vertical="top" wrapText="1"/>
    </xf>
    <xf numFmtId="0" fontId="6" fillId="0" borderId="39" xfId="0" applyFont="1" applyBorder="1" applyAlignment="1">
      <alignment horizontal="center"/>
    </xf>
    <xf numFmtId="0" fontId="6" fillId="0" borderId="6" xfId="0" applyFont="1" applyBorder="1" applyAlignment="1">
      <alignment horizontal="center"/>
    </xf>
    <xf numFmtId="0" fontId="6" fillId="0" borderId="22" xfId="0" applyFont="1" applyBorder="1" applyAlignment="1">
      <alignment horizontal="center"/>
    </xf>
    <xf numFmtId="0" fontId="6" fillId="0" borderId="21" xfId="0" applyFont="1" applyBorder="1" applyAlignment="1">
      <alignment horizontal="center"/>
    </xf>
    <xf numFmtId="0" fontId="6" fillId="0" borderId="4" xfId="0" applyFont="1" applyBorder="1" applyAlignment="1">
      <alignment horizontal="center"/>
    </xf>
    <xf numFmtId="0" fontId="6" fillId="0" borderId="33" xfId="0" applyFont="1" applyBorder="1" applyAlignment="1">
      <alignment horizontal="center"/>
    </xf>
    <xf numFmtId="1" fontId="58" fillId="0" borderId="0" xfId="0" applyNumberFormat="1" applyFont="1" applyAlignment="1">
      <alignment horizontal="justify" vertical="justify" wrapText="1"/>
    </xf>
    <xf numFmtId="0" fontId="2" fillId="0" borderId="0" xfId="0" applyFont="1" applyAlignment="1">
      <alignment horizontal="justify" vertical="justify" wrapText="1"/>
    </xf>
    <xf numFmtId="1" fontId="96" fillId="0" borderId="0" xfId="0" applyNumberFormat="1" applyFont="1" applyAlignment="1">
      <alignment horizontal="justify" vertical="justify" wrapText="1"/>
    </xf>
    <xf numFmtId="0" fontId="58" fillId="0" borderId="0" xfId="0" applyFont="1" applyAlignment="1" applyProtection="1">
      <alignment horizontal="left" wrapText="1"/>
      <protection locked="0"/>
    </xf>
    <xf numFmtId="0" fontId="58" fillId="0" borderId="0" xfId="0" applyFont="1" applyAlignment="1" applyProtection="1">
      <alignment horizontal="left" vertical="center" wrapText="1"/>
      <protection locked="0"/>
    </xf>
    <xf numFmtId="0" fontId="59" fillId="0" borderId="0" xfId="0" applyFont="1" applyAlignment="1" applyProtection="1">
      <alignment horizontal="left" vertical="center" wrapText="1"/>
      <protection locked="0"/>
    </xf>
    <xf numFmtId="0" fontId="60" fillId="0" borderId="0" xfId="0" applyFont="1" applyAlignment="1">
      <alignment horizontal="left" vertical="center" wrapText="1"/>
    </xf>
    <xf numFmtId="0" fontId="2" fillId="0" borderId="45" xfId="0" applyFont="1" applyBorder="1" applyAlignment="1">
      <alignment horizontal="justify" vertical="justify" wrapText="1"/>
    </xf>
    <xf numFmtId="0" fontId="2" fillId="0" borderId="3" xfId="0" applyFont="1" applyBorder="1" applyAlignment="1">
      <alignment horizontal="justify" vertical="justify" wrapText="1"/>
    </xf>
    <xf numFmtId="0" fontId="2" fillId="0" borderId="16" xfId="0" applyFont="1" applyBorder="1" applyAlignment="1">
      <alignment horizontal="justify" vertical="justify" wrapText="1"/>
    </xf>
    <xf numFmtId="0" fontId="3" fillId="0" borderId="45" xfId="0" applyFont="1" applyBorder="1" applyAlignment="1">
      <alignment horizontal="justify" vertical="justify" wrapText="1"/>
    </xf>
    <xf numFmtId="0" fontId="3" fillId="0" borderId="3" xfId="0" applyFont="1" applyBorder="1" applyAlignment="1">
      <alignment horizontal="justify" vertical="justify" wrapText="1"/>
    </xf>
    <xf numFmtId="0" fontId="3" fillId="0" borderId="16" xfId="0" applyFont="1" applyBorder="1" applyAlignment="1">
      <alignment horizontal="justify" vertical="justify" wrapText="1"/>
    </xf>
    <xf numFmtId="0" fontId="2" fillId="0" borderId="0" xfId="0" applyFont="1" applyAlignment="1">
      <alignment horizontal="justify" wrapText="1"/>
    </xf>
    <xf numFmtId="0" fontId="0" fillId="0" borderId="0" xfId="0" applyAlignment="1">
      <alignment horizontal="justify"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wrapText="1"/>
    </xf>
    <xf numFmtId="0" fontId="0" fillId="0" borderId="0" xfId="0" applyAlignment="1">
      <alignment wrapText="1"/>
    </xf>
    <xf numFmtId="0" fontId="5" fillId="0" borderId="0" xfId="0" applyFont="1" applyAlignment="1">
      <alignment wrapText="1"/>
    </xf>
    <xf numFmtId="0" fontId="5" fillId="0" borderId="0" xfId="0" applyFont="1" applyAlignment="1"/>
    <xf numFmtId="0" fontId="0" fillId="0" borderId="0" xfId="0" applyAlignment="1"/>
    <xf numFmtId="0" fontId="5" fillId="0" borderId="0" xfId="0" applyFont="1" applyAlignment="1">
      <alignment horizontal="justify" wrapText="1"/>
    </xf>
    <xf numFmtId="0" fontId="2" fillId="0" borderId="0" xfId="0" applyFont="1" applyFill="1" applyAlignment="1">
      <alignment horizontal="left" wrapText="1"/>
    </xf>
    <xf numFmtId="0" fontId="90" fillId="0" borderId="0" xfId="0" applyFont="1" applyAlignment="1">
      <alignment horizontal="center"/>
    </xf>
    <xf numFmtId="0" fontId="9" fillId="0" borderId="0" xfId="0" applyFont="1" applyAlignment="1">
      <alignment wrapText="1"/>
    </xf>
    <xf numFmtId="0" fontId="2"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wrapText="1"/>
    </xf>
    <xf numFmtId="0" fontId="0" fillId="0" borderId="0" xfId="0" applyAlignment="1">
      <alignment horizontal="justify" vertical="justify" wrapText="1"/>
    </xf>
    <xf numFmtId="0" fontId="9"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xf>
    <xf numFmtId="0" fontId="2" fillId="0" borderId="0" xfId="0" applyFont="1" applyBorder="1" applyAlignment="1">
      <alignment horizontal="justify" vertical="justify" wrapText="1"/>
    </xf>
    <xf numFmtId="0" fontId="60" fillId="0" borderId="0" xfId="0" applyFont="1" applyAlignment="1">
      <alignment horizontal="justify" vertical="center" wrapText="1"/>
    </xf>
    <xf numFmtId="0" fontId="58" fillId="0" borderId="0" xfId="0" applyFont="1" applyAlignment="1">
      <alignment horizontal="justify" vertical="center" wrapText="1"/>
    </xf>
    <xf numFmtId="0" fontId="59" fillId="0" borderId="0" xfId="0" applyFont="1" applyAlignment="1">
      <alignment horizontal="justify" vertical="center" wrapText="1"/>
    </xf>
  </cellXfs>
  <cellStyles count="60">
    <cellStyle name="20 % - Accent1" xfId="24" builtinId="30" customBuiltin="1"/>
    <cellStyle name="20 % - Accent2" xfId="28" builtinId="34" customBuiltin="1"/>
    <cellStyle name="20 % - Accent3" xfId="32" builtinId="38" customBuiltin="1"/>
    <cellStyle name="20 % - Accent4" xfId="36" builtinId="42" customBuiltin="1"/>
    <cellStyle name="20 % - Accent5" xfId="40" builtinId="46" customBuiltin="1"/>
    <cellStyle name="20 % - Accent6" xfId="44" builtinId="50" customBuiltin="1"/>
    <cellStyle name="40 % - Accent1" xfId="25" builtinId="31" customBuiltin="1"/>
    <cellStyle name="40 % - Accent2" xfId="29" builtinId="35" customBuiltin="1"/>
    <cellStyle name="40 % - Accent3" xfId="33" builtinId="39" customBuiltin="1"/>
    <cellStyle name="40 % - Accent4" xfId="37" builtinId="43" customBuiltin="1"/>
    <cellStyle name="40 % - Accent5" xfId="41" builtinId="47" customBuiltin="1"/>
    <cellStyle name="40 % - Accent6" xfId="45" builtinId="51" customBuiltin="1"/>
    <cellStyle name="60 % - Accent1" xfId="26" builtinId="32" customBuiltin="1"/>
    <cellStyle name="60 % - Accent2" xfId="30" builtinId="36" customBuiltin="1"/>
    <cellStyle name="60 % - Accent3" xfId="34" builtinId="40" customBuiltin="1"/>
    <cellStyle name="60 % - Accent4" xfId="38" builtinId="44" customBuiltin="1"/>
    <cellStyle name="60 % - Accent5" xfId="42" builtinId="48" customBuiltin="1"/>
    <cellStyle name="60 %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Avertissement" xfId="20" builtinId="11" customBuiltin="1"/>
    <cellStyle name="Calcul" xfId="17" builtinId="22" customBuiltin="1"/>
    <cellStyle name="Cellule liée" xfId="18" builtinId="24" customBuiltin="1"/>
    <cellStyle name="Commentaire 2" xfId="48"/>
    <cellStyle name="Entrée" xfId="15" builtinId="20" customBuiltin="1"/>
    <cellStyle name="Insatisfaisant" xfId="13" builtinId="27" customBuiltin="1"/>
    <cellStyle name="Lien hypertexte" xfId="1" builtinId="8"/>
    <cellStyle name="Lien hypertexte 2" xfId="55"/>
    <cellStyle name="Lien hypertexte 3" xfId="52"/>
    <cellStyle name="Lien hypertexte 4" xfId="57"/>
    <cellStyle name="Lien hypertexte 5" xfId="50"/>
    <cellStyle name="Lien hypertexte 6" xfId="49"/>
    <cellStyle name="Lien hypertexte visité" xfId="53" builtinId="9" customBuiltin="1"/>
    <cellStyle name="Lien hypertexte_FD2009" xfId="2"/>
    <cellStyle name="Neutre" xfId="14" builtinId="28" customBuiltin="1"/>
    <cellStyle name="Normal" xfId="0" builtinId="0"/>
    <cellStyle name="Normal 2" xfId="54"/>
    <cellStyle name="Normal 3" xfId="47"/>
    <cellStyle name="Normal 4" xfId="56"/>
    <cellStyle name="Normal 5" xfId="51"/>
    <cellStyle name="Normal 6" xfId="58"/>
    <cellStyle name="Normal_Annexe5_B_2007" xfId="6"/>
    <cellStyle name="Normal_BPD961" xfId="3"/>
    <cellStyle name="Normal_Guide99" xfId="4"/>
    <cellStyle name="Normal_nb_com_pop_str_reg_g07_m10m" xfId="5"/>
    <cellStyle name="Pourcentage" xfId="59" builtinId="5"/>
    <cellStyle name="Satisfaisant" xfId="12" builtinId="26" customBuiltin="1"/>
    <cellStyle name="Sortie" xfId="16" builtinId="21" customBuiltin="1"/>
    <cellStyle name="Texte explicatif" xfId="21"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2" builtinId="25" customBuiltin="1"/>
    <cellStyle name="Vérification" xfId="19" builtinId="23" customBuiltin="1"/>
  </cellStyles>
  <dxfs count="161">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dxf>
    <dxf>
      <font>
        <b/>
        <i val="0"/>
        <strike val="0"/>
        <condense val="0"/>
        <extend val="0"/>
        <outline val="0"/>
        <shadow val="0"/>
        <u val="none"/>
        <vertAlign val="baseline"/>
        <sz val="10"/>
        <color auto="1"/>
        <name val="Arial"/>
        <scheme val="none"/>
      </font>
    </dxf>
    <dxf>
      <border outline="0">
        <bottom style="thin">
          <color indexed="64"/>
        </bottom>
      </border>
    </dxf>
    <dxf>
      <font>
        <strike val="0"/>
        <outline val="0"/>
        <shadow val="0"/>
        <u val="none"/>
        <sz val="11"/>
        <color auto="1"/>
        <name val="Arial"/>
        <scheme val="none"/>
      </font>
    </dxf>
    <dxf>
      <font>
        <strike val="0"/>
        <outline val="0"/>
        <shadow val="0"/>
        <u val="none"/>
        <sz val="11"/>
        <color auto="1"/>
        <name val="Arial"/>
        <scheme val="none"/>
      </font>
      <numFmt numFmtId="3" formatCode="#,##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tint="-0.14999847407452621"/>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protection locked="0" hidden="0"/>
    </dxf>
    <dxf>
      <font>
        <b/>
        <i val="0"/>
        <strike val="0"/>
        <condense val="0"/>
        <extend val="0"/>
        <outline val="0"/>
        <shadow val="0"/>
        <u val="none"/>
        <vertAlign val="baseline"/>
        <sz val="11"/>
        <color theme="1"/>
        <name val="Arial"/>
        <scheme val="none"/>
      </font>
      <numFmt numFmtId="164" formatCode="0.0%"/>
      <protection locked="0" hidden="0"/>
    </dxf>
  </dxfs>
  <tableStyles count="0" defaultTableStyle="TableStyleMedium9" defaultPivotStyle="PivotStyleLight16"/>
  <colors>
    <mruColors>
      <color rgb="FFD8D8D8"/>
      <color rgb="FFDDDDDD"/>
      <color rgb="FFC0C0C0"/>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2390775</xdr:colOff>
      <xdr:row>0</xdr:row>
      <xdr:rowOff>0</xdr:rowOff>
    </xdr:from>
    <xdr:to>
      <xdr:col>0</xdr:col>
      <xdr:colOff>2390775</xdr:colOff>
      <xdr:row>5</xdr:row>
      <xdr:rowOff>38100</xdr:rowOff>
    </xdr:to>
    <xdr:pic>
      <xdr:nvPicPr>
        <xdr:cNvPr id="2" name="Image 1"/>
        <xdr:cNvPicPr/>
      </xdr:nvPicPr>
      <xdr:blipFill>
        <a:blip xmlns:r="http://schemas.openxmlformats.org/officeDocument/2006/relationships" r:embed="rId1" cstate="print"/>
        <a:srcRect/>
        <a:stretch>
          <a:fillRect/>
        </a:stretch>
      </xdr:blipFill>
      <xdr:spPr bwMode="auto">
        <a:xfrm>
          <a:off x="2390775" y="0"/>
          <a:ext cx="1333500" cy="847725"/>
        </a:xfrm>
        <a:prstGeom prst="rect">
          <a:avLst/>
        </a:prstGeom>
        <a:noFill/>
        <a:ln w="9525">
          <a:noFill/>
          <a:miter lim="800000"/>
          <a:headEnd/>
          <a:tailEnd/>
        </a:ln>
      </xdr:spPr>
    </xdr:pic>
    <xdr:clientData/>
  </xdr:twoCellAnchor>
  <xdr:twoCellAnchor editAs="oneCell">
    <xdr:from>
      <xdr:col>0</xdr:col>
      <xdr:colOff>2473325</xdr:colOff>
      <xdr:row>39</xdr:row>
      <xdr:rowOff>34925</xdr:rowOff>
    </xdr:from>
    <xdr:to>
      <xdr:col>0</xdr:col>
      <xdr:colOff>3063875</xdr:colOff>
      <xdr:row>44</xdr:row>
      <xdr:rowOff>75532</xdr:rowOff>
    </xdr:to>
    <xdr:pic>
      <xdr:nvPicPr>
        <xdr:cNvPr id="5" name="Image 4"/>
        <xdr:cNvPicPr>
          <a:picLocks noChangeAspect="1"/>
        </xdr:cNvPicPr>
      </xdr:nvPicPr>
      <xdr:blipFill>
        <a:blip xmlns:r="http://schemas.openxmlformats.org/officeDocument/2006/relationships" r:embed="rId2" cstate="print"/>
        <a:srcRect/>
        <a:stretch>
          <a:fillRect/>
        </a:stretch>
      </xdr:blipFill>
      <xdr:spPr bwMode="auto">
        <a:xfrm>
          <a:off x="2473325" y="8483600"/>
          <a:ext cx="590550" cy="850232"/>
        </a:xfrm>
        <a:prstGeom prst="rect">
          <a:avLst/>
        </a:prstGeom>
        <a:noFill/>
        <a:ln w="9525">
          <a:noFill/>
          <a:miter lim="800000"/>
          <a:headEnd/>
          <a:tailEnd/>
        </a:ln>
      </xdr:spPr>
    </xdr:pic>
    <xdr:clientData/>
  </xdr:twoCellAnchor>
  <xdr:twoCellAnchor>
    <xdr:from>
      <xdr:col>0</xdr:col>
      <xdr:colOff>0</xdr:colOff>
      <xdr:row>1</xdr:row>
      <xdr:rowOff>0</xdr:rowOff>
    </xdr:from>
    <xdr:to>
      <xdr:col>0</xdr:col>
      <xdr:colOff>3000375</xdr:colOff>
      <xdr:row>11</xdr:row>
      <xdr:rowOff>142875</xdr:rowOff>
    </xdr:to>
    <xdr:pic>
      <xdr:nvPicPr>
        <xdr:cNvPr id="6" name="Imag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61925"/>
          <a:ext cx="3000375"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3905251</xdr:colOff>
      <xdr:row>1</xdr:row>
      <xdr:rowOff>57150</xdr:rowOff>
    </xdr:from>
    <xdr:to>
      <xdr:col>0</xdr:col>
      <xdr:colOff>6191251</xdr:colOff>
      <xdr:row>6</xdr:row>
      <xdr:rowOff>133350</xdr:rowOff>
    </xdr:to>
    <xdr:pic>
      <xdr:nvPicPr>
        <xdr:cNvPr id="8" name="Image 7" descr="logo_dgcl_bleu"/>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05251" y="219075"/>
          <a:ext cx="228600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333375</xdr:colOff>
      <xdr:row>140</xdr:row>
      <xdr:rowOff>85725</xdr:rowOff>
    </xdr:from>
    <xdr:ext cx="184731" cy="264560"/>
    <xdr:sp macro="" textlink="">
      <xdr:nvSpPr>
        <xdr:cNvPr id="2" name="ZoneTexte 1"/>
        <xdr:cNvSpPr txBox="1"/>
      </xdr:nvSpPr>
      <xdr:spPr>
        <a:xfrm>
          <a:off x="17135475" y="2275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tables/table1.xml><?xml version="1.0" encoding="utf-8"?>
<table xmlns="http://schemas.openxmlformats.org/spreadsheetml/2006/main" id="9" name="Tableau9" displayName="Tableau9" ref="A80:J87" headerRowCount="0" totalsRowShown="0" headerRowDxfId="160" dataDxfId="159" tableBorderDxfId="158">
  <tableColumns count="10">
    <tableColumn id="1" name="Colonne1" headerRowDxfId="157" dataDxfId="156"/>
    <tableColumn id="2" name="Colonne2" headerRowDxfId="155" dataDxfId="154"/>
    <tableColumn id="6" name="Colonne6" headerRowDxfId="153" dataDxfId="152"/>
    <tableColumn id="7" name="Colonne7" headerRowDxfId="151" dataDxfId="150"/>
    <tableColumn id="8" name="Colonne8" headerRowDxfId="149" dataDxfId="148"/>
    <tableColumn id="9" name="Colonne9" headerRowDxfId="147" dataDxfId="146"/>
    <tableColumn id="12" name="Colonne12" headerRowDxfId="145" dataDxfId="144"/>
    <tableColumn id="13" name="Colonne13" headerRowDxfId="143" dataDxfId="142"/>
    <tableColumn id="14" name="Colonne14" headerRowDxfId="141" dataDxfId="140"/>
    <tableColumn id="15" name="Colonne15" headerRowDxfId="139" dataDxfId="138"/>
  </tableColumns>
  <tableStyleInfo name="TableStyleLight1" showFirstColumn="0" showLastColumn="0" showRowStripes="1" showColumnStripes="0"/>
</table>
</file>

<file path=xl/tables/table2.xml><?xml version="1.0" encoding="utf-8"?>
<table xmlns="http://schemas.openxmlformats.org/spreadsheetml/2006/main" id="24" name="Tableau5225" displayName="Tableau5225" ref="A7:J58" headerRowCount="0" totalsRowShown="0" headerRowDxfId="137" dataDxfId="136" tableBorderDxfId="135">
  <tableColumns count="10">
    <tableColumn id="1" name="Colonne1" headerRowDxfId="134" dataDxfId="133"/>
    <tableColumn id="2" name="Colonne2" headerRowDxfId="132" dataDxfId="131"/>
    <tableColumn id="6" name="Colonne6" headerRowDxfId="130" dataDxfId="129"/>
    <tableColumn id="7" name="Colonne7" headerRowDxfId="128" dataDxfId="127"/>
    <tableColumn id="8" name="Colonne8" headerRowDxfId="126" dataDxfId="125"/>
    <tableColumn id="9" name="Colonne9" headerRowDxfId="124" dataDxfId="123"/>
    <tableColumn id="10" name="Colonne10" headerRowDxfId="122" dataDxfId="121"/>
    <tableColumn id="13" name="Colonne13" headerRowDxfId="120" dataDxfId="119"/>
    <tableColumn id="14" name="Colonne14" headerRowDxfId="118" dataDxfId="117"/>
    <tableColumn id="15" name="Colonne15" headerRowDxfId="116" dataDxfId="115"/>
  </tableColumns>
  <tableStyleInfo name="TableStyleLight1" showFirstColumn="0" showLastColumn="0" showRowStripes="1" showColumnStripes="0"/>
</table>
</file>

<file path=xl/tables/table3.xml><?xml version="1.0" encoding="utf-8"?>
<table xmlns="http://schemas.openxmlformats.org/spreadsheetml/2006/main" id="1" name="Tableau92" displayName="Tableau92" ref="A82:J89" headerRowCount="0" totalsRowShown="0" headerRowDxfId="114" dataDxfId="113" tableBorderDxfId="112">
  <tableColumns count="10">
    <tableColumn id="1" name="Colonne1" headerRowDxfId="111" dataDxfId="110"/>
    <tableColumn id="2" name="Colonne2" headerRowDxfId="109" dataDxfId="108"/>
    <tableColumn id="6" name="Colonne6" headerRowDxfId="107" dataDxfId="106"/>
    <tableColumn id="7" name="Colonne7" headerRowDxfId="105" dataDxfId="104"/>
    <tableColumn id="8" name="Colonne8" headerRowDxfId="103" dataDxfId="102"/>
    <tableColumn id="9" name="Colonne9" headerRowDxfId="101" dataDxfId="100"/>
    <tableColumn id="12" name="Colonne12" headerRowDxfId="99" dataDxfId="98"/>
    <tableColumn id="13" name="Colonne13" headerRowDxfId="97" dataDxfId="96"/>
    <tableColumn id="14" name="Colonne14" headerRowDxfId="95" dataDxfId="94"/>
    <tableColumn id="15" name="Colonne15" headerRowDxfId="93" dataDxfId="92"/>
  </tableColumns>
  <tableStyleInfo name="TableStyleLight1" showFirstColumn="0" showLastColumn="0" showRowStripes="1" showColumnStripes="0"/>
</table>
</file>

<file path=xl/tables/table4.xml><?xml version="1.0" encoding="utf-8"?>
<table xmlns="http://schemas.openxmlformats.org/spreadsheetml/2006/main" id="2" name="Tableau923" displayName="Tableau923" ref="A81:J88" headerRowCount="0" totalsRowShown="0" headerRowDxfId="91" dataDxfId="90" tableBorderDxfId="89">
  <tableColumns count="10">
    <tableColumn id="1" name="Colonne1" headerRowDxfId="88" dataDxfId="87"/>
    <tableColumn id="2" name="Colonne2" headerRowDxfId="86" dataDxfId="85"/>
    <tableColumn id="6" name="Colonne6" headerRowDxfId="84" dataDxfId="83"/>
    <tableColumn id="7" name="Colonne7" headerRowDxfId="82" dataDxfId="81"/>
    <tableColumn id="8" name="Colonne8" headerRowDxfId="80" dataDxfId="79"/>
    <tableColumn id="9" name="Colonne9" headerRowDxfId="78" dataDxfId="77"/>
    <tableColumn id="12" name="Colonne12" headerRowDxfId="76" dataDxfId="75"/>
    <tableColumn id="13" name="Colonne13" headerRowDxfId="74" dataDxfId="73"/>
    <tableColumn id="14" name="Colonne14" headerRowDxfId="72" dataDxfId="71"/>
    <tableColumn id="15" name="Colonne15" headerRowDxfId="70" dataDxfId="69"/>
  </tableColumns>
  <tableStyleInfo name="TableStyleLight1" showFirstColumn="0" showLastColumn="0" showRowStripes="1" showColumnStripes="0"/>
</table>
</file>

<file path=xl/tables/table5.xml><?xml version="1.0" encoding="utf-8"?>
<table xmlns="http://schemas.openxmlformats.org/spreadsheetml/2006/main" id="3" name="Tableau9234" displayName="Tableau9234" ref="A81:J88" headerRowCount="0" totalsRowShown="0" headerRowDxfId="68" dataDxfId="67" tableBorderDxfId="66">
  <tableColumns count="10">
    <tableColumn id="1" name="Colonne1" headerRowDxfId="65" dataDxfId="64"/>
    <tableColumn id="2" name="Colonne2" headerRowDxfId="63" dataDxfId="62"/>
    <tableColumn id="6" name="Colonne6" headerRowDxfId="61" dataDxfId="60"/>
    <tableColumn id="7" name="Colonne7" headerRowDxfId="59" dataDxfId="58"/>
    <tableColumn id="8" name="Colonne8" headerRowDxfId="57" dataDxfId="56"/>
    <tableColumn id="9" name="Colonne9" headerRowDxfId="55" dataDxfId="54"/>
    <tableColumn id="12" name="Colonne12" headerRowDxfId="53" dataDxfId="52"/>
    <tableColumn id="13" name="Colonne13" headerRowDxfId="51" dataDxfId="50"/>
    <tableColumn id="14" name="Colonne14" headerRowDxfId="49" dataDxfId="48"/>
    <tableColumn id="15" name="Colonne15" headerRowDxfId="47" dataDxfId="46"/>
  </tableColumns>
  <tableStyleInfo name="TableStyleLight1" showFirstColumn="0" showLastColumn="0" showRowStripes="1" showColumnStripes="0"/>
</table>
</file>

<file path=xl/tables/table6.xml><?xml version="1.0" encoding="utf-8"?>
<table xmlns="http://schemas.openxmlformats.org/spreadsheetml/2006/main" id="21" name="Tableau9358161822" displayName="Tableau9358161822" ref="A80:J87" headerRowCount="0" totalsRowShown="0" headerRowDxfId="45" dataDxfId="44" tableBorderDxfId="43">
  <tableColumns count="10">
    <tableColumn id="1" name="Colonne1" headerRowDxfId="42" dataDxfId="41"/>
    <tableColumn id="2" name="Colonne2" headerRowDxfId="40" dataDxfId="39"/>
    <tableColumn id="6" name="Colonne6" headerRowDxfId="38" dataDxfId="37"/>
    <tableColumn id="7" name="Colonne7" headerRowDxfId="36" dataDxfId="35"/>
    <tableColumn id="8" name="Colonne8" headerRowDxfId="34" dataDxfId="33"/>
    <tableColumn id="9" name="Colonne9" headerRowDxfId="32" dataDxfId="31"/>
    <tableColumn id="10" name="Colonne10" headerRowDxfId="30" dataDxfId="29"/>
    <tableColumn id="13" name="Colonne13" headerRowDxfId="28" dataDxfId="27"/>
    <tableColumn id="16" name="Colonne16" headerRowDxfId="26" dataDxfId="25"/>
    <tableColumn id="14" name="Colonne14" headerRowDxfId="24" dataDxfId="23"/>
  </tableColumns>
  <tableStyleInfo name="TableStyleLight1" showFirstColumn="0" showLastColumn="0" showRowStripes="1" showColumnStripes="0"/>
</table>
</file>

<file path=xl/tables/table7.xml><?xml version="1.0" encoding="utf-8"?>
<table xmlns="http://schemas.openxmlformats.org/spreadsheetml/2006/main" id="4" name="Tableau93581618225" displayName="Tableau93581618225" ref="A80:J87" headerRowCount="0" totalsRowShown="0" headerRowDxfId="22" dataDxfId="21" tableBorderDxfId="20">
  <tableColumns count="10">
    <tableColumn id="1" name="Colonne1" headerRowDxfId="19" dataDxfId="18"/>
    <tableColumn id="2" name="Colonne2" headerRowDxfId="17" dataDxfId="16"/>
    <tableColumn id="6" name="Colonne6" headerRowDxfId="15" dataDxfId="14"/>
    <tableColumn id="7" name="Colonne7" headerRowDxfId="13" dataDxfId="12"/>
    <tableColumn id="8" name="Colonne8" headerRowDxfId="11" dataDxfId="10"/>
    <tableColumn id="9" name="Colonne9" headerRowDxfId="9" dataDxfId="8"/>
    <tableColumn id="10" name="Colonne10" headerRowDxfId="7" dataDxfId="6"/>
    <tableColumn id="13" name="Colonne13" headerRowDxfId="5" dataDxfId="4"/>
    <tableColumn id="16" name="Colonne16" headerRowDxfId="3" dataDxfId="2"/>
    <tableColumn id="14" name="Colonne14" headerRowDxfId="1" data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llectivites-locales.gouv.fr/etudes-et-statistiques-locale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106"/>
  <sheetViews>
    <sheetView tabSelected="1" zoomScaleNormal="100" workbookViewId="0">
      <selection activeCell="A105" sqref="A105"/>
    </sheetView>
  </sheetViews>
  <sheetFormatPr baseColWidth="10" defaultRowHeight="12.75" x14ac:dyDescent="0.2"/>
  <cols>
    <col min="1" max="1" width="100.7109375" customWidth="1"/>
  </cols>
  <sheetData>
    <row r="1" spans="1:1" x14ac:dyDescent="0.2">
      <c r="A1" s="658"/>
    </row>
    <row r="2" spans="1:1" x14ac:dyDescent="0.2">
      <c r="A2" s="32"/>
    </row>
    <row r="3" spans="1:1" x14ac:dyDescent="0.2">
      <c r="A3" s="32"/>
    </row>
    <row r="4" spans="1:1" x14ac:dyDescent="0.2">
      <c r="A4" s="32"/>
    </row>
    <row r="5" spans="1:1" x14ac:dyDescent="0.2">
      <c r="A5" s="32"/>
    </row>
    <row r="6" spans="1:1" x14ac:dyDescent="0.2">
      <c r="A6" s="658"/>
    </row>
    <row r="7" spans="1:1" x14ac:dyDescent="0.2">
      <c r="A7" s="658"/>
    </row>
    <row r="8" spans="1:1" x14ac:dyDescent="0.2">
      <c r="A8" s="658"/>
    </row>
    <row r="9" spans="1:1" x14ac:dyDescent="0.2">
      <c r="A9" s="658"/>
    </row>
    <row r="13" spans="1:1" ht="44.25" x14ac:dyDescent="0.55000000000000004">
      <c r="A13" s="666" t="s">
        <v>447</v>
      </c>
    </row>
    <row r="14" spans="1:1" ht="44.25" x14ac:dyDescent="0.55000000000000004">
      <c r="A14" s="666" t="s">
        <v>448</v>
      </c>
    </row>
    <row r="15" spans="1:1" ht="44.25" x14ac:dyDescent="0.55000000000000004">
      <c r="A15" s="666" t="s">
        <v>449</v>
      </c>
    </row>
    <row r="16" spans="1:1" ht="44.25" x14ac:dyDescent="0.55000000000000004">
      <c r="A16" s="666" t="s">
        <v>450</v>
      </c>
    </row>
    <row r="17" spans="1:1" ht="44.25" x14ac:dyDescent="0.55000000000000004">
      <c r="A17" s="666" t="s">
        <v>688</v>
      </c>
    </row>
    <row r="31" spans="1:1" ht="18" x14ac:dyDescent="0.25">
      <c r="A31" s="659" t="s">
        <v>442</v>
      </c>
    </row>
    <row r="32" spans="1:1" ht="18" x14ac:dyDescent="0.25">
      <c r="A32" s="660" t="s">
        <v>443</v>
      </c>
    </row>
    <row r="38" spans="1:1" ht="15" x14ac:dyDescent="0.2">
      <c r="A38" s="730" t="s">
        <v>557</v>
      </c>
    </row>
    <row r="48" spans="1:1" ht="18" x14ac:dyDescent="0.25">
      <c r="A48" s="661"/>
    </row>
    <row r="49" spans="1:1" ht="15" x14ac:dyDescent="0.2">
      <c r="A49" s="662"/>
    </row>
    <row r="99" spans="1:1" x14ac:dyDescent="0.2">
      <c r="A99" s="663" t="s">
        <v>689</v>
      </c>
    </row>
    <row r="100" spans="1:1" x14ac:dyDescent="0.2">
      <c r="A100" s="663" t="s">
        <v>444</v>
      </c>
    </row>
    <row r="101" spans="1:1" x14ac:dyDescent="0.2">
      <c r="A101" s="663" t="s">
        <v>445</v>
      </c>
    </row>
    <row r="102" spans="1:1" x14ac:dyDescent="0.2">
      <c r="A102" s="663" t="s">
        <v>446</v>
      </c>
    </row>
    <row r="103" spans="1:1" x14ac:dyDescent="0.2">
      <c r="A103" s="64"/>
    </row>
    <row r="104" spans="1:1" x14ac:dyDescent="0.2">
      <c r="A104" s="664" t="s">
        <v>690</v>
      </c>
    </row>
    <row r="105" spans="1:1" x14ac:dyDescent="0.2">
      <c r="A105" s="64"/>
    </row>
    <row r="106" spans="1:1" x14ac:dyDescent="0.2">
      <c r="A106" s="665" t="s">
        <v>583</v>
      </c>
    </row>
  </sheetData>
  <pageMargins left="0.7" right="0.7" top="0.75" bottom="0.75" header="0.3" footer="0.3"/>
  <pageSetup paperSize="9" scale="97" orientation="portrait" r:id="rId1"/>
  <rowBreaks count="1" manualBreakCount="1">
    <brk id="4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3"/>
  <sheetViews>
    <sheetView zoomScaleNormal="100" workbookViewId="0"/>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0" ht="19.5" customHeight="1" x14ac:dyDescent="0.25">
      <c r="A1" s="9" t="s">
        <v>751</v>
      </c>
    </row>
    <row r="2" spans="1:10" ht="12.75" customHeight="1" thickBot="1" x14ac:dyDescent="0.25">
      <c r="A2" s="202"/>
      <c r="J2" s="19" t="s">
        <v>156</v>
      </c>
    </row>
    <row r="3" spans="1:10" ht="12.75" customHeight="1" x14ac:dyDescent="0.2">
      <c r="A3" s="17" t="s">
        <v>736</v>
      </c>
      <c r="B3" s="480" t="s">
        <v>34</v>
      </c>
      <c r="C3" s="480" t="s">
        <v>455</v>
      </c>
      <c r="D3" s="480" t="s">
        <v>457</v>
      </c>
      <c r="E3" s="480" t="s">
        <v>97</v>
      </c>
      <c r="F3" s="480" t="s">
        <v>267</v>
      </c>
      <c r="G3" s="481">
        <v>300000</v>
      </c>
      <c r="H3" s="482" t="s">
        <v>283</v>
      </c>
      <c r="I3" s="482" t="s">
        <v>283</v>
      </c>
      <c r="J3" s="482" t="s">
        <v>61</v>
      </c>
    </row>
    <row r="4" spans="1:10" ht="12.75" customHeight="1" x14ac:dyDescent="0.2">
      <c r="A4" s="16" t="s">
        <v>153</v>
      </c>
      <c r="B4" s="483" t="s">
        <v>454</v>
      </c>
      <c r="C4" s="483" t="s">
        <v>35</v>
      </c>
      <c r="D4" s="483" t="s">
        <v>35</v>
      </c>
      <c r="E4" s="483" t="s">
        <v>35</v>
      </c>
      <c r="F4" s="483" t="s">
        <v>35</v>
      </c>
      <c r="G4" s="483" t="s">
        <v>36</v>
      </c>
      <c r="H4" s="484" t="s">
        <v>281</v>
      </c>
      <c r="I4" s="484" t="s">
        <v>282</v>
      </c>
      <c r="J4" s="484" t="s">
        <v>106</v>
      </c>
    </row>
    <row r="5" spans="1:10" ht="12.75" customHeight="1" thickBot="1" x14ac:dyDescent="0.25">
      <c r="A5" s="195" t="s">
        <v>65</v>
      </c>
      <c r="B5" s="485" t="s">
        <v>36</v>
      </c>
      <c r="C5" s="485" t="s">
        <v>456</v>
      </c>
      <c r="D5" s="485" t="s">
        <v>99</v>
      </c>
      <c r="E5" s="485" t="s">
        <v>100</v>
      </c>
      <c r="F5" s="485" t="s">
        <v>268</v>
      </c>
      <c r="G5" s="485" t="s">
        <v>101</v>
      </c>
      <c r="H5" s="486" t="s">
        <v>100</v>
      </c>
      <c r="I5" s="486" t="s">
        <v>101</v>
      </c>
      <c r="J5" s="486" t="s">
        <v>265</v>
      </c>
    </row>
    <row r="6" spans="1:10" ht="12.75" customHeight="1" x14ac:dyDescent="0.2">
      <c r="A6" s="201"/>
    </row>
    <row r="7" spans="1:10" ht="13.5" customHeight="1" x14ac:dyDescent="0.25">
      <c r="A7" s="332" t="s">
        <v>115</v>
      </c>
      <c r="B7" s="468" t="s">
        <v>84</v>
      </c>
      <c r="C7" s="468" t="s">
        <v>84</v>
      </c>
      <c r="D7" s="468" t="s">
        <v>84</v>
      </c>
      <c r="E7" s="468">
        <v>699.928364956</v>
      </c>
      <c r="F7" s="468">
        <v>617.09582160100001</v>
      </c>
      <c r="G7" s="468">
        <v>532.52592990200003</v>
      </c>
      <c r="H7" s="469">
        <v>699.928364956</v>
      </c>
      <c r="I7" s="469">
        <v>544.49258919299996</v>
      </c>
      <c r="J7" s="469">
        <v>545.51526270099998</v>
      </c>
    </row>
    <row r="8" spans="1:10" ht="13.5" customHeight="1" x14ac:dyDescent="0.2">
      <c r="A8" s="333" t="s">
        <v>116</v>
      </c>
      <c r="B8" s="470" t="s">
        <v>84</v>
      </c>
      <c r="C8" s="470" t="s">
        <v>84</v>
      </c>
      <c r="D8" s="470" t="s">
        <v>84</v>
      </c>
      <c r="E8" s="470">
        <v>269.94155961400003</v>
      </c>
      <c r="F8" s="470">
        <v>146.93962214699999</v>
      </c>
      <c r="G8" s="470">
        <v>135.44891798</v>
      </c>
      <c r="H8" s="330">
        <v>269.94155961400003</v>
      </c>
      <c r="I8" s="330">
        <v>137.07485528500001</v>
      </c>
      <c r="J8" s="330">
        <v>137.94903793700001</v>
      </c>
    </row>
    <row r="9" spans="1:10" ht="13.5" customHeight="1" x14ac:dyDescent="0.2">
      <c r="A9" s="334" t="s">
        <v>117</v>
      </c>
      <c r="B9" s="471" t="s">
        <v>84</v>
      </c>
      <c r="C9" s="471" t="s">
        <v>84</v>
      </c>
      <c r="D9" s="471" t="s">
        <v>84</v>
      </c>
      <c r="E9" s="471">
        <v>314.576989239</v>
      </c>
      <c r="F9" s="471">
        <v>268.09608955200002</v>
      </c>
      <c r="G9" s="471">
        <v>173.89995035000001</v>
      </c>
      <c r="H9" s="472">
        <v>314.576989239</v>
      </c>
      <c r="I9" s="472">
        <v>187.228725895</v>
      </c>
      <c r="J9" s="472">
        <v>188.06660053900001</v>
      </c>
    </row>
    <row r="10" spans="1:10" ht="13.5" customHeight="1" x14ac:dyDescent="0.2">
      <c r="A10" s="333" t="s">
        <v>118</v>
      </c>
      <c r="B10" s="470" t="s">
        <v>84</v>
      </c>
      <c r="C10" s="470" t="s">
        <v>84</v>
      </c>
      <c r="D10" s="470" t="s">
        <v>84</v>
      </c>
      <c r="E10" s="470">
        <v>15.773042869999999</v>
      </c>
      <c r="F10" s="470">
        <v>19.156060087</v>
      </c>
      <c r="G10" s="470">
        <v>17.135879362000001</v>
      </c>
      <c r="H10" s="330">
        <v>15.773042869999999</v>
      </c>
      <c r="I10" s="330">
        <v>17.421735403</v>
      </c>
      <c r="J10" s="330">
        <v>17.410888002</v>
      </c>
    </row>
    <row r="11" spans="1:10" ht="13.5" customHeight="1" x14ac:dyDescent="0.2">
      <c r="A11" s="334" t="s">
        <v>119</v>
      </c>
      <c r="B11" s="471" t="s">
        <v>84</v>
      </c>
      <c r="C11" s="471" t="s">
        <v>84</v>
      </c>
      <c r="D11" s="471" t="s">
        <v>84</v>
      </c>
      <c r="E11" s="471">
        <v>79.365460806000002</v>
      </c>
      <c r="F11" s="471">
        <v>140.56899076400001</v>
      </c>
      <c r="G11" s="471">
        <v>177.08513313500001</v>
      </c>
      <c r="H11" s="472">
        <v>79.365460806000002</v>
      </c>
      <c r="I11" s="472">
        <v>171.91809051999999</v>
      </c>
      <c r="J11" s="472">
        <v>171.30915012599999</v>
      </c>
    </row>
    <row r="12" spans="1:10" ht="13.5" customHeight="1" x14ac:dyDescent="0.2">
      <c r="A12" s="333" t="s">
        <v>120</v>
      </c>
      <c r="B12" s="470" t="s">
        <v>84</v>
      </c>
      <c r="C12" s="470" t="s">
        <v>84</v>
      </c>
      <c r="D12" s="470" t="s">
        <v>84</v>
      </c>
      <c r="E12" s="470">
        <v>20.271312427000002</v>
      </c>
      <c r="F12" s="470">
        <v>42.335059051999998</v>
      </c>
      <c r="G12" s="470">
        <v>28.956049075999999</v>
      </c>
      <c r="H12" s="330">
        <v>20.271312427000002</v>
      </c>
      <c r="I12" s="330">
        <v>30.849182090999999</v>
      </c>
      <c r="J12" s="330">
        <v>30.779586097999999</v>
      </c>
    </row>
    <row r="13" spans="1:10" ht="13.5" customHeight="1" x14ac:dyDescent="0.25">
      <c r="A13" s="335" t="s">
        <v>121</v>
      </c>
      <c r="B13" s="473" t="s">
        <v>84</v>
      </c>
      <c r="C13" s="473" t="s">
        <v>84</v>
      </c>
      <c r="D13" s="473" t="s">
        <v>84</v>
      </c>
      <c r="E13" s="473">
        <v>841.58693099200002</v>
      </c>
      <c r="F13" s="473">
        <v>789.45914324399996</v>
      </c>
      <c r="G13" s="473">
        <v>662.19130994399995</v>
      </c>
      <c r="H13" s="474">
        <v>841.58693099200002</v>
      </c>
      <c r="I13" s="474">
        <v>680.19973787499998</v>
      </c>
      <c r="J13" s="474">
        <v>681.26156811400006</v>
      </c>
    </row>
    <row r="14" spans="1:10" ht="13.5" customHeight="1" x14ac:dyDescent="0.2">
      <c r="A14" s="333" t="s">
        <v>63</v>
      </c>
      <c r="B14" s="470" t="s">
        <v>84</v>
      </c>
      <c r="C14" s="470" t="s">
        <v>84</v>
      </c>
      <c r="D14" s="470" t="s">
        <v>84</v>
      </c>
      <c r="E14" s="470">
        <v>467.59808002099999</v>
      </c>
      <c r="F14" s="470">
        <v>460.79352913899999</v>
      </c>
      <c r="G14" s="470">
        <v>344.51843392000001</v>
      </c>
      <c r="H14" s="330">
        <v>467.59808002099999</v>
      </c>
      <c r="I14" s="330">
        <v>360.97138686300002</v>
      </c>
      <c r="J14" s="330">
        <v>361.67292609200001</v>
      </c>
    </row>
    <row r="15" spans="1:10" ht="13.5" customHeight="1" x14ac:dyDescent="0.2">
      <c r="A15" s="334" t="s">
        <v>122</v>
      </c>
      <c r="B15" s="471" t="s">
        <v>84</v>
      </c>
      <c r="C15" s="471" t="s">
        <v>84</v>
      </c>
      <c r="D15" s="471" t="s">
        <v>84</v>
      </c>
      <c r="E15" s="471">
        <v>145.87364027199999</v>
      </c>
      <c r="F15" s="471">
        <v>147.83514434899999</v>
      </c>
      <c r="G15" s="471">
        <v>-5.543224575</v>
      </c>
      <c r="H15" s="472">
        <v>145.87364027199999</v>
      </c>
      <c r="I15" s="472">
        <v>16.159850203000001</v>
      </c>
      <c r="J15" s="472">
        <v>17.013288584000001</v>
      </c>
    </row>
    <row r="16" spans="1:10" ht="13.5" customHeight="1" x14ac:dyDescent="0.2">
      <c r="A16" s="539" t="s">
        <v>123</v>
      </c>
      <c r="B16" s="540" t="s">
        <v>84</v>
      </c>
      <c r="C16" s="540" t="s">
        <v>84</v>
      </c>
      <c r="D16" s="540" t="s">
        <v>84</v>
      </c>
      <c r="E16" s="540">
        <v>321.724439749</v>
      </c>
      <c r="F16" s="540">
        <v>312.95838479000003</v>
      </c>
      <c r="G16" s="540">
        <v>350.06165849500002</v>
      </c>
      <c r="H16" s="370">
        <v>321.724439749</v>
      </c>
      <c r="I16" s="370">
        <v>344.81153666</v>
      </c>
      <c r="J16" s="370">
        <v>344.65963750899999</v>
      </c>
    </row>
    <row r="17" spans="1:10" ht="13.5" customHeight="1" x14ac:dyDescent="0.2">
      <c r="A17" s="541" t="s">
        <v>124</v>
      </c>
      <c r="B17" s="542" t="s">
        <v>84</v>
      </c>
      <c r="C17" s="542" t="s">
        <v>84</v>
      </c>
      <c r="D17" s="542" t="s">
        <v>84</v>
      </c>
      <c r="E17" s="542">
        <v>206.121954808</v>
      </c>
      <c r="F17" s="542">
        <v>189.70890268100001</v>
      </c>
      <c r="G17" s="542">
        <v>205.756894426</v>
      </c>
      <c r="H17" s="543">
        <v>206.121954808</v>
      </c>
      <c r="I17" s="543">
        <v>203.48609987200001</v>
      </c>
      <c r="J17" s="543">
        <v>203.503442205</v>
      </c>
    </row>
    <row r="18" spans="1:10" ht="13.5" customHeight="1" x14ac:dyDescent="0.2">
      <c r="A18" s="539" t="s">
        <v>125</v>
      </c>
      <c r="B18" s="540" t="s">
        <v>84</v>
      </c>
      <c r="C18" s="540" t="s">
        <v>84</v>
      </c>
      <c r="D18" s="540" t="s">
        <v>84</v>
      </c>
      <c r="E18" s="540">
        <v>141.68542352200001</v>
      </c>
      <c r="F18" s="540">
        <v>114.568119706</v>
      </c>
      <c r="G18" s="540">
        <v>154.187226557</v>
      </c>
      <c r="H18" s="370">
        <v>141.68542352200001</v>
      </c>
      <c r="I18" s="370">
        <v>148.58111374800001</v>
      </c>
      <c r="J18" s="370">
        <v>148.53574427199999</v>
      </c>
    </row>
    <row r="19" spans="1:10" ht="13.5" customHeight="1" x14ac:dyDescent="0.2">
      <c r="A19" s="560" t="s">
        <v>126</v>
      </c>
      <c r="B19" s="561" t="s">
        <v>84</v>
      </c>
      <c r="C19" s="561" t="s">
        <v>84</v>
      </c>
      <c r="D19" s="561" t="s">
        <v>84</v>
      </c>
      <c r="E19" s="561">
        <v>9.9230619099999995</v>
      </c>
      <c r="F19" s="561">
        <v>2.0799474770000002</v>
      </c>
      <c r="G19" s="561">
        <v>2.2725930509999999</v>
      </c>
      <c r="H19" s="562">
        <v>9.9230619099999995</v>
      </c>
      <c r="I19" s="562">
        <v>2.2453336579999998</v>
      </c>
      <c r="J19" s="562">
        <v>2.2958484719999999</v>
      </c>
    </row>
    <row r="20" spans="1:10" ht="13.5" customHeight="1" x14ac:dyDescent="0.2">
      <c r="A20" s="676" t="s">
        <v>466</v>
      </c>
      <c r="B20" s="540" t="s">
        <v>84</v>
      </c>
      <c r="C20" s="540" t="s">
        <v>84</v>
      </c>
      <c r="D20" s="540" t="s">
        <v>84</v>
      </c>
      <c r="E20" s="540">
        <v>54.513469377</v>
      </c>
      <c r="F20" s="540">
        <v>73.060835498000003</v>
      </c>
      <c r="G20" s="540">
        <v>49.297074817999999</v>
      </c>
      <c r="H20" s="370">
        <v>54.513469377</v>
      </c>
      <c r="I20" s="370">
        <v>52.659652465999997</v>
      </c>
      <c r="J20" s="370">
        <v>52.671849461999997</v>
      </c>
    </row>
    <row r="21" spans="1:10" ht="13.5" customHeight="1" x14ac:dyDescent="0.2">
      <c r="A21" s="560" t="s">
        <v>127</v>
      </c>
      <c r="B21" s="561" t="s">
        <v>84</v>
      </c>
      <c r="C21" s="561" t="s">
        <v>84</v>
      </c>
      <c r="D21" s="561" t="s">
        <v>84</v>
      </c>
      <c r="E21" s="561">
        <v>27.183918041999998</v>
      </c>
      <c r="F21" s="561">
        <v>21.324811642</v>
      </c>
      <c r="G21" s="561">
        <v>23.894875683999999</v>
      </c>
      <c r="H21" s="562">
        <v>27.183918041999998</v>
      </c>
      <c r="I21" s="562">
        <v>23.531211026000001</v>
      </c>
      <c r="J21" s="562">
        <v>23.555243632</v>
      </c>
    </row>
    <row r="22" spans="1:10" ht="13.5" customHeight="1" x14ac:dyDescent="0.2">
      <c r="A22" s="539" t="s">
        <v>128</v>
      </c>
      <c r="B22" s="540" t="s">
        <v>84</v>
      </c>
      <c r="C22" s="540" t="s">
        <v>84</v>
      </c>
      <c r="D22" s="540" t="s">
        <v>84</v>
      </c>
      <c r="E22" s="540">
        <v>108.645887645</v>
      </c>
      <c r="F22" s="540">
        <v>92.091993643999999</v>
      </c>
      <c r="G22" s="540">
        <v>60.730861554000001</v>
      </c>
      <c r="H22" s="370">
        <v>108.645887645</v>
      </c>
      <c r="I22" s="370">
        <v>65.168469019</v>
      </c>
      <c r="J22" s="370">
        <v>65.454524168999995</v>
      </c>
    </row>
    <row r="23" spans="1:10" ht="13.5" customHeight="1" x14ac:dyDescent="0.2">
      <c r="A23" s="563" t="s">
        <v>129</v>
      </c>
      <c r="B23" s="564" t="s">
        <v>84</v>
      </c>
      <c r="C23" s="564" t="s">
        <v>84</v>
      </c>
      <c r="D23" s="564" t="s">
        <v>84</v>
      </c>
      <c r="E23" s="564">
        <v>32.037090476000003</v>
      </c>
      <c r="F23" s="564">
        <v>25.539906137999999</v>
      </c>
      <c r="G23" s="564">
        <v>27.290244358999999</v>
      </c>
      <c r="H23" s="565">
        <v>32.037090476000003</v>
      </c>
      <c r="I23" s="565">
        <v>27.042571095</v>
      </c>
      <c r="J23" s="565">
        <v>27.075432016000001</v>
      </c>
    </row>
    <row r="24" spans="1:10" ht="13.5" customHeight="1" x14ac:dyDescent="0.25">
      <c r="A24" s="547" t="s">
        <v>130</v>
      </c>
      <c r="B24" s="548" t="s">
        <v>84</v>
      </c>
      <c r="C24" s="548" t="s">
        <v>84</v>
      </c>
      <c r="D24" s="548" t="s">
        <v>84</v>
      </c>
      <c r="E24" s="548">
        <v>141.658566036</v>
      </c>
      <c r="F24" s="548">
        <v>172.36332164300001</v>
      </c>
      <c r="G24" s="548">
        <v>129.66538004200001</v>
      </c>
      <c r="H24" s="354">
        <v>141.658566036</v>
      </c>
      <c r="I24" s="354">
        <v>135.707148682</v>
      </c>
      <c r="J24" s="354">
        <v>135.74630541299999</v>
      </c>
    </row>
    <row r="25" spans="1:10" ht="13.5" customHeight="1" x14ac:dyDescent="0.25">
      <c r="A25" s="566" t="s">
        <v>131</v>
      </c>
      <c r="B25" s="567" t="s">
        <v>84</v>
      </c>
      <c r="C25" s="567" t="s">
        <v>84</v>
      </c>
      <c r="D25" s="567" t="s">
        <v>84</v>
      </c>
      <c r="E25" s="567">
        <v>85.807322604000007</v>
      </c>
      <c r="F25" s="567">
        <v>101.475804008</v>
      </c>
      <c r="G25" s="567">
        <v>68.725472601000007</v>
      </c>
      <c r="H25" s="568">
        <v>85.807322604000007</v>
      </c>
      <c r="I25" s="568">
        <v>73.359652091000001</v>
      </c>
      <c r="J25" s="568">
        <v>73.441550243999998</v>
      </c>
    </row>
    <row r="26" spans="1:10" ht="13.5" customHeight="1" x14ac:dyDescent="0.25">
      <c r="A26" s="547" t="s">
        <v>132</v>
      </c>
      <c r="B26" s="548" t="s">
        <v>84</v>
      </c>
      <c r="C26" s="548" t="s">
        <v>84</v>
      </c>
      <c r="D26" s="548" t="s">
        <v>84</v>
      </c>
      <c r="E26" s="548">
        <v>268.49144710000002</v>
      </c>
      <c r="F26" s="548">
        <v>331.74691112699998</v>
      </c>
      <c r="G26" s="548">
        <v>262.65140730600001</v>
      </c>
      <c r="H26" s="354">
        <v>268.49144710000002</v>
      </c>
      <c r="I26" s="354">
        <v>272.42843712299998</v>
      </c>
      <c r="J26" s="354">
        <v>272.40253410700001</v>
      </c>
    </row>
    <row r="27" spans="1:10" ht="13.5" customHeight="1" x14ac:dyDescent="0.2">
      <c r="A27" s="560" t="s">
        <v>133</v>
      </c>
      <c r="B27" s="561" t="s">
        <v>84</v>
      </c>
      <c r="C27" s="561" t="s">
        <v>84</v>
      </c>
      <c r="D27" s="561" t="s">
        <v>84</v>
      </c>
      <c r="E27" s="561">
        <v>237.694943411</v>
      </c>
      <c r="F27" s="561">
        <v>233.68950403100001</v>
      </c>
      <c r="G27" s="561">
        <v>184.67379068299999</v>
      </c>
      <c r="H27" s="562">
        <v>237.694943411</v>
      </c>
      <c r="I27" s="562">
        <v>191.609525491</v>
      </c>
      <c r="J27" s="562">
        <v>191.91273970099999</v>
      </c>
    </row>
    <row r="28" spans="1:10" ht="13.5" customHeight="1" x14ac:dyDescent="0.2">
      <c r="A28" s="539" t="s">
        <v>134</v>
      </c>
      <c r="B28" s="540" t="s">
        <v>84</v>
      </c>
      <c r="C28" s="540" t="s">
        <v>84</v>
      </c>
      <c r="D28" s="540" t="s">
        <v>84</v>
      </c>
      <c r="E28" s="540">
        <v>29.309774307000001</v>
      </c>
      <c r="F28" s="540">
        <v>62.975641531999997</v>
      </c>
      <c r="G28" s="540">
        <v>56.168082908000002</v>
      </c>
      <c r="H28" s="370">
        <v>29.309774307000001</v>
      </c>
      <c r="I28" s="370">
        <v>57.131354031999997</v>
      </c>
      <c r="J28" s="370">
        <v>56.948304843999999</v>
      </c>
    </row>
    <row r="29" spans="1:10" ht="13.5" customHeight="1" x14ac:dyDescent="0.2">
      <c r="A29" s="560" t="s">
        <v>135</v>
      </c>
      <c r="B29" s="561" t="s">
        <v>84</v>
      </c>
      <c r="C29" s="561" t="s">
        <v>84</v>
      </c>
      <c r="D29" s="561" t="s">
        <v>84</v>
      </c>
      <c r="E29" s="561">
        <v>1.486729381</v>
      </c>
      <c r="F29" s="561">
        <v>35.081765562999998</v>
      </c>
      <c r="G29" s="561">
        <v>21.809533715000001</v>
      </c>
      <c r="H29" s="562">
        <v>1.486729381</v>
      </c>
      <c r="I29" s="562">
        <v>23.687557600000002</v>
      </c>
      <c r="J29" s="562">
        <v>23.541489560999999</v>
      </c>
    </row>
    <row r="30" spans="1:10" ht="13.5" customHeight="1" x14ac:dyDescent="0.25">
      <c r="A30" s="547" t="s">
        <v>136</v>
      </c>
      <c r="B30" s="548" t="s">
        <v>84</v>
      </c>
      <c r="C30" s="548" t="s">
        <v>84</v>
      </c>
      <c r="D30" s="548" t="s">
        <v>84</v>
      </c>
      <c r="E30" s="548">
        <v>150.32404946400001</v>
      </c>
      <c r="F30" s="548">
        <v>131.055436638</v>
      </c>
      <c r="G30" s="548">
        <v>97.182716686000006</v>
      </c>
      <c r="H30" s="354">
        <v>150.32404946400001</v>
      </c>
      <c r="I30" s="354">
        <v>101.975714416</v>
      </c>
      <c r="J30" s="354">
        <v>102.293817254</v>
      </c>
    </row>
    <row r="31" spans="1:10" ht="13.5" customHeight="1" x14ac:dyDescent="0.2">
      <c r="A31" s="560" t="s">
        <v>137</v>
      </c>
      <c r="B31" s="561" t="s">
        <v>84</v>
      </c>
      <c r="C31" s="561" t="s">
        <v>84</v>
      </c>
      <c r="D31" s="561" t="s">
        <v>84</v>
      </c>
      <c r="E31" s="561">
        <v>20.247736108000002</v>
      </c>
      <c r="F31" s="561">
        <v>27.649922632999999</v>
      </c>
      <c r="G31" s="561">
        <v>20.509505938</v>
      </c>
      <c r="H31" s="562">
        <v>20.247736108000002</v>
      </c>
      <c r="I31" s="562">
        <v>21.519876556</v>
      </c>
      <c r="J31" s="562">
        <v>21.51150664</v>
      </c>
    </row>
    <row r="32" spans="1:10" ht="13.5" customHeight="1" x14ac:dyDescent="0.2">
      <c r="A32" s="539" t="s">
        <v>138</v>
      </c>
      <c r="B32" s="540" t="s">
        <v>84</v>
      </c>
      <c r="C32" s="540" t="s">
        <v>84</v>
      </c>
      <c r="D32" s="540" t="s">
        <v>84</v>
      </c>
      <c r="E32" s="540">
        <v>55.761721088999998</v>
      </c>
      <c r="F32" s="540">
        <v>73.298403007999994</v>
      </c>
      <c r="G32" s="540">
        <v>52.261845807999997</v>
      </c>
      <c r="H32" s="370">
        <v>55.761721088999998</v>
      </c>
      <c r="I32" s="370">
        <v>55.238523530999998</v>
      </c>
      <c r="J32" s="370">
        <v>55.241965854999997</v>
      </c>
    </row>
    <row r="33" spans="1:16" ht="13.5" customHeight="1" x14ac:dyDescent="0.2">
      <c r="A33" s="563" t="s">
        <v>139</v>
      </c>
      <c r="B33" s="564" t="s">
        <v>84</v>
      </c>
      <c r="C33" s="564" t="s">
        <v>84</v>
      </c>
      <c r="D33" s="564" t="s">
        <v>84</v>
      </c>
      <c r="E33" s="564">
        <v>74.314592266999995</v>
      </c>
      <c r="F33" s="564">
        <v>30.107110996999999</v>
      </c>
      <c r="G33" s="564">
        <v>24.411364939999999</v>
      </c>
      <c r="H33" s="565">
        <v>74.314592266999995</v>
      </c>
      <c r="I33" s="565">
        <v>25.217314328000001</v>
      </c>
      <c r="J33" s="565">
        <v>25.540344758</v>
      </c>
    </row>
    <row r="34" spans="1:16" ht="13.5" customHeight="1" x14ac:dyDescent="0.25">
      <c r="A34" s="552" t="s">
        <v>140</v>
      </c>
      <c r="B34" s="548" t="s">
        <v>84</v>
      </c>
      <c r="C34" s="548" t="s">
        <v>84</v>
      </c>
      <c r="D34" s="548" t="s">
        <v>84</v>
      </c>
      <c r="E34" s="548">
        <v>968.41981205599996</v>
      </c>
      <c r="F34" s="548">
        <v>948.84273272799999</v>
      </c>
      <c r="G34" s="548">
        <v>795.17733720800004</v>
      </c>
      <c r="H34" s="354">
        <v>968.41981205599996</v>
      </c>
      <c r="I34" s="354">
        <v>816.92102631600005</v>
      </c>
      <c r="J34" s="354">
        <v>817.91779680800005</v>
      </c>
      <c r="L34" s="532"/>
    </row>
    <row r="35" spans="1:16" ht="13.5" customHeight="1" x14ac:dyDescent="0.25">
      <c r="A35" s="569" t="s">
        <v>141</v>
      </c>
      <c r="B35" s="570" t="s">
        <v>84</v>
      </c>
      <c r="C35" s="570" t="s">
        <v>84</v>
      </c>
      <c r="D35" s="570" t="s">
        <v>84</v>
      </c>
      <c r="E35" s="570">
        <v>991.91098045599995</v>
      </c>
      <c r="F35" s="570">
        <v>920.51457988200002</v>
      </c>
      <c r="G35" s="570">
        <v>759.37402663</v>
      </c>
      <c r="H35" s="571">
        <v>991.91098045599995</v>
      </c>
      <c r="I35" s="571">
        <v>782.17545229100006</v>
      </c>
      <c r="J35" s="571">
        <v>783.55538536799997</v>
      </c>
    </row>
    <row r="36" spans="1:16" ht="13.5" customHeight="1" x14ac:dyDescent="0.25">
      <c r="A36" s="549" t="s">
        <v>142</v>
      </c>
      <c r="B36" s="550" t="s">
        <v>84</v>
      </c>
      <c r="C36" s="550" t="s">
        <v>84</v>
      </c>
      <c r="D36" s="550" t="s">
        <v>84</v>
      </c>
      <c r="E36" s="550">
        <v>23.491168399999999</v>
      </c>
      <c r="F36" s="550">
        <v>-28.328152846999998</v>
      </c>
      <c r="G36" s="550">
        <v>-35.803310578000001</v>
      </c>
      <c r="H36" s="551">
        <v>23.491168399999999</v>
      </c>
      <c r="I36" s="551">
        <v>-34.745574025000003</v>
      </c>
      <c r="J36" s="551">
        <v>-34.362411440000002</v>
      </c>
    </row>
    <row r="37" spans="1:16" ht="13.5" customHeight="1" x14ac:dyDescent="0.2">
      <c r="A37" s="560" t="s">
        <v>143</v>
      </c>
      <c r="B37" s="561" t="s">
        <v>84</v>
      </c>
      <c r="C37" s="561" t="s">
        <v>84</v>
      </c>
      <c r="D37" s="561" t="s">
        <v>84</v>
      </c>
      <c r="E37" s="561">
        <v>55.851243431999997</v>
      </c>
      <c r="F37" s="561">
        <v>70.887517634999995</v>
      </c>
      <c r="G37" s="561">
        <v>60.939907439999999</v>
      </c>
      <c r="H37" s="562">
        <v>55.851243431999997</v>
      </c>
      <c r="I37" s="562">
        <v>62.347496589999999</v>
      </c>
      <c r="J37" s="562">
        <v>62.304755169000003</v>
      </c>
    </row>
    <row r="38" spans="1:16" ht="13.5" customHeight="1" x14ac:dyDescent="0.2">
      <c r="A38" s="539" t="s">
        <v>144</v>
      </c>
      <c r="B38" s="540" t="s">
        <v>84</v>
      </c>
      <c r="C38" s="540" t="s">
        <v>84</v>
      </c>
      <c r="D38" s="540" t="s">
        <v>84</v>
      </c>
      <c r="E38" s="540">
        <v>46.438806921000001</v>
      </c>
      <c r="F38" s="540">
        <v>108.02710648599999</v>
      </c>
      <c r="G38" s="540">
        <v>85.840445079999995</v>
      </c>
      <c r="H38" s="370">
        <v>46.438806921000001</v>
      </c>
      <c r="I38" s="370">
        <v>88.979862815000004</v>
      </c>
      <c r="J38" s="370">
        <v>88.699968365000004</v>
      </c>
    </row>
    <row r="39" spans="1:16" ht="13.5" customHeight="1" x14ac:dyDescent="0.2">
      <c r="A39" s="563" t="s">
        <v>145</v>
      </c>
      <c r="B39" s="564" t="s">
        <v>84</v>
      </c>
      <c r="C39" s="564" t="s">
        <v>84</v>
      </c>
      <c r="D39" s="564" t="s">
        <v>84</v>
      </c>
      <c r="E39" s="564">
        <v>-9.4124365119999993</v>
      </c>
      <c r="F39" s="564">
        <v>37.139588850999999</v>
      </c>
      <c r="G39" s="564">
        <v>24.900537639</v>
      </c>
      <c r="H39" s="565">
        <v>-9.4124365119999993</v>
      </c>
      <c r="I39" s="565">
        <v>26.632366223999998</v>
      </c>
      <c r="J39" s="565">
        <v>26.395213197</v>
      </c>
    </row>
    <row r="40" spans="1:16" ht="13.5" customHeight="1" x14ac:dyDescent="0.25">
      <c r="A40" s="552" t="s">
        <v>146</v>
      </c>
      <c r="B40" s="548" t="s">
        <v>84</v>
      </c>
      <c r="C40" s="548" t="s">
        <v>84</v>
      </c>
      <c r="D40" s="548" t="s">
        <v>84</v>
      </c>
      <c r="E40" s="548">
        <v>1024.271055488</v>
      </c>
      <c r="F40" s="548">
        <v>1019.730250363</v>
      </c>
      <c r="G40" s="548">
        <v>856.117244648</v>
      </c>
      <c r="H40" s="354">
        <v>1024.271055488</v>
      </c>
      <c r="I40" s="354">
        <v>879.26852290600004</v>
      </c>
      <c r="J40" s="354">
        <v>880.22255197699997</v>
      </c>
    </row>
    <row r="41" spans="1:16" ht="13.5" customHeight="1" x14ac:dyDescent="0.25">
      <c r="A41" s="569" t="s">
        <v>147</v>
      </c>
      <c r="B41" s="570" t="s">
        <v>84</v>
      </c>
      <c r="C41" s="570" t="s">
        <v>84</v>
      </c>
      <c r="D41" s="570" t="s">
        <v>84</v>
      </c>
      <c r="E41" s="570">
        <v>1038.349787377</v>
      </c>
      <c r="F41" s="570">
        <v>1028.541686367</v>
      </c>
      <c r="G41" s="570">
        <v>845.21447171</v>
      </c>
      <c r="H41" s="571">
        <v>1038.349787377</v>
      </c>
      <c r="I41" s="571">
        <v>871.15531510599999</v>
      </c>
      <c r="J41" s="571">
        <v>872.25535373299999</v>
      </c>
    </row>
    <row r="42" spans="1:16" ht="13.5" customHeight="1" x14ac:dyDescent="0.2">
      <c r="A42" s="544" t="s">
        <v>148</v>
      </c>
      <c r="B42" s="545" t="s">
        <v>84</v>
      </c>
      <c r="C42" s="545" t="s">
        <v>84</v>
      </c>
      <c r="D42" s="545" t="s">
        <v>84</v>
      </c>
      <c r="E42" s="545">
        <v>14.078731889</v>
      </c>
      <c r="F42" s="545">
        <v>8.8114360040000008</v>
      </c>
      <c r="G42" s="545">
        <v>-10.902772939</v>
      </c>
      <c r="H42" s="546">
        <v>14.078731889</v>
      </c>
      <c r="I42" s="546">
        <v>-8.1132078009999997</v>
      </c>
      <c r="J42" s="546">
        <v>-7.9671982430000003</v>
      </c>
    </row>
    <row r="43" spans="1:16" s="7" customFormat="1" ht="13.5" customHeight="1" x14ac:dyDescent="0.25">
      <c r="A43" s="572" t="s">
        <v>202</v>
      </c>
      <c r="B43" s="567" t="s">
        <v>84</v>
      </c>
      <c r="C43" s="567" t="s">
        <v>84</v>
      </c>
      <c r="D43" s="567" t="s">
        <v>84</v>
      </c>
      <c r="E43" s="567">
        <v>657.05626213999994</v>
      </c>
      <c r="F43" s="567">
        <v>806.06580363199998</v>
      </c>
      <c r="G43" s="567">
        <v>681.45342959899995</v>
      </c>
      <c r="H43" s="568">
        <v>657.05626213999994</v>
      </c>
      <c r="I43" s="568">
        <v>699.08610942799999</v>
      </c>
      <c r="J43" s="568">
        <v>698.80957842299995</v>
      </c>
    </row>
    <row r="44" spans="1:16" ht="13.5" customHeight="1" x14ac:dyDescent="0.25">
      <c r="A44" s="547" t="s">
        <v>149</v>
      </c>
      <c r="B44" s="540"/>
      <c r="C44" s="540"/>
      <c r="D44" s="540"/>
      <c r="E44" s="540"/>
      <c r="F44" s="540"/>
      <c r="G44" s="540"/>
      <c r="H44" s="554"/>
      <c r="I44" s="554"/>
      <c r="J44" s="554"/>
    </row>
    <row r="45" spans="1:16" ht="13.5" customHeight="1" x14ac:dyDescent="0.25">
      <c r="A45" s="334" t="s">
        <v>277</v>
      </c>
      <c r="B45" s="471" t="s">
        <v>84</v>
      </c>
      <c r="C45" s="471" t="s">
        <v>84</v>
      </c>
      <c r="D45" s="471" t="s">
        <v>84</v>
      </c>
      <c r="E45" s="471">
        <v>699.01547599800006</v>
      </c>
      <c r="F45" s="471">
        <v>614.94000554000002</v>
      </c>
      <c r="G45" s="471">
        <v>532.46756381099999</v>
      </c>
      <c r="H45" s="472">
        <v>699.01547599800006</v>
      </c>
      <c r="I45" s="472">
        <v>544.13743344399995</v>
      </c>
      <c r="J45" s="472">
        <v>545.15643740500002</v>
      </c>
      <c r="L45" s="7"/>
      <c r="M45" s="7"/>
      <c r="N45" s="7"/>
      <c r="O45" s="7"/>
      <c r="P45" s="7"/>
    </row>
    <row r="46" spans="1:16" ht="13.5" customHeight="1" x14ac:dyDescent="0.25">
      <c r="A46" s="333" t="s">
        <v>335</v>
      </c>
      <c r="B46" s="470" t="s">
        <v>84</v>
      </c>
      <c r="C46" s="470" t="s">
        <v>84</v>
      </c>
      <c r="D46" s="470" t="s">
        <v>84</v>
      </c>
      <c r="E46" s="470">
        <v>203.53752918999999</v>
      </c>
      <c r="F46" s="470">
        <v>222.033013189</v>
      </c>
      <c r="G46" s="470">
        <v>194.549815811</v>
      </c>
      <c r="H46" s="330">
        <v>203.53752918999999</v>
      </c>
      <c r="I46" s="330">
        <v>198.438694615</v>
      </c>
      <c r="J46" s="330">
        <v>198.47224186599999</v>
      </c>
    </row>
    <row r="47" spans="1:16" ht="13.5" customHeight="1" x14ac:dyDescent="0.25">
      <c r="A47" s="334" t="s">
        <v>278</v>
      </c>
      <c r="B47" s="471" t="s">
        <v>84</v>
      </c>
      <c r="C47" s="471" t="s">
        <v>84</v>
      </c>
      <c r="D47" s="471" t="s">
        <v>84</v>
      </c>
      <c r="E47" s="471">
        <v>145.87364027199999</v>
      </c>
      <c r="F47" s="471">
        <v>147.83514434899999</v>
      </c>
      <c r="G47" s="471">
        <v>-5.543224575</v>
      </c>
      <c r="H47" s="472">
        <v>145.87364027199999</v>
      </c>
      <c r="I47" s="472">
        <v>16.159850203000001</v>
      </c>
      <c r="J47" s="472">
        <v>17.013288584000001</v>
      </c>
    </row>
    <row r="48" spans="1:16" ht="13.5" customHeight="1" x14ac:dyDescent="0.25">
      <c r="A48" s="333" t="s">
        <v>279</v>
      </c>
      <c r="B48" s="470" t="s">
        <v>84</v>
      </c>
      <c r="C48" s="470" t="s">
        <v>84</v>
      </c>
      <c r="D48" s="470" t="s">
        <v>84</v>
      </c>
      <c r="E48" s="470">
        <v>841.58693099200002</v>
      </c>
      <c r="F48" s="470">
        <v>789.45914324399996</v>
      </c>
      <c r="G48" s="470">
        <v>662.19130994399995</v>
      </c>
      <c r="H48" s="330">
        <v>841.58693099200002</v>
      </c>
      <c r="I48" s="330">
        <v>680.19973787499998</v>
      </c>
      <c r="J48" s="330">
        <v>681.26156811400006</v>
      </c>
    </row>
    <row r="49" spans="1:10" ht="13.5" customHeight="1" x14ac:dyDescent="0.25">
      <c r="A49" s="334" t="s">
        <v>468</v>
      </c>
      <c r="B49" s="471" t="s">
        <v>84</v>
      </c>
      <c r="C49" s="471" t="s">
        <v>84</v>
      </c>
      <c r="D49" s="471" t="s">
        <v>84</v>
      </c>
      <c r="E49" s="471">
        <v>238.73947431299999</v>
      </c>
      <c r="F49" s="471">
        <v>248.532953139</v>
      </c>
      <c r="G49" s="471">
        <v>189.21720713400001</v>
      </c>
      <c r="H49" s="472">
        <v>238.73947431299999</v>
      </c>
      <c r="I49" s="472">
        <v>197.610398952</v>
      </c>
      <c r="J49" s="472">
        <v>197.88100342199999</v>
      </c>
    </row>
    <row r="50" spans="1:10" ht="13.5" customHeight="1" x14ac:dyDescent="0.25">
      <c r="A50" s="536" t="s">
        <v>280</v>
      </c>
      <c r="B50" s="537" t="s">
        <v>84</v>
      </c>
      <c r="C50" s="537" t="s">
        <v>84</v>
      </c>
      <c r="D50" s="537" t="s">
        <v>84</v>
      </c>
      <c r="E50" s="537">
        <v>657.05626213999994</v>
      </c>
      <c r="F50" s="537">
        <v>806.06580363199998</v>
      </c>
      <c r="G50" s="537">
        <v>681.45342959899995</v>
      </c>
      <c r="H50" s="538">
        <v>657.05626213999994</v>
      </c>
      <c r="I50" s="538">
        <v>699.08610942799999</v>
      </c>
      <c r="J50" s="538">
        <v>698.80957842299995</v>
      </c>
    </row>
    <row r="51" spans="1:10" ht="13.5" customHeight="1" x14ac:dyDescent="0.25">
      <c r="A51" s="563" t="s">
        <v>336</v>
      </c>
      <c r="B51" s="564" t="s">
        <v>84</v>
      </c>
      <c r="C51" s="564" t="s">
        <v>84</v>
      </c>
      <c r="D51" s="564" t="s">
        <v>84</v>
      </c>
      <c r="E51" s="564">
        <v>141.68542352200001</v>
      </c>
      <c r="F51" s="564">
        <v>114.568119706</v>
      </c>
      <c r="G51" s="564">
        <v>154.187226557</v>
      </c>
      <c r="H51" s="565">
        <v>141.68542352200001</v>
      </c>
      <c r="I51" s="565">
        <v>148.58111374800001</v>
      </c>
      <c r="J51" s="565">
        <v>148.53574427199999</v>
      </c>
    </row>
    <row r="52" spans="1:10" ht="12.75" customHeight="1" x14ac:dyDescent="0.2">
      <c r="A52" s="22" t="s">
        <v>207</v>
      </c>
    </row>
    <row r="53" spans="1:10" s="421" customFormat="1" x14ac:dyDescent="0.2">
      <c r="A53" s="217" t="s">
        <v>403</v>
      </c>
    </row>
    <row r="54" spans="1:10" s="421" customFormat="1" x14ac:dyDescent="0.2">
      <c r="A54" s="217" t="s">
        <v>351</v>
      </c>
    </row>
    <row r="55" spans="1:10" x14ac:dyDescent="0.2">
      <c r="A55" s="242" t="s">
        <v>214</v>
      </c>
      <c r="B55" s="196"/>
      <c r="C55" s="196"/>
      <c r="D55" s="211"/>
      <c r="E55" s="196"/>
      <c r="F55" s="196"/>
      <c r="G55" s="211"/>
      <c r="H55" s="196"/>
      <c r="I55" s="196"/>
      <c r="J55" s="196"/>
    </row>
    <row r="56" spans="1:10" x14ac:dyDescent="0.2">
      <c r="A56" s="242" t="s">
        <v>742</v>
      </c>
      <c r="B56" s="3"/>
      <c r="C56" s="3"/>
      <c r="D56" s="212"/>
      <c r="E56" s="3"/>
      <c r="F56" s="3"/>
      <c r="G56" s="3"/>
      <c r="H56" s="3"/>
      <c r="I56" s="3"/>
      <c r="J56" s="3"/>
    </row>
    <row r="59" spans="1:10" s="421" customFormat="1" ht="12.75" customHeight="1" x14ac:dyDescent="0.2">
      <c r="A59" s="731" t="s">
        <v>159</v>
      </c>
      <c r="B59" s="732"/>
      <c r="C59" s="732"/>
      <c r="D59" s="733"/>
      <c r="E59" s="733"/>
      <c r="F59" s="733"/>
      <c r="G59" s="733"/>
      <c r="H59" s="733"/>
      <c r="I59" s="733"/>
      <c r="J59" s="733"/>
    </row>
    <row r="60" spans="1:10" s="421" customFormat="1" ht="39" customHeight="1" x14ac:dyDescent="0.2">
      <c r="A60" s="814" t="s">
        <v>160</v>
      </c>
      <c r="B60" s="814"/>
      <c r="C60" s="814"/>
      <c r="D60" s="814"/>
      <c r="E60" s="814"/>
      <c r="F60" s="814"/>
      <c r="G60" s="814"/>
      <c r="H60" s="814"/>
      <c r="I60" s="814"/>
      <c r="J60" s="814"/>
    </row>
    <row r="61" spans="1:10" s="421" customFormat="1" ht="12.75" customHeight="1" x14ac:dyDescent="0.3">
      <c r="A61" s="467"/>
      <c r="B61" s="732"/>
      <c r="C61" s="732"/>
      <c r="D61" s="733"/>
      <c r="E61" s="733"/>
      <c r="F61" s="733"/>
      <c r="G61" s="733"/>
      <c r="H61" s="733"/>
      <c r="I61" s="733"/>
      <c r="J61" s="733"/>
    </row>
    <row r="62" spans="1:10" s="421" customFormat="1" ht="24.75" customHeight="1" x14ac:dyDescent="0.2">
      <c r="A62" s="815" t="s">
        <v>562</v>
      </c>
      <c r="B62" s="815"/>
      <c r="C62" s="815"/>
      <c r="D62" s="815"/>
      <c r="E62" s="815"/>
      <c r="F62" s="815"/>
      <c r="G62" s="815"/>
      <c r="H62" s="815"/>
      <c r="I62" s="815"/>
      <c r="J62" s="815"/>
    </row>
    <row r="63" spans="1:10" s="421" customFormat="1" ht="12.75" customHeight="1" x14ac:dyDescent="0.3">
      <c r="A63" s="467"/>
      <c r="B63" s="732"/>
      <c r="C63" s="732"/>
      <c r="D63" s="733"/>
      <c r="E63" s="733"/>
      <c r="F63" s="733"/>
      <c r="G63" s="733"/>
      <c r="H63" s="733"/>
      <c r="I63" s="733"/>
      <c r="J63" s="733"/>
    </row>
    <row r="64" spans="1:10" ht="26.25" customHeight="1" x14ac:dyDescent="0.2">
      <c r="A64" s="816" t="s">
        <v>563</v>
      </c>
      <c r="B64" s="816"/>
      <c r="C64" s="816"/>
      <c r="D64" s="816"/>
      <c r="E64" s="816"/>
      <c r="F64" s="816"/>
      <c r="G64" s="816"/>
      <c r="H64" s="816"/>
      <c r="I64" s="816"/>
      <c r="J64" s="816"/>
    </row>
    <row r="65" spans="1:10" ht="12.75" customHeight="1" x14ac:dyDescent="0.2">
      <c r="A65" s="734"/>
      <c r="B65" s="728"/>
      <c r="C65" s="728"/>
      <c r="D65" s="728"/>
      <c r="E65" s="728"/>
      <c r="F65" s="728"/>
      <c r="G65" s="47"/>
      <c r="H65" s="47"/>
      <c r="I65" s="47"/>
      <c r="J65" s="47"/>
    </row>
    <row r="66" spans="1:10" ht="12.75" customHeight="1" x14ac:dyDescent="0.2">
      <c r="A66" s="816" t="s">
        <v>564</v>
      </c>
      <c r="B66" s="816"/>
      <c r="C66" s="816"/>
      <c r="D66" s="816"/>
      <c r="E66" s="816"/>
      <c r="F66" s="816"/>
      <c r="G66" s="816"/>
      <c r="H66" s="816"/>
      <c r="I66" s="816"/>
      <c r="J66" s="816"/>
    </row>
    <row r="67" spans="1:10" ht="12.75" customHeight="1" x14ac:dyDescent="0.2">
      <c r="A67" s="729"/>
      <c r="B67" s="729"/>
      <c r="C67" s="729"/>
      <c r="D67" s="729"/>
      <c r="E67" s="729"/>
      <c r="F67" s="729"/>
      <c r="G67" s="47"/>
      <c r="H67" s="47"/>
      <c r="I67" s="47"/>
      <c r="J67" s="47"/>
    </row>
    <row r="68" spans="1:10" ht="24.75" customHeight="1" x14ac:dyDescent="0.2">
      <c r="A68" s="816" t="s">
        <v>565</v>
      </c>
      <c r="B68" s="816"/>
      <c r="C68" s="816"/>
      <c r="D68" s="816"/>
      <c r="E68" s="816"/>
      <c r="F68" s="816"/>
      <c r="G68" s="816"/>
      <c r="H68" s="816"/>
      <c r="I68" s="816"/>
      <c r="J68" s="816"/>
    </row>
    <row r="69" spans="1:10" ht="12.75" customHeight="1" x14ac:dyDescent="0.2">
      <c r="A69" s="728"/>
      <c r="B69" s="728"/>
      <c r="C69" s="728"/>
      <c r="D69" s="728"/>
      <c r="E69" s="728"/>
      <c r="F69" s="728"/>
      <c r="G69" s="47"/>
      <c r="H69" s="47"/>
      <c r="I69" s="47"/>
      <c r="J69" s="47"/>
    </row>
    <row r="70" spans="1:10" ht="21" customHeight="1" x14ac:dyDescent="0.2">
      <c r="A70" s="816" t="s">
        <v>566</v>
      </c>
      <c r="B70" s="816"/>
      <c r="C70" s="816"/>
      <c r="D70" s="816"/>
      <c r="E70" s="816"/>
      <c r="F70" s="816"/>
      <c r="G70" s="816"/>
      <c r="H70" s="816"/>
      <c r="I70" s="816"/>
      <c r="J70" s="816"/>
    </row>
    <row r="71" spans="1:10" ht="12.75" customHeight="1" x14ac:dyDescent="0.2">
      <c r="A71" s="728"/>
      <c r="B71" s="728"/>
      <c r="C71" s="728"/>
      <c r="D71" s="728"/>
      <c r="E71" s="728"/>
      <c r="F71" s="728"/>
      <c r="G71" s="47"/>
      <c r="H71" s="47"/>
      <c r="I71" s="47"/>
      <c r="J71" s="47"/>
    </row>
    <row r="72" spans="1:10" ht="48.75" customHeight="1" x14ac:dyDescent="0.2">
      <c r="A72" s="816" t="s">
        <v>588</v>
      </c>
      <c r="B72" s="816"/>
      <c r="C72" s="816"/>
      <c r="D72" s="816"/>
      <c r="E72" s="816"/>
      <c r="F72" s="816"/>
      <c r="G72" s="816"/>
      <c r="H72" s="816"/>
      <c r="I72" s="816"/>
      <c r="J72" s="816"/>
    </row>
    <row r="73" spans="1:10" ht="12.75" customHeight="1" x14ac:dyDescent="0.2">
      <c r="A73" s="734"/>
      <c r="B73" s="728"/>
      <c r="C73" s="728"/>
      <c r="D73" s="728"/>
      <c r="E73" s="728"/>
      <c r="F73" s="728"/>
      <c r="G73" s="47"/>
      <c r="H73" s="47"/>
      <c r="I73" s="47"/>
      <c r="J73" s="47"/>
    </row>
    <row r="74" spans="1:10" ht="27" customHeight="1" x14ac:dyDescent="0.2">
      <c r="A74" s="816" t="s">
        <v>567</v>
      </c>
      <c r="B74" s="816"/>
      <c r="C74" s="816"/>
      <c r="D74" s="816"/>
      <c r="E74" s="816"/>
      <c r="F74" s="816"/>
      <c r="G74" s="816"/>
      <c r="H74" s="816"/>
      <c r="I74" s="816"/>
      <c r="J74" s="816"/>
    </row>
    <row r="75" spans="1:10" ht="12.75" customHeight="1" x14ac:dyDescent="0.2">
      <c r="A75" s="735"/>
      <c r="B75" s="728"/>
      <c r="C75" s="728"/>
      <c r="D75" s="728"/>
      <c r="E75" s="728"/>
      <c r="F75" s="728"/>
      <c r="G75" s="47"/>
      <c r="H75" s="47"/>
      <c r="I75" s="47"/>
      <c r="J75" s="47"/>
    </row>
    <row r="76" spans="1:10" ht="19.5" customHeight="1" x14ac:dyDescent="0.2">
      <c r="A76" s="816" t="s">
        <v>568</v>
      </c>
      <c r="B76" s="816"/>
      <c r="C76" s="816"/>
      <c r="D76" s="816"/>
      <c r="E76" s="816"/>
      <c r="F76" s="816"/>
      <c r="G76" s="816"/>
      <c r="H76" s="816"/>
      <c r="I76" s="816"/>
      <c r="J76" s="816"/>
    </row>
    <row r="77" spans="1:10" ht="12.75" customHeight="1" x14ac:dyDescent="0.2">
      <c r="A77" s="735"/>
      <c r="B77" s="728"/>
      <c r="C77" s="728"/>
      <c r="D77" s="728"/>
      <c r="E77" s="728"/>
      <c r="F77" s="728"/>
      <c r="G77" s="47"/>
      <c r="H77" s="47"/>
      <c r="I77" s="47"/>
      <c r="J77" s="47"/>
    </row>
    <row r="78" spans="1:10" ht="22.5" customHeight="1" x14ac:dyDescent="0.2">
      <c r="A78" s="816" t="s">
        <v>569</v>
      </c>
      <c r="B78" s="816"/>
      <c r="C78" s="816"/>
      <c r="D78" s="816"/>
      <c r="E78" s="816"/>
      <c r="F78" s="816"/>
      <c r="G78" s="816"/>
      <c r="H78" s="816"/>
      <c r="I78" s="816"/>
      <c r="J78" s="816"/>
    </row>
    <row r="79" spans="1:10" ht="12" customHeight="1" x14ac:dyDescent="0.2">
      <c r="A79" s="729"/>
      <c r="B79" s="729"/>
      <c r="C79" s="729"/>
      <c r="D79" s="729"/>
      <c r="E79" s="729"/>
      <c r="F79" s="729"/>
      <c r="G79" s="47"/>
      <c r="H79" s="47"/>
      <c r="I79" s="47"/>
      <c r="J79" s="47"/>
    </row>
    <row r="80" spans="1:10" ht="39.75" customHeight="1" x14ac:dyDescent="0.2">
      <c r="A80" s="816" t="s">
        <v>570</v>
      </c>
      <c r="B80" s="816"/>
      <c r="C80" s="816"/>
      <c r="D80" s="816"/>
      <c r="E80" s="816"/>
      <c r="F80" s="816"/>
      <c r="G80" s="816"/>
      <c r="H80" s="816"/>
      <c r="I80" s="816"/>
      <c r="J80" s="816"/>
    </row>
    <row r="81" spans="1:10" ht="12.75" customHeight="1" x14ac:dyDescent="0.2">
      <c r="A81" s="735"/>
      <c r="B81" s="728"/>
      <c r="C81" s="728"/>
      <c r="D81" s="728"/>
      <c r="E81" s="728"/>
      <c r="F81" s="728"/>
      <c r="G81" s="47"/>
      <c r="H81" s="47"/>
      <c r="I81" s="47"/>
      <c r="J81" s="47"/>
    </row>
    <row r="82" spans="1:10" ht="33.75" customHeight="1" x14ac:dyDescent="0.2">
      <c r="A82" s="816" t="s">
        <v>571</v>
      </c>
      <c r="B82" s="816"/>
      <c r="C82" s="816"/>
      <c r="D82" s="816"/>
      <c r="E82" s="816"/>
      <c r="F82" s="816"/>
      <c r="G82" s="816"/>
      <c r="H82" s="816"/>
      <c r="I82" s="816"/>
      <c r="J82" s="816"/>
    </row>
    <row r="83" spans="1:10" ht="12.75" customHeight="1" x14ac:dyDescent="0.2">
      <c r="A83" s="735"/>
      <c r="B83" s="728"/>
      <c r="C83" s="728"/>
      <c r="D83" s="728"/>
      <c r="E83" s="728"/>
      <c r="F83" s="728"/>
      <c r="G83" s="47"/>
      <c r="H83" s="47"/>
      <c r="I83" s="47"/>
      <c r="J83" s="47"/>
    </row>
    <row r="84" spans="1:10" ht="21" customHeight="1" x14ac:dyDescent="0.2">
      <c r="A84" s="816" t="s">
        <v>572</v>
      </c>
      <c r="B84" s="816"/>
      <c r="C84" s="816"/>
      <c r="D84" s="816"/>
      <c r="E84" s="816"/>
      <c r="F84" s="816"/>
      <c r="G84" s="816"/>
      <c r="H84" s="816"/>
      <c r="I84" s="816"/>
      <c r="J84" s="816"/>
    </row>
    <row r="85" spans="1:10" s="421" customFormat="1" ht="12.75" customHeight="1" x14ac:dyDescent="0.2">
      <c r="A85" s="736"/>
      <c r="B85" s="732"/>
      <c r="C85" s="732"/>
      <c r="D85" s="733"/>
      <c r="E85" s="733"/>
      <c r="F85" s="733"/>
      <c r="G85" s="733"/>
      <c r="H85" s="733"/>
      <c r="I85" s="733"/>
      <c r="J85" s="733"/>
    </row>
    <row r="86" spans="1:10" s="421" customFormat="1" ht="14.25" customHeight="1" x14ac:dyDescent="0.2">
      <c r="A86" s="813" t="s">
        <v>161</v>
      </c>
      <c r="B86" s="813"/>
      <c r="C86" s="813"/>
      <c r="D86" s="813"/>
      <c r="E86" s="813"/>
      <c r="F86" s="813"/>
      <c r="G86" s="813"/>
      <c r="H86" s="813"/>
      <c r="I86" s="813"/>
      <c r="J86" s="813"/>
    </row>
    <row r="87" spans="1:10" s="421" customFormat="1" ht="12.75" customHeight="1" x14ac:dyDescent="0.2">
      <c r="A87" s="737" t="s">
        <v>162</v>
      </c>
      <c r="B87" s="732"/>
      <c r="C87" s="732"/>
      <c r="D87" s="733"/>
      <c r="E87" s="733"/>
      <c r="F87" s="733"/>
      <c r="G87" s="733"/>
      <c r="H87" s="733"/>
      <c r="I87" s="733"/>
      <c r="J87" s="733"/>
    </row>
    <row r="89" spans="1:10" ht="66.75" customHeight="1" x14ac:dyDescent="0.2">
      <c r="A89" s="810" t="s">
        <v>731</v>
      </c>
      <c r="B89" s="810"/>
      <c r="C89" s="810"/>
      <c r="D89" s="810"/>
      <c r="E89" s="810"/>
      <c r="F89" s="810"/>
      <c r="G89" s="810"/>
      <c r="H89" s="810"/>
      <c r="I89" s="810"/>
      <c r="J89" s="810"/>
    </row>
    <row r="90" spans="1:10" x14ac:dyDescent="0.2">
      <c r="A90" s="47"/>
      <c r="B90" s="47"/>
      <c r="C90" s="47"/>
      <c r="D90" s="47"/>
      <c r="E90" s="47"/>
      <c r="F90" s="47"/>
      <c r="G90" s="47"/>
      <c r="H90" s="192"/>
      <c r="I90" s="192"/>
      <c r="J90" s="47"/>
    </row>
    <row r="91" spans="1:10" ht="24.75" customHeight="1" x14ac:dyDescent="0.2">
      <c r="A91" s="811" t="s">
        <v>573</v>
      </c>
      <c r="B91" s="811"/>
      <c r="C91" s="811"/>
      <c r="D91" s="811"/>
      <c r="E91" s="811"/>
      <c r="F91" s="811"/>
      <c r="G91" s="811"/>
      <c r="H91" s="811"/>
      <c r="I91" s="811"/>
      <c r="J91" s="811"/>
    </row>
    <row r="92" spans="1:10" x14ac:dyDescent="0.2">
      <c r="A92" s="47"/>
      <c r="B92" s="47"/>
      <c r="C92" s="47"/>
      <c r="D92" s="47"/>
      <c r="E92" s="47"/>
      <c r="F92" s="47"/>
      <c r="G92" s="47"/>
      <c r="H92" s="192"/>
      <c r="I92" s="192"/>
      <c r="J92" s="47"/>
    </row>
    <row r="93" spans="1:10" ht="42" customHeight="1" x14ac:dyDescent="0.2">
      <c r="A93" s="810" t="s">
        <v>574</v>
      </c>
      <c r="B93" s="812"/>
      <c r="C93" s="812"/>
      <c r="D93" s="812"/>
      <c r="E93" s="812"/>
      <c r="F93" s="812"/>
      <c r="G93" s="812"/>
      <c r="H93" s="812"/>
      <c r="I93" s="812"/>
      <c r="J93" s="812"/>
    </row>
  </sheetData>
  <mergeCells count="17">
    <mergeCell ref="A82:J82"/>
    <mergeCell ref="A89:J89"/>
    <mergeCell ref="A91:J91"/>
    <mergeCell ref="A93:J93"/>
    <mergeCell ref="A60:J60"/>
    <mergeCell ref="A62:J62"/>
    <mergeCell ref="A64:J64"/>
    <mergeCell ref="A66:J66"/>
    <mergeCell ref="A68:J68"/>
    <mergeCell ref="A70:J70"/>
    <mergeCell ref="A72:J72"/>
    <mergeCell ref="A84:J84"/>
    <mergeCell ref="A86:J86"/>
    <mergeCell ref="A74:J74"/>
    <mergeCell ref="A76:J76"/>
    <mergeCell ref="A78:J78"/>
    <mergeCell ref="A80:J80"/>
  </mergeCells>
  <pageMargins left="0.70866141732283472" right="0.70866141732283472" top="0.74803149606299213" bottom="0.74803149606299213" header="0.31496062992125984" footer="0.31496062992125984"/>
  <pageSetup paperSize="9" scale="64" firstPageNumber="18" fitToHeight="2" orientation="landscape" useFirstPageNumber="1" r:id="rId1"/>
  <headerFooter>
    <oddHeader>&amp;RLes groupements à fiscalité propre en 2023</oddHeader>
    <oddFooter>&amp;LDirection Générale des Collectivité Locale / DESL&amp;C&amp;P&amp;RMise en ligne : janvier 2025</oddFooter>
    <evenHeader>&amp;RLes groupements à fiscalité propre en 2019</evenHeader>
    <evenFooter>&amp;LDirection Générales des Collectivités Locales / DESL&amp;C&amp;P+17&amp;RMise en ligne : mai 2021</evenFooter>
    <firstHeader>&amp;RLes groupements à fiscalité propre en 2019</firstHeader>
    <firstFooter>&amp;LDirection Générale des Collectivités Locales / DESL&amp;C&amp;P+4&amp;RMise en ligne : mai 2021</firstFooter>
  </headerFooter>
  <rowBreaks count="1" manualBreakCount="1">
    <brk id="5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25"/>
  <sheetViews>
    <sheetView topLeftCell="A35" zoomScaleNormal="100" workbookViewId="0">
      <selection activeCell="M39" sqref="M39"/>
    </sheetView>
  </sheetViews>
  <sheetFormatPr baseColWidth="10" defaultColWidth="11.42578125" defaultRowHeight="12.75" x14ac:dyDescent="0.2"/>
  <cols>
    <col min="1" max="1" width="77.425781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3" ht="19.5" customHeight="1" x14ac:dyDescent="0.25">
      <c r="A1" s="434" t="s">
        <v>752</v>
      </c>
    </row>
    <row r="2" spans="1:13" ht="12.75" customHeight="1" thickBot="1" x14ac:dyDescent="0.25">
      <c r="J2" s="435" t="s">
        <v>64</v>
      </c>
    </row>
    <row r="3" spans="1:13" ht="14.25" customHeight="1" x14ac:dyDescent="0.2">
      <c r="A3" s="436" t="s">
        <v>736</v>
      </c>
      <c r="B3" s="480" t="s">
        <v>34</v>
      </c>
      <c r="C3" s="480" t="s">
        <v>455</v>
      </c>
      <c r="D3" s="480" t="s">
        <v>457</v>
      </c>
      <c r="E3" s="480" t="s">
        <v>97</v>
      </c>
      <c r="F3" s="480" t="s">
        <v>267</v>
      </c>
      <c r="G3" s="481">
        <v>300000</v>
      </c>
      <c r="H3" s="482" t="s">
        <v>283</v>
      </c>
      <c r="I3" s="482" t="s">
        <v>283</v>
      </c>
      <c r="J3" s="482" t="s">
        <v>61</v>
      </c>
    </row>
    <row r="4" spans="1:13" ht="14.25" customHeight="1" x14ac:dyDescent="0.2">
      <c r="A4" s="437" t="s">
        <v>153</v>
      </c>
      <c r="B4" s="483" t="s">
        <v>454</v>
      </c>
      <c r="C4" s="483" t="s">
        <v>35</v>
      </c>
      <c r="D4" s="483" t="s">
        <v>35</v>
      </c>
      <c r="E4" s="483" t="s">
        <v>35</v>
      </c>
      <c r="F4" s="483" t="s">
        <v>35</v>
      </c>
      <c r="G4" s="483" t="s">
        <v>36</v>
      </c>
      <c r="H4" s="484" t="s">
        <v>281</v>
      </c>
      <c r="I4" s="484" t="s">
        <v>282</v>
      </c>
      <c r="J4" s="484" t="s">
        <v>106</v>
      </c>
    </row>
    <row r="5" spans="1:13" ht="14.25" customHeight="1" thickBot="1" x14ac:dyDescent="0.25">
      <c r="A5" s="438" t="s">
        <v>65</v>
      </c>
      <c r="B5" s="485" t="s">
        <v>36</v>
      </c>
      <c r="C5" s="485" t="s">
        <v>456</v>
      </c>
      <c r="D5" s="485" t="s">
        <v>99</v>
      </c>
      <c r="E5" s="485" t="s">
        <v>100</v>
      </c>
      <c r="F5" s="485" t="s">
        <v>268</v>
      </c>
      <c r="G5" s="485" t="s">
        <v>101</v>
      </c>
      <c r="H5" s="486" t="s">
        <v>100</v>
      </c>
      <c r="I5" s="486" t="s">
        <v>101</v>
      </c>
      <c r="J5" s="486" t="s">
        <v>265</v>
      </c>
    </row>
    <row r="6" spans="1:13" ht="12.75" customHeight="1" x14ac:dyDescent="0.2">
      <c r="B6" s="422"/>
      <c r="C6" s="422"/>
      <c r="D6" s="422"/>
      <c r="E6" s="422"/>
      <c r="F6" s="422"/>
      <c r="G6" s="422"/>
      <c r="H6" s="422"/>
      <c r="I6" s="422"/>
      <c r="J6" s="422"/>
    </row>
    <row r="7" spans="1:13" ht="14.1" customHeight="1" x14ac:dyDescent="0.25">
      <c r="A7" s="332" t="s">
        <v>115</v>
      </c>
      <c r="B7" s="468" t="s">
        <v>84</v>
      </c>
      <c r="C7" s="468">
        <v>46.809211849999997</v>
      </c>
      <c r="D7" s="468">
        <v>444.82756702</v>
      </c>
      <c r="E7" s="468">
        <v>3642.3106767700001</v>
      </c>
      <c r="F7" s="468">
        <v>5942.1549194500003</v>
      </c>
      <c r="G7" s="468">
        <v>599.44041388000005</v>
      </c>
      <c r="H7" s="469">
        <v>4133.94745564</v>
      </c>
      <c r="I7" s="469">
        <v>6541.5953333300004</v>
      </c>
      <c r="J7" s="469">
        <v>10675.54278897</v>
      </c>
      <c r="L7" s="510"/>
      <c r="M7" s="756"/>
    </row>
    <row r="8" spans="1:13" ht="14.1" customHeight="1" x14ac:dyDescent="0.2">
      <c r="A8" s="333" t="s">
        <v>116</v>
      </c>
      <c r="B8" s="470" t="s">
        <v>84</v>
      </c>
      <c r="C8" s="470">
        <v>12.28851206</v>
      </c>
      <c r="D8" s="470">
        <v>107.30057780999999</v>
      </c>
      <c r="E8" s="470">
        <v>994.04898335999997</v>
      </c>
      <c r="F8" s="470">
        <v>1736.5246898299999</v>
      </c>
      <c r="G8" s="470">
        <v>180.34428618999999</v>
      </c>
      <c r="H8" s="330">
        <v>1113.6380732299999</v>
      </c>
      <c r="I8" s="330">
        <v>1916.86897602</v>
      </c>
      <c r="J8" s="330">
        <v>3030.5070492499999</v>
      </c>
    </row>
    <row r="9" spans="1:13" ht="14.1" customHeight="1" x14ac:dyDescent="0.2">
      <c r="A9" s="334" t="s">
        <v>117</v>
      </c>
      <c r="B9" s="471" t="s">
        <v>84</v>
      </c>
      <c r="C9" s="471">
        <v>20.8628292</v>
      </c>
      <c r="D9" s="471">
        <v>211.2128314</v>
      </c>
      <c r="E9" s="471">
        <v>1491.0976658899999</v>
      </c>
      <c r="F9" s="471">
        <v>2270.6847020300002</v>
      </c>
      <c r="G9" s="471">
        <v>204.48685646000001</v>
      </c>
      <c r="H9" s="472">
        <v>1723.1733264899999</v>
      </c>
      <c r="I9" s="472">
        <v>2475.1715584899998</v>
      </c>
      <c r="J9" s="472">
        <v>4198.3448849799997</v>
      </c>
    </row>
    <row r="10" spans="1:13" ht="14.1" customHeight="1" x14ac:dyDescent="0.2">
      <c r="A10" s="333" t="s">
        <v>118</v>
      </c>
      <c r="B10" s="470" t="s">
        <v>84</v>
      </c>
      <c r="C10" s="470">
        <v>0.80384248999999997</v>
      </c>
      <c r="D10" s="470">
        <v>6.3341258800000002</v>
      </c>
      <c r="E10" s="470">
        <v>57.156462759999997</v>
      </c>
      <c r="F10" s="470">
        <v>131.80940146</v>
      </c>
      <c r="G10" s="470">
        <v>18.519605139999999</v>
      </c>
      <c r="H10" s="330">
        <v>64.294431130000007</v>
      </c>
      <c r="I10" s="330">
        <v>150.32900660000001</v>
      </c>
      <c r="J10" s="330">
        <v>214.62343773000001</v>
      </c>
    </row>
    <row r="11" spans="1:13" ht="14.1" customHeight="1" x14ac:dyDescent="0.2">
      <c r="A11" s="334" t="s">
        <v>119</v>
      </c>
      <c r="B11" s="471" t="s">
        <v>84</v>
      </c>
      <c r="C11" s="471">
        <v>10.924514439999999</v>
      </c>
      <c r="D11" s="471">
        <v>102.24190614</v>
      </c>
      <c r="E11" s="471">
        <v>918.92487399000004</v>
      </c>
      <c r="F11" s="471">
        <v>1510.2389634000001</v>
      </c>
      <c r="G11" s="471">
        <v>173.30004446999999</v>
      </c>
      <c r="H11" s="472">
        <v>1032.0912945699999</v>
      </c>
      <c r="I11" s="472">
        <v>1683.53900787</v>
      </c>
      <c r="J11" s="472">
        <v>2715.6303024399999</v>
      </c>
    </row>
    <row r="12" spans="1:13" ht="14.1" customHeight="1" x14ac:dyDescent="0.2">
      <c r="A12" s="333" t="s">
        <v>120</v>
      </c>
      <c r="B12" s="470" t="s">
        <v>84</v>
      </c>
      <c r="C12" s="470">
        <v>1.92951366</v>
      </c>
      <c r="D12" s="470">
        <v>17.738125790000002</v>
      </c>
      <c r="E12" s="470">
        <v>181.08269077</v>
      </c>
      <c r="F12" s="470">
        <v>292.89716272999999</v>
      </c>
      <c r="G12" s="470">
        <v>22.789621619999998</v>
      </c>
      <c r="H12" s="330">
        <v>200.75033022</v>
      </c>
      <c r="I12" s="330">
        <v>315.68678434999998</v>
      </c>
      <c r="J12" s="330">
        <v>516.43711456999995</v>
      </c>
    </row>
    <row r="13" spans="1:13" ht="14.1" customHeight="1" x14ac:dyDescent="0.25">
      <c r="A13" s="335" t="s">
        <v>121</v>
      </c>
      <c r="B13" s="473" t="s">
        <v>84</v>
      </c>
      <c r="C13" s="473">
        <v>55.270979449999999</v>
      </c>
      <c r="D13" s="473">
        <v>509.28943172999999</v>
      </c>
      <c r="E13" s="473">
        <v>4408.4736078699998</v>
      </c>
      <c r="F13" s="473">
        <v>7374.6975573199998</v>
      </c>
      <c r="G13" s="473">
        <v>786.72954489000006</v>
      </c>
      <c r="H13" s="474">
        <v>4973.0340190500001</v>
      </c>
      <c r="I13" s="474">
        <v>8161.4271022100002</v>
      </c>
      <c r="J13" s="474">
        <v>13134.461121259999</v>
      </c>
    </row>
    <row r="14" spans="1:13" ht="14.1" customHeight="1" x14ac:dyDescent="0.2">
      <c r="A14" s="333" t="s">
        <v>63</v>
      </c>
      <c r="B14" s="470" t="s">
        <v>84</v>
      </c>
      <c r="C14" s="470">
        <v>40.106426239999998</v>
      </c>
      <c r="D14" s="470">
        <v>297.42954594000003</v>
      </c>
      <c r="E14" s="470">
        <v>2579.7413158899999</v>
      </c>
      <c r="F14" s="470">
        <v>4444.5515608400001</v>
      </c>
      <c r="G14" s="470">
        <v>421.61451017000002</v>
      </c>
      <c r="H14" s="330">
        <v>2917.2772880699999</v>
      </c>
      <c r="I14" s="330">
        <v>4866.1660710100005</v>
      </c>
      <c r="J14" s="330">
        <v>7783.4433590799999</v>
      </c>
    </row>
    <row r="15" spans="1:13" ht="14.1" customHeight="1" x14ac:dyDescent="0.2">
      <c r="A15" s="334" t="s">
        <v>122</v>
      </c>
      <c r="B15" s="471" t="s">
        <v>84</v>
      </c>
      <c r="C15" s="471">
        <v>16.190329819999999</v>
      </c>
      <c r="D15" s="471">
        <v>84.718693490000007</v>
      </c>
      <c r="E15" s="471">
        <v>325.00182128</v>
      </c>
      <c r="F15" s="471">
        <v>327.37943296999998</v>
      </c>
      <c r="G15" s="471">
        <v>-111.40790002</v>
      </c>
      <c r="H15" s="472">
        <v>425.91084459000001</v>
      </c>
      <c r="I15" s="472">
        <v>215.97153295000001</v>
      </c>
      <c r="J15" s="472">
        <v>641.88237753999999</v>
      </c>
    </row>
    <row r="16" spans="1:13" ht="14.25" x14ac:dyDescent="0.2">
      <c r="A16" s="539" t="s">
        <v>123</v>
      </c>
      <c r="B16" s="540" t="s">
        <v>84</v>
      </c>
      <c r="C16" s="540">
        <v>23.916096419999999</v>
      </c>
      <c r="D16" s="540">
        <v>212.71085245</v>
      </c>
      <c r="E16" s="540">
        <v>2254.7394946099998</v>
      </c>
      <c r="F16" s="540">
        <v>4117.1721278699997</v>
      </c>
      <c r="G16" s="540">
        <v>533.02241018999996</v>
      </c>
      <c r="H16" s="370">
        <v>2491.3664434799998</v>
      </c>
      <c r="I16" s="370">
        <v>4650.19453806</v>
      </c>
      <c r="J16" s="370">
        <v>7141.5609815400003</v>
      </c>
    </row>
    <row r="17" spans="1:10" ht="14.25" x14ac:dyDescent="0.2">
      <c r="A17" s="541" t="s">
        <v>124</v>
      </c>
      <c r="B17" s="542" t="s">
        <v>84</v>
      </c>
      <c r="C17" s="542">
        <v>7.2521278100000002</v>
      </c>
      <c r="D17" s="542">
        <v>89.164890339999999</v>
      </c>
      <c r="E17" s="542">
        <v>1017.0920308</v>
      </c>
      <c r="F17" s="542">
        <v>1778.1554273700001</v>
      </c>
      <c r="G17" s="542">
        <v>264.71371837999999</v>
      </c>
      <c r="H17" s="543">
        <v>1113.5090489500001</v>
      </c>
      <c r="I17" s="543">
        <v>2042.8691457499999</v>
      </c>
      <c r="J17" s="543">
        <v>3156.3781947000002</v>
      </c>
    </row>
    <row r="18" spans="1:10" ht="14.25" x14ac:dyDescent="0.2">
      <c r="A18" s="539" t="s">
        <v>125</v>
      </c>
      <c r="B18" s="540" t="s">
        <v>84</v>
      </c>
      <c r="C18" s="540">
        <v>5.059418</v>
      </c>
      <c r="D18" s="540">
        <v>61.801513</v>
      </c>
      <c r="E18" s="540">
        <v>649.38040862000003</v>
      </c>
      <c r="F18" s="540">
        <v>1146.95865374</v>
      </c>
      <c r="G18" s="540">
        <v>175.64647500000001</v>
      </c>
      <c r="H18" s="370">
        <v>716.24133961999996</v>
      </c>
      <c r="I18" s="370">
        <v>1322.6051287400001</v>
      </c>
      <c r="J18" s="370">
        <v>2038.84646836</v>
      </c>
    </row>
    <row r="19" spans="1:10" ht="14.25" x14ac:dyDescent="0.2">
      <c r="A19" s="560" t="s">
        <v>126</v>
      </c>
      <c r="B19" s="561" t="s">
        <v>84</v>
      </c>
      <c r="C19" s="561">
        <v>0.12041701</v>
      </c>
      <c r="D19" s="561">
        <v>1.3058327000000001</v>
      </c>
      <c r="E19" s="561">
        <v>9.9417116100000005</v>
      </c>
      <c r="F19" s="561">
        <v>23.97825155</v>
      </c>
      <c r="G19" s="561">
        <v>2.6692146600000002</v>
      </c>
      <c r="H19" s="562">
        <v>11.367961319999999</v>
      </c>
      <c r="I19" s="562">
        <v>26.647466210000001</v>
      </c>
      <c r="J19" s="562">
        <v>38.015427529999997</v>
      </c>
    </row>
    <row r="20" spans="1:10" ht="14.25" x14ac:dyDescent="0.2">
      <c r="A20" s="676" t="s">
        <v>466</v>
      </c>
      <c r="B20" s="540" t="s">
        <v>84</v>
      </c>
      <c r="C20" s="540">
        <v>2.0722928</v>
      </c>
      <c r="D20" s="540">
        <v>26.05754464</v>
      </c>
      <c r="E20" s="540">
        <v>357.76991056999998</v>
      </c>
      <c r="F20" s="540">
        <v>607.21852207999996</v>
      </c>
      <c r="G20" s="540">
        <v>86.398028719999999</v>
      </c>
      <c r="H20" s="370">
        <v>385.89974801</v>
      </c>
      <c r="I20" s="370">
        <v>693.61655080000003</v>
      </c>
      <c r="J20" s="370">
        <v>1079.5162988100001</v>
      </c>
    </row>
    <row r="21" spans="1:10" ht="14.25" x14ac:dyDescent="0.2">
      <c r="A21" s="560" t="s">
        <v>127</v>
      </c>
      <c r="B21" s="561" t="s">
        <v>84</v>
      </c>
      <c r="C21" s="561">
        <v>3.5213937899999999</v>
      </c>
      <c r="D21" s="561">
        <v>36.38303148</v>
      </c>
      <c r="E21" s="561">
        <v>276.33600418999998</v>
      </c>
      <c r="F21" s="561">
        <v>327.08529060000001</v>
      </c>
      <c r="G21" s="561">
        <v>18.559307929999999</v>
      </c>
      <c r="H21" s="562">
        <v>316.24042945999997</v>
      </c>
      <c r="I21" s="562">
        <v>345.64459853</v>
      </c>
      <c r="J21" s="562">
        <v>661.88502799000003</v>
      </c>
    </row>
    <row r="22" spans="1:10" ht="14.25" x14ac:dyDescent="0.2">
      <c r="A22" s="539" t="s">
        <v>128</v>
      </c>
      <c r="B22" s="540" t="s">
        <v>84</v>
      </c>
      <c r="C22" s="540">
        <v>3.7263669799999999</v>
      </c>
      <c r="D22" s="540">
        <v>76.873929669999995</v>
      </c>
      <c r="E22" s="540">
        <v>438.46846750999998</v>
      </c>
      <c r="F22" s="540">
        <v>664.20529042999999</v>
      </c>
      <c r="G22" s="540">
        <v>65.176074049999997</v>
      </c>
      <c r="H22" s="370">
        <v>519.06876416</v>
      </c>
      <c r="I22" s="370">
        <v>729.38136448</v>
      </c>
      <c r="J22" s="370">
        <v>1248.45012864</v>
      </c>
    </row>
    <row r="23" spans="1:10" ht="14.25" x14ac:dyDescent="0.2">
      <c r="A23" s="563" t="s">
        <v>129</v>
      </c>
      <c r="B23" s="564" t="s">
        <v>84</v>
      </c>
      <c r="C23" s="564">
        <v>0.66466462999999998</v>
      </c>
      <c r="D23" s="564">
        <v>9.4380343</v>
      </c>
      <c r="E23" s="564">
        <v>96.835789480000003</v>
      </c>
      <c r="F23" s="564">
        <v>160.69998808</v>
      </c>
      <c r="G23" s="564">
        <v>16.665934360000001</v>
      </c>
      <c r="H23" s="565">
        <v>106.93848841000001</v>
      </c>
      <c r="I23" s="565">
        <v>177.36592243999999</v>
      </c>
      <c r="J23" s="565">
        <v>284.30441085000001</v>
      </c>
    </row>
    <row r="24" spans="1:10" ht="15" x14ac:dyDescent="0.25">
      <c r="A24" s="547" t="s">
        <v>130</v>
      </c>
      <c r="B24" s="548" t="s">
        <v>84</v>
      </c>
      <c r="C24" s="548">
        <v>8.4617675999999999</v>
      </c>
      <c r="D24" s="548">
        <v>64.46186471</v>
      </c>
      <c r="E24" s="548">
        <v>766.16293110000004</v>
      </c>
      <c r="F24" s="548">
        <v>1432.5426378699999</v>
      </c>
      <c r="G24" s="548">
        <v>187.28913101000001</v>
      </c>
      <c r="H24" s="354">
        <v>839.08656341000005</v>
      </c>
      <c r="I24" s="354">
        <v>1619.83176888</v>
      </c>
      <c r="J24" s="354">
        <v>2458.9183322899999</v>
      </c>
    </row>
    <row r="25" spans="1:10" ht="15" x14ac:dyDescent="0.25">
      <c r="A25" s="566" t="s">
        <v>131</v>
      </c>
      <c r="B25" s="567" t="s">
        <v>84</v>
      </c>
      <c r="C25" s="567">
        <v>6.1866945700000002</v>
      </c>
      <c r="D25" s="567">
        <v>39.426338780000002</v>
      </c>
      <c r="E25" s="567">
        <v>531.02682625</v>
      </c>
      <c r="F25" s="567">
        <v>904.87421240000003</v>
      </c>
      <c r="G25" s="567">
        <v>106.62433151</v>
      </c>
      <c r="H25" s="568">
        <v>576.63985960000002</v>
      </c>
      <c r="I25" s="568">
        <v>1011.49854391</v>
      </c>
      <c r="J25" s="568">
        <v>1588.13840351</v>
      </c>
    </row>
    <row r="26" spans="1:10" ht="15" x14ac:dyDescent="0.25">
      <c r="A26" s="547" t="s">
        <v>132</v>
      </c>
      <c r="B26" s="548" t="s">
        <v>84</v>
      </c>
      <c r="C26" s="548">
        <v>19.778995519999999</v>
      </c>
      <c r="D26" s="548">
        <v>91.509993929999993</v>
      </c>
      <c r="E26" s="548">
        <v>1133.00874107</v>
      </c>
      <c r="F26" s="548">
        <v>2061.48777169</v>
      </c>
      <c r="G26" s="548">
        <v>287.12069782999998</v>
      </c>
      <c r="H26" s="354">
        <v>1244.29773052</v>
      </c>
      <c r="I26" s="354">
        <v>2348.6084695200002</v>
      </c>
      <c r="J26" s="354">
        <v>3592.9062000399999</v>
      </c>
    </row>
    <row r="27" spans="1:10" ht="14.25" x14ac:dyDescent="0.2">
      <c r="A27" s="560" t="s">
        <v>133</v>
      </c>
      <c r="B27" s="561" t="s">
        <v>84</v>
      </c>
      <c r="C27" s="561">
        <v>19.08622579</v>
      </c>
      <c r="D27" s="561">
        <v>75.786932960000001</v>
      </c>
      <c r="E27" s="561">
        <v>808.87179391999996</v>
      </c>
      <c r="F27" s="561">
        <v>1379.2205485699999</v>
      </c>
      <c r="G27" s="561">
        <v>214.57463749999999</v>
      </c>
      <c r="H27" s="562">
        <v>903.74495266999998</v>
      </c>
      <c r="I27" s="562">
        <v>1593.79518607</v>
      </c>
      <c r="J27" s="562">
        <v>2497.5401387400002</v>
      </c>
    </row>
    <row r="28" spans="1:10" ht="14.25" x14ac:dyDescent="0.2">
      <c r="A28" s="539" t="s">
        <v>134</v>
      </c>
      <c r="B28" s="540" t="s">
        <v>84</v>
      </c>
      <c r="C28" s="540">
        <v>0.55150087999999997</v>
      </c>
      <c r="D28" s="540">
        <v>10.561879980000001</v>
      </c>
      <c r="E28" s="540">
        <v>214.00118221</v>
      </c>
      <c r="F28" s="540">
        <v>500.60294470000002</v>
      </c>
      <c r="G28" s="540">
        <v>34.522174360000001</v>
      </c>
      <c r="H28" s="370">
        <v>225.11456307</v>
      </c>
      <c r="I28" s="370">
        <v>535.12511905999997</v>
      </c>
      <c r="J28" s="370">
        <v>760.23968213000001</v>
      </c>
    </row>
    <row r="29" spans="1:10" ht="14.25" x14ac:dyDescent="0.2">
      <c r="A29" s="560" t="s">
        <v>135</v>
      </c>
      <c r="B29" s="561" t="s">
        <v>84</v>
      </c>
      <c r="C29" s="561">
        <v>0.14126885</v>
      </c>
      <c r="D29" s="561">
        <v>5.1611809900000001</v>
      </c>
      <c r="E29" s="561">
        <v>110.13576494</v>
      </c>
      <c r="F29" s="561">
        <v>181.66427841999999</v>
      </c>
      <c r="G29" s="561">
        <v>38.023885970000002</v>
      </c>
      <c r="H29" s="562">
        <v>115.43821478</v>
      </c>
      <c r="I29" s="562">
        <v>219.68816439</v>
      </c>
      <c r="J29" s="562">
        <v>335.12637917000001</v>
      </c>
    </row>
    <row r="30" spans="1:10" ht="15" x14ac:dyDescent="0.25">
      <c r="A30" s="547" t="s">
        <v>136</v>
      </c>
      <c r="B30" s="548" t="s">
        <v>84</v>
      </c>
      <c r="C30" s="548">
        <v>12.576493109999999</v>
      </c>
      <c r="D30" s="548">
        <v>36.976871860000003</v>
      </c>
      <c r="E30" s="548">
        <v>431.6120191</v>
      </c>
      <c r="F30" s="548">
        <v>818.82733293000001</v>
      </c>
      <c r="G30" s="548">
        <v>88.394638720000003</v>
      </c>
      <c r="H30" s="354">
        <v>481.16538407000002</v>
      </c>
      <c r="I30" s="354">
        <v>907.22197165</v>
      </c>
      <c r="J30" s="354">
        <v>1388.38735572</v>
      </c>
    </row>
    <row r="31" spans="1:10" ht="14.25" x14ac:dyDescent="0.2">
      <c r="A31" s="560" t="s">
        <v>137</v>
      </c>
      <c r="B31" s="561" t="s">
        <v>84</v>
      </c>
      <c r="C31" s="561">
        <v>2.7063274700000002</v>
      </c>
      <c r="D31" s="561">
        <v>10.429480699999999</v>
      </c>
      <c r="E31" s="561">
        <v>99.77596939</v>
      </c>
      <c r="F31" s="561">
        <v>172.33325034999999</v>
      </c>
      <c r="G31" s="561">
        <v>25.963724710000001</v>
      </c>
      <c r="H31" s="562">
        <v>112.91177756</v>
      </c>
      <c r="I31" s="562">
        <v>198.29697505999999</v>
      </c>
      <c r="J31" s="562">
        <v>311.20875261999998</v>
      </c>
    </row>
    <row r="32" spans="1:10" ht="14.25" x14ac:dyDescent="0.2">
      <c r="A32" s="539" t="s">
        <v>138</v>
      </c>
      <c r="B32" s="540" t="s">
        <v>84</v>
      </c>
      <c r="C32" s="540">
        <v>8.8934922000000007</v>
      </c>
      <c r="D32" s="540">
        <v>21.702861460000001</v>
      </c>
      <c r="E32" s="540">
        <v>225.19715611000001</v>
      </c>
      <c r="F32" s="540">
        <v>426.73643704</v>
      </c>
      <c r="G32" s="540">
        <v>42.983857020000002</v>
      </c>
      <c r="H32" s="370">
        <v>255.79350976999999</v>
      </c>
      <c r="I32" s="370">
        <v>469.72029406000001</v>
      </c>
      <c r="J32" s="370">
        <v>725.51380383000003</v>
      </c>
    </row>
    <row r="33" spans="1:10" ht="14.25" x14ac:dyDescent="0.2">
      <c r="A33" s="563" t="s">
        <v>139</v>
      </c>
      <c r="B33" s="564" t="s">
        <v>84</v>
      </c>
      <c r="C33" s="564">
        <v>0.97667344</v>
      </c>
      <c r="D33" s="564">
        <v>4.8445296999999998</v>
      </c>
      <c r="E33" s="564">
        <v>106.6388936</v>
      </c>
      <c r="F33" s="564">
        <v>219.75764554</v>
      </c>
      <c r="G33" s="564">
        <v>19.44705699</v>
      </c>
      <c r="H33" s="565">
        <v>112.46009674</v>
      </c>
      <c r="I33" s="565">
        <v>239.20470252999999</v>
      </c>
      <c r="J33" s="565">
        <v>351.66479927</v>
      </c>
    </row>
    <row r="34" spans="1:10" ht="15" x14ac:dyDescent="0.25">
      <c r="A34" s="552" t="s">
        <v>140</v>
      </c>
      <c r="B34" s="548" t="s">
        <v>84</v>
      </c>
      <c r="C34" s="548">
        <v>66.588207370000006</v>
      </c>
      <c r="D34" s="548">
        <v>536.33756095000001</v>
      </c>
      <c r="E34" s="548">
        <v>4775.3194178399999</v>
      </c>
      <c r="F34" s="548">
        <v>8003.6426911400004</v>
      </c>
      <c r="G34" s="548">
        <v>886.56111170999998</v>
      </c>
      <c r="H34" s="354">
        <v>5378.2451861600002</v>
      </c>
      <c r="I34" s="354">
        <v>8890.2038028499992</v>
      </c>
      <c r="J34" s="354">
        <v>14268.448989009999</v>
      </c>
    </row>
    <row r="35" spans="1:10" ht="15" x14ac:dyDescent="0.25">
      <c r="A35" s="569" t="s">
        <v>141</v>
      </c>
      <c r="B35" s="570" t="s">
        <v>84</v>
      </c>
      <c r="C35" s="570">
        <v>67.84747256</v>
      </c>
      <c r="D35" s="570">
        <v>546.26630359000001</v>
      </c>
      <c r="E35" s="570">
        <v>4840.0856269699998</v>
      </c>
      <c r="F35" s="570">
        <v>8193.5248902500007</v>
      </c>
      <c r="G35" s="570">
        <v>875.12418361000005</v>
      </c>
      <c r="H35" s="571">
        <v>5454.1994031200002</v>
      </c>
      <c r="I35" s="571">
        <v>9068.6490738600005</v>
      </c>
      <c r="J35" s="571">
        <v>14522.84847698</v>
      </c>
    </row>
    <row r="36" spans="1:10" ht="15" x14ac:dyDescent="0.25">
      <c r="A36" s="549" t="s">
        <v>142</v>
      </c>
      <c r="B36" s="550" t="s">
        <v>84</v>
      </c>
      <c r="C36" s="550">
        <v>1.25926519</v>
      </c>
      <c r="D36" s="550">
        <v>9.9287426399999994</v>
      </c>
      <c r="E36" s="550">
        <v>64.766209129999993</v>
      </c>
      <c r="F36" s="550">
        <v>189.88219910999999</v>
      </c>
      <c r="G36" s="550">
        <v>-11.436928099999999</v>
      </c>
      <c r="H36" s="551">
        <v>75.954216959999997</v>
      </c>
      <c r="I36" s="551">
        <v>178.44527101</v>
      </c>
      <c r="J36" s="551">
        <v>254.39948797</v>
      </c>
    </row>
    <row r="37" spans="1:10" ht="14.25" x14ac:dyDescent="0.2">
      <c r="A37" s="560" t="s">
        <v>143</v>
      </c>
      <c r="B37" s="561" t="s">
        <v>84</v>
      </c>
      <c r="C37" s="561">
        <v>2.2750730300000002</v>
      </c>
      <c r="D37" s="561">
        <v>25.035525929999999</v>
      </c>
      <c r="E37" s="561">
        <v>235.13610485000001</v>
      </c>
      <c r="F37" s="561">
        <v>527.66842546999999</v>
      </c>
      <c r="G37" s="561">
        <v>80.664799500000001</v>
      </c>
      <c r="H37" s="562">
        <v>262.44670380999997</v>
      </c>
      <c r="I37" s="562">
        <v>608.33322496999995</v>
      </c>
      <c r="J37" s="562">
        <v>870.77992877999998</v>
      </c>
    </row>
    <row r="38" spans="1:10" ht="14.25" x14ac:dyDescent="0.2">
      <c r="A38" s="539" t="s">
        <v>144</v>
      </c>
      <c r="B38" s="540" t="s">
        <v>84</v>
      </c>
      <c r="C38" s="540">
        <v>3.0031613300000002</v>
      </c>
      <c r="D38" s="540">
        <v>15.43404449</v>
      </c>
      <c r="E38" s="540">
        <v>226.41300290000001</v>
      </c>
      <c r="F38" s="540">
        <v>495.83519610000002</v>
      </c>
      <c r="G38" s="540">
        <v>104.61847939</v>
      </c>
      <c r="H38" s="370">
        <v>244.85020872000001</v>
      </c>
      <c r="I38" s="370">
        <v>600.45367549000002</v>
      </c>
      <c r="J38" s="370">
        <v>845.30388420999998</v>
      </c>
    </row>
    <row r="39" spans="1:10" ht="14.25" x14ac:dyDescent="0.2">
      <c r="A39" s="563" t="s">
        <v>145</v>
      </c>
      <c r="B39" s="564" t="s">
        <v>84</v>
      </c>
      <c r="C39" s="564">
        <v>0.72808830000000002</v>
      </c>
      <c r="D39" s="564">
        <v>-9.6014814400000006</v>
      </c>
      <c r="E39" s="564">
        <v>-8.7231019500000002</v>
      </c>
      <c r="F39" s="564">
        <v>-31.833229370000002</v>
      </c>
      <c r="G39" s="564">
        <v>23.95367989</v>
      </c>
      <c r="H39" s="565">
        <v>-17.596495090000001</v>
      </c>
      <c r="I39" s="565">
        <v>-7.8795494799999997</v>
      </c>
      <c r="J39" s="565">
        <v>-25.476044569999999</v>
      </c>
    </row>
    <row r="40" spans="1:10" ht="15" x14ac:dyDescent="0.25">
      <c r="A40" s="552" t="s">
        <v>146</v>
      </c>
      <c r="B40" s="548" t="s">
        <v>84</v>
      </c>
      <c r="C40" s="548">
        <v>68.863280399999994</v>
      </c>
      <c r="D40" s="548">
        <v>561.37308687999996</v>
      </c>
      <c r="E40" s="548">
        <v>5010.4555226900002</v>
      </c>
      <c r="F40" s="548">
        <v>8531.3111166100007</v>
      </c>
      <c r="G40" s="548">
        <v>967.22591121000005</v>
      </c>
      <c r="H40" s="354">
        <v>5640.6918899700004</v>
      </c>
      <c r="I40" s="354">
        <v>9498.5370278200007</v>
      </c>
      <c r="J40" s="354">
        <v>15139.22891779</v>
      </c>
    </row>
    <row r="41" spans="1:10" ht="15" x14ac:dyDescent="0.25">
      <c r="A41" s="569" t="s">
        <v>147</v>
      </c>
      <c r="B41" s="570" t="s">
        <v>84</v>
      </c>
      <c r="C41" s="570">
        <v>70.850633889999997</v>
      </c>
      <c r="D41" s="570">
        <v>561.70034808000003</v>
      </c>
      <c r="E41" s="570">
        <v>5066.4986298699996</v>
      </c>
      <c r="F41" s="570">
        <v>8689.3600863499996</v>
      </c>
      <c r="G41" s="570">
        <v>979.74266299999999</v>
      </c>
      <c r="H41" s="571">
        <v>5699.0496118399997</v>
      </c>
      <c r="I41" s="571">
        <v>9669.1027493500005</v>
      </c>
      <c r="J41" s="571">
        <v>15368.152361189999</v>
      </c>
    </row>
    <row r="42" spans="1:10" ht="14.25" x14ac:dyDescent="0.2">
      <c r="A42" s="544" t="s">
        <v>148</v>
      </c>
      <c r="B42" s="545" t="s">
        <v>84</v>
      </c>
      <c r="C42" s="545">
        <v>1.9873534900000001</v>
      </c>
      <c r="D42" s="545">
        <v>0.32726119999999997</v>
      </c>
      <c r="E42" s="545">
        <v>56.04310718</v>
      </c>
      <c r="F42" s="545">
        <v>158.04896973999999</v>
      </c>
      <c r="G42" s="545">
        <v>12.516751790000001</v>
      </c>
      <c r="H42" s="546">
        <v>58.357721869999999</v>
      </c>
      <c r="I42" s="546">
        <v>170.56572152999999</v>
      </c>
      <c r="J42" s="546">
        <v>228.9234434</v>
      </c>
    </row>
    <row r="43" spans="1:10" s="439" customFormat="1" ht="15" x14ac:dyDescent="0.25">
      <c r="A43" s="572" t="s">
        <v>251</v>
      </c>
      <c r="B43" s="567" t="s">
        <v>84</v>
      </c>
      <c r="C43" s="567">
        <v>27.640551840000001</v>
      </c>
      <c r="D43" s="567">
        <v>261.24155691999999</v>
      </c>
      <c r="E43" s="567">
        <v>2418.8655233600002</v>
      </c>
      <c r="F43" s="567">
        <v>5398.6841491799996</v>
      </c>
      <c r="G43" s="567">
        <v>926.1433485</v>
      </c>
      <c r="H43" s="568">
        <v>2707.7476321200002</v>
      </c>
      <c r="I43" s="568">
        <v>6324.8274976800003</v>
      </c>
      <c r="J43" s="568">
        <v>9032.5751297999996</v>
      </c>
    </row>
    <row r="44" spans="1:10" ht="14.25" x14ac:dyDescent="0.2">
      <c r="A44" s="553" t="s">
        <v>149</v>
      </c>
      <c r="B44" s="540"/>
      <c r="C44" s="540"/>
      <c r="D44" s="540"/>
      <c r="E44" s="540"/>
      <c r="F44" s="540"/>
      <c r="G44" s="540"/>
      <c r="H44" s="554"/>
      <c r="I44" s="554"/>
      <c r="J44" s="554"/>
    </row>
    <row r="45" spans="1:10" ht="14.25" x14ac:dyDescent="0.2">
      <c r="A45" s="573" t="s">
        <v>150</v>
      </c>
      <c r="B45" s="574" t="s">
        <v>84</v>
      </c>
      <c r="C45" s="574">
        <v>0.15309603099999999</v>
      </c>
      <c r="D45" s="574">
        <v>0.12657216199999999</v>
      </c>
      <c r="E45" s="574">
        <v>0.17379324400000001</v>
      </c>
      <c r="F45" s="574">
        <v>0.19425103599999999</v>
      </c>
      <c r="G45" s="574">
        <v>0.23806037599999999</v>
      </c>
      <c r="H45" s="575">
        <v>0.168727292</v>
      </c>
      <c r="I45" s="575">
        <v>0.198474084</v>
      </c>
      <c r="J45" s="575">
        <v>0.18721120799999999</v>
      </c>
    </row>
    <row r="46" spans="1:10" ht="14.25" x14ac:dyDescent="0.2">
      <c r="A46" s="555" t="s">
        <v>151</v>
      </c>
      <c r="B46" s="556" t="s">
        <v>84</v>
      </c>
      <c r="C46" s="556">
        <v>0.11193386900000001</v>
      </c>
      <c r="D46" s="556">
        <v>7.7414406000000005E-2</v>
      </c>
      <c r="E46" s="556">
        <v>0.120455939</v>
      </c>
      <c r="F46" s="556">
        <v>0.12269984</v>
      </c>
      <c r="G46" s="556">
        <v>0.13552857200000001</v>
      </c>
      <c r="H46" s="557">
        <v>0.11595333100000001</v>
      </c>
      <c r="I46" s="557">
        <v>0.12393648</v>
      </c>
      <c r="J46" s="557">
        <v>0.120913861</v>
      </c>
    </row>
    <row r="47" spans="1:10" ht="14.25" x14ac:dyDescent="0.2">
      <c r="A47" s="573" t="s">
        <v>152</v>
      </c>
      <c r="B47" s="574" t="s">
        <v>84</v>
      </c>
      <c r="C47" s="574">
        <v>0.500091587</v>
      </c>
      <c r="D47" s="574">
        <v>0.51295303000000003</v>
      </c>
      <c r="E47" s="574">
        <v>0.54868549499999997</v>
      </c>
      <c r="F47" s="574">
        <v>0.73205498999999996</v>
      </c>
      <c r="G47" s="574">
        <v>1.177206773</v>
      </c>
      <c r="H47" s="575">
        <v>0.54448604599999995</v>
      </c>
      <c r="I47" s="575">
        <v>0.77496587500000003</v>
      </c>
      <c r="J47" s="575">
        <v>0.68770047300000003</v>
      </c>
    </row>
    <row r="48" spans="1:10" ht="14.25" x14ac:dyDescent="0.2">
      <c r="A48" s="531" t="s">
        <v>530</v>
      </c>
      <c r="B48" s="558" t="s">
        <v>84</v>
      </c>
      <c r="C48" s="558">
        <v>3.2665222150000002</v>
      </c>
      <c r="D48" s="558">
        <v>4.0526528060000002</v>
      </c>
      <c r="E48" s="558">
        <v>3.1571163590000002</v>
      </c>
      <c r="F48" s="558">
        <v>3.768602767</v>
      </c>
      <c r="G48" s="558">
        <v>4.9449925019999998</v>
      </c>
      <c r="H48" s="559">
        <v>3.2270182250000001</v>
      </c>
      <c r="I48" s="559">
        <v>3.9046199850000001</v>
      </c>
      <c r="J48" s="559">
        <v>3.6733937079999999</v>
      </c>
    </row>
    <row r="49" spans="1:11" ht="14.25" x14ac:dyDescent="0.2">
      <c r="A49" s="576" t="s">
        <v>275</v>
      </c>
      <c r="B49" s="577" t="s">
        <v>84</v>
      </c>
      <c r="C49" s="577">
        <v>0.44569922000000001</v>
      </c>
      <c r="D49" s="577">
        <v>0.47481956400000003</v>
      </c>
      <c r="E49" s="577">
        <v>0.40938233899999998</v>
      </c>
      <c r="F49" s="577">
        <v>0.382131522</v>
      </c>
      <c r="G49" s="577">
        <v>0.34112957999999999</v>
      </c>
      <c r="H49" s="578">
        <v>0.41683483999999998</v>
      </c>
      <c r="I49" s="578">
        <v>0.37837430100000002</v>
      </c>
      <c r="J49" s="578">
        <v>0.39326758099999998</v>
      </c>
    </row>
    <row r="50" spans="1:11" ht="14.25" x14ac:dyDescent="0.2">
      <c r="A50" s="531" t="s">
        <v>276</v>
      </c>
      <c r="B50" s="349" t="s">
        <v>84</v>
      </c>
      <c r="C50" s="349">
        <v>0.88806613099999998</v>
      </c>
      <c r="D50" s="349">
        <v>0.92125542199999999</v>
      </c>
      <c r="E50" s="349">
        <v>0.87863309199999995</v>
      </c>
      <c r="F50" s="349">
        <v>0.87682126999999999</v>
      </c>
      <c r="G50" s="349">
        <v>0.86435506500000003</v>
      </c>
      <c r="H50" s="350">
        <v>0.883102893</v>
      </c>
      <c r="I50" s="350">
        <v>0.87561957700000004</v>
      </c>
      <c r="J50" s="350">
        <v>0.87845294699999998</v>
      </c>
    </row>
    <row r="51" spans="1:11" ht="14.25" x14ac:dyDescent="0.2">
      <c r="A51" s="579" t="s">
        <v>505</v>
      </c>
      <c r="B51" s="580" t="s">
        <v>84</v>
      </c>
      <c r="C51" s="580">
        <v>0.34787685699999998</v>
      </c>
      <c r="D51" s="580">
        <v>0.15781858200000001</v>
      </c>
      <c r="E51" s="580">
        <v>0.196391285</v>
      </c>
      <c r="F51" s="580">
        <v>0.198179197</v>
      </c>
      <c r="G51" s="580">
        <v>0.28285187000000001</v>
      </c>
      <c r="H51" s="581">
        <v>0.19412467799999999</v>
      </c>
      <c r="I51" s="581">
        <v>0.206341311</v>
      </c>
      <c r="J51" s="581">
        <v>0.20171578900000001</v>
      </c>
    </row>
    <row r="52" spans="1:11" x14ac:dyDescent="0.2">
      <c r="A52" s="217" t="s">
        <v>532</v>
      </c>
    </row>
    <row r="53" spans="1:11" x14ac:dyDescent="0.2">
      <c r="A53" s="242" t="s">
        <v>214</v>
      </c>
    </row>
    <row r="54" spans="1:11" x14ac:dyDescent="0.2">
      <c r="A54" s="442" t="s">
        <v>754</v>
      </c>
    </row>
    <row r="55" spans="1:11" x14ac:dyDescent="0.2">
      <c r="A55" s="443" t="s">
        <v>738</v>
      </c>
      <c r="B55" s="441"/>
      <c r="D55" s="444"/>
    </row>
    <row r="57" spans="1:11" ht="21" x14ac:dyDescent="0.25">
      <c r="A57" s="434" t="s">
        <v>753</v>
      </c>
    </row>
    <row r="58" spans="1:11" ht="13.5" thickBot="1" x14ac:dyDescent="0.25">
      <c r="J58" s="435" t="s">
        <v>81</v>
      </c>
    </row>
    <row r="59" spans="1:11" x14ac:dyDescent="0.2">
      <c r="A59" s="436" t="s">
        <v>736</v>
      </c>
      <c r="B59" s="480" t="s">
        <v>34</v>
      </c>
      <c r="C59" s="480" t="s">
        <v>455</v>
      </c>
      <c r="D59" s="480" t="s">
        <v>457</v>
      </c>
      <c r="E59" s="480" t="s">
        <v>97</v>
      </c>
      <c r="F59" s="480" t="s">
        <v>267</v>
      </c>
      <c r="G59" s="481">
        <v>300000</v>
      </c>
      <c r="H59" s="482" t="s">
        <v>283</v>
      </c>
      <c r="I59" s="482" t="s">
        <v>283</v>
      </c>
      <c r="J59" s="482" t="s">
        <v>61</v>
      </c>
    </row>
    <row r="60" spans="1:11" x14ac:dyDescent="0.2">
      <c r="A60" s="437" t="s">
        <v>153</v>
      </c>
      <c r="B60" s="483" t="s">
        <v>454</v>
      </c>
      <c r="C60" s="483" t="s">
        <v>35</v>
      </c>
      <c r="D60" s="483" t="s">
        <v>35</v>
      </c>
      <c r="E60" s="483" t="s">
        <v>35</v>
      </c>
      <c r="F60" s="483" t="s">
        <v>35</v>
      </c>
      <c r="G60" s="483" t="s">
        <v>36</v>
      </c>
      <c r="H60" s="484" t="s">
        <v>281</v>
      </c>
      <c r="I60" s="484" t="s">
        <v>282</v>
      </c>
      <c r="J60" s="484" t="s">
        <v>106</v>
      </c>
    </row>
    <row r="61" spans="1:11" ht="13.5" thickBot="1" x14ac:dyDescent="0.25">
      <c r="A61" s="438" t="s">
        <v>65</v>
      </c>
      <c r="B61" s="485" t="s">
        <v>36</v>
      </c>
      <c r="C61" s="485" t="s">
        <v>456</v>
      </c>
      <c r="D61" s="485" t="s">
        <v>99</v>
      </c>
      <c r="E61" s="485" t="s">
        <v>100</v>
      </c>
      <c r="F61" s="485" t="s">
        <v>268</v>
      </c>
      <c r="G61" s="485" t="s">
        <v>101</v>
      </c>
      <c r="H61" s="486" t="s">
        <v>100</v>
      </c>
      <c r="I61" s="486" t="s">
        <v>101</v>
      </c>
      <c r="J61" s="486" t="s">
        <v>265</v>
      </c>
    </row>
    <row r="62" spans="1:11" x14ac:dyDescent="0.2">
      <c r="A62" s="445" t="s">
        <v>154</v>
      </c>
      <c r="B62" s="423"/>
      <c r="C62" s="423"/>
      <c r="D62" s="423"/>
      <c r="E62" s="423"/>
      <c r="F62" s="423"/>
      <c r="G62" s="423"/>
      <c r="H62" s="423"/>
      <c r="I62" s="423"/>
      <c r="J62" s="423"/>
    </row>
    <row r="63" spans="1:11" ht="15" x14ac:dyDescent="0.25">
      <c r="A63" s="446" t="s">
        <v>115</v>
      </c>
      <c r="B63" s="424" t="s">
        <v>84</v>
      </c>
      <c r="C63" s="424">
        <f t="shared" ref="C63:D68" si="0">C7/C$7</f>
        <v>1</v>
      </c>
      <c r="D63" s="424">
        <f t="shared" si="0"/>
        <v>1</v>
      </c>
      <c r="E63" s="424">
        <f t="shared" ref="E63:J68" si="1">E7/E$7</f>
        <v>1</v>
      </c>
      <c r="F63" s="424">
        <f t="shared" si="1"/>
        <v>1</v>
      </c>
      <c r="G63" s="424">
        <f t="shared" si="1"/>
        <v>1</v>
      </c>
      <c r="H63" s="447">
        <f t="shared" si="1"/>
        <v>1</v>
      </c>
      <c r="I63" s="447">
        <f t="shared" si="1"/>
        <v>1</v>
      </c>
      <c r="J63" s="447">
        <f t="shared" si="1"/>
        <v>1</v>
      </c>
    </row>
    <row r="64" spans="1:11" ht="14.25" x14ac:dyDescent="0.2">
      <c r="A64" s="448" t="s">
        <v>116</v>
      </c>
      <c r="B64" s="425" t="s">
        <v>84</v>
      </c>
      <c r="C64" s="425">
        <f t="shared" si="0"/>
        <v>0.26252337038654927</v>
      </c>
      <c r="D64" s="425">
        <f t="shared" si="0"/>
        <v>0.24121836362083113</v>
      </c>
      <c r="E64" s="425">
        <f t="shared" si="1"/>
        <v>0.27291713189099021</v>
      </c>
      <c r="F64" s="425">
        <f t="shared" si="1"/>
        <v>0.29223820539346201</v>
      </c>
      <c r="G64" s="425">
        <f t="shared" si="1"/>
        <v>0.3008544002275137</v>
      </c>
      <c r="H64" s="440">
        <f t="shared" si="1"/>
        <v>0.26938854089948544</v>
      </c>
      <c r="I64" s="440">
        <f t="shared" si="1"/>
        <v>0.29302775215296256</v>
      </c>
      <c r="J64" s="440">
        <f t="shared" si="1"/>
        <v>0.28387381411473783</v>
      </c>
      <c r="K64" s="449"/>
    </row>
    <row r="65" spans="1:10" ht="14.25" x14ac:dyDescent="0.2">
      <c r="A65" s="450" t="s">
        <v>117</v>
      </c>
      <c r="B65" s="426" t="s">
        <v>84</v>
      </c>
      <c r="C65" s="426">
        <f t="shared" si="0"/>
        <v>0.44569921977868127</v>
      </c>
      <c r="D65" s="426">
        <f t="shared" si="0"/>
        <v>0.47481956393791486</v>
      </c>
      <c r="E65" s="426">
        <f t="shared" si="1"/>
        <v>0.40938233945828717</v>
      </c>
      <c r="F65" s="426">
        <f t="shared" si="1"/>
        <v>0.38213152178135612</v>
      </c>
      <c r="G65" s="426">
        <f t="shared" si="1"/>
        <v>0.34112957972989716</v>
      </c>
      <c r="H65" s="451">
        <f t="shared" si="1"/>
        <v>0.41683484006044907</v>
      </c>
      <c r="I65" s="451">
        <f t="shared" si="1"/>
        <v>0.37837430051332954</v>
      </c>
      <c r="J65" s="451">
        <f t="shared" si="1"/>
        <v>0.39326758067212669</v>
      </c>
    </row>
    <row r="66" spans="1:10" ht="14.25" x14ac:dyDescent="0.2">
      <c r="A66" s="448" t="s">
        <v>118</v>
      </c>
      <c r="B66" s="425" t="s">
        <v>84</v>
      </c>
      <c r="C66" s="425">
        <f t="shared" si="0"/>
        <v>1.7172741394918402E-2</v>
      </c>
      <c r="D66" s="425">
        <f t="shared" si="0"/>
        <v>1.4239508406445524E-2</v>
      </c>
      <c r="E66" s="425">
        <f t="shared" si="1"/>
        <v>1.5692363401214948E-2</v>
      </c>
      <c r="F66" s="425">
        <f t="shared" si="1"/>
        <v>2.2182087684815888E-2</v>
      </c>
      <c r="G66" s="425">
        <f t="shared" si="1"/>
        <v>3.0894822423012967E-2</v>
      </c>
      <c r="H66" s="440">
        <f t="shared" si="1"/>
        <v>1.555279350304326E-2</v>
      </c>
      <c r="I66" s="440">
        <f t="shared" si="1"/>
        <v>2.2980480897994496E-2</v>
      </c>
      <c r="J66" s="440">
        <f t="shared" si="1"/>
        <v>2.0104217834408338E-2</v>
      </c>
    </row>
    <row r="67" spans="1:10" ht="14.25" x14ac:dyDescent="0.2">
      <c r="A67" s="450" t="s">
        <v>119</v>
      </c>
      <c r="B67" s="426" t="s">
        <v>84</v>
      </c>
      <c r="C67" s="426">
        <f t="shared" si="0"/>
        <v>0.233383857754486</v>
      </c>
      <c r="D67" s="426">
        <f t="shared" si="0"/>
        <v>0.22984615550007734</v>
      </c>
      <c r="E67" s="426">
        <f t="shared" si="1"/>
        <v>0.25229173333585653</v>
      </c>
      <c r="F67" s="426">
        <f t="shared" si="1"/>
        <v>0.25415678047313284</v>
      </c>
      <c r="G67" s="426">
        <f t="shared" si="1"/>
        <v>0.28910303752841787</v>
      </c>
      <c r="H67" s="451">
        <f t="shared" si="1"/>
        <v>0.24966241241453224</v>
      </c>
      <c r="I67" s="451">
        <f t="shared" si="1"/>
        <v>0.25735908781948363</v>
      </c>
      <c r="J67" s="451">
        <f t="shared" si="1"/>
        <v>0.25437866309203466</v>
      </c>
    </row>
    <row r="68" spans="1:10" ht="14.25" x14ac:dyDescent="0.2">
      <c r="A68" s="452" t="s">
        <v>120</v>
      </c>
      <c r="B68" s="427" t="s">
        <v>84</v>
      </c>
      <c r="C68" s="427">
        <f t="shared" si="0"/>
        <v>4.1220810685365129E-2</v>
      </c>
      <c r="D68" s="427">
        <f t="shared" si="0"/>
        <v>3.9876408534731109E-2</v>
      </c>
      <c r="E68" s="427">
        <f t="shared" si="1"/>
        <v>4.9716431913651056E-2</v>
      </c>
      <c r="F68" s="427">
        <f t="shared" si="1"/>
        <v>4.929140466723312E-2</v>
      </c>
      <c r="G68" s="427">
        <f t="shared" si="1"/>
        <v>3.8018160091158243E-2</v>
      </c>
      <c r="H68" s="453">
        <f t="shared" si="1"/>
        <v>4.8561413122489891E-2</v>
      </c>
      <c r="I68" s="453">
        <f t="shared" si="1"/>
        <v>4.825837861622962E-2</v>
      </c>
      <c r="J68" s="453">
        <f t="shared" si="1"/>
        <v>4.8375724286692401E-2</v>
      </c>
    </row>
    <row r="69" spans="1:10" ht="15" x14ac:dyDescent="0.25">
      <c r="A69" s="454" t="s">
        <v>121</v>
      </c>
      <c r="B69" s="428" t="s">
        <v>84</v>
      </c>
      <c r="C69" s="428">
        <f t="shared" ref="C69:D79" si="2">C13/C$13</f>
        <v>1</v>
      </c>
      <c r="D69" s="428">
        <f t="shared" si="2"/>
        <v>1</v>
      </c>
      <c r="E69" s="428">
        <f t="shared" ref="E69:J71" si="3">E13/E$13</f>
        <v>1</v>
      </c>
      <c r="F69" s="428">
        <f t="shared" si="3"/>
        <v>1</v>
      </c>
      <c r="G69" s="428">
        <f t="shared" si="3"/>
        <v>1</v>
      </c>
      <c r="H69" s="455">
        <f t="shared" si="3"/>
        <v>1</v>
      </c>
      <c r="I69" s="455">
        <f t="shared" si="3"/>
        <v>1</v>
      </c>
      <c r="J69" s="455">
        <f t="shared" si="3"/>
        <v>1</v>
      </c>
    </row>
    <row r="70" spans="1:10" ht="14.25" x14ac:dyDescent="0.2">
      <c r="A70" s="448" t="s">
        <v>63</v>
      </c>
      <c r="B70" s="425" t="s">
        <v>84</v>
      </c>
      <c r="C70" s="425">
        <f t="shared" si="2"/>
        <v>0.72563263106783971</v>
      </c>
      <c r="D70" s="425">
        <f t="shared" si="2"/>
        <v>0.58400887080979613</v>
      </c>
      <c r="E70" s="425">
        <f t="shared" si="3"/>
        <v>0.58517789723968172</v>
      </c>
      <c r="F70" s="425">
        <f t="shared" si="3"/>
        <v>0.60267577433442188</v>
      </c>
      <c r="G70" s="425">
        <f t="shared" si="3"/>
        <v>0.53590781343917859</v>
      </c>
      <c r="H70" s="440">
        <f t="shared" si="3"/>
        <v>0.58661921010290774</v>
      </c>
      <c r="I70" s="440">
        <f t="shared" si="3"/>
        <v>0.59623960492060402</v>
      </c>
      <c r="J70" s="440">
        <f t="shared" si="3"/>
        <v>0.59259708390178156</v>
      </c>
    </row>
    <row r="71" spans="1:10" ht="14.25" x14ac:dyDescent="0.2">
      <c r="A71" s="450" t="s">
        <v>122</v>
      </c>
      <c r="B71" s="426" t="s">
        <v>84</v>
      </c>
      <c r="C71" s="426">
        <f t="shared" si="2"/>
        <v>0.29292641420704912</v>
      </c>
      <c r="D71" s="426">
        <f t="shared" si="2"/>
        <v>0.16634685153826961</v>
      </c>
      <c r="E71" s="426">
        <f t="shared" si="3"/>
        <v>7.3722074846905586E-2</v>
      </c>
      <c r="F71" s="426">
        <f t="shared" si="3"/>
        <v>4.4392252078873214E-2</v>
      </c>
      <c r="G71" s="426">
        <f t="shared" si="3"/>
        <v>-0.14160889309880559</v>
      </c>
      <c r="H71" s="451">
        <f t="shared" si="3"/>
        <v>8.5644064158515817E-2</v>
      </c>
      <c r="I71" s="451">
        <f t="shared" si="3"/>
        <v>2.6462471605182621E-2</v>
      </c>
      <c r="J71" s="451">
        <f t="shared" si="3"/>
        <v>4.887009612453927E-2</v>
      </c>
    </row>
    <row r="72" spans="1:10" ht="14.25" x14ac:dyDescent="0.2">
      <c r="A72" s="582" t="s">
        <v>123</v>
      </c>
      <c r="B72" s="583" t="s">
        <v>84</v>
      </c>
      <c r="C72" s="583">
        <f t="shared" si="2"/>
        <v>0.43270621686079058</v>
      </c>
      <c r="D72" s="583">
        <f t="shared" si="2"/>
        <v>0.41766201927152646</v>
      </c>
      <c r="E72" s="583">
        <f t="shared" ref="E72:J79" si="4">E16/E$13</f>
        <v>0.5114558223927762</v>
      </c>
      <c r="F72" s="583">
        <f t="shared" si="4"/>
        <v>0.55828352225554856</v>
      </c>
      <c r="G72" s="583">
        <f t="shared" si="4"/>
        <v>0.67751670653798413</v>
      </c>
      <c r="H72" s="584">
        <f t="shared" si="4"/>
        <v>0.50097514594439196</v>
      </c>
      <c r="I72" s="584">
        <f t="shared" si="4"/>
        <v>0.56977713331542135</v>
      </c>
      <c r="J72" s="584">
        <f t="shared" si="4"/>
        <v>0.54372698777724238</v>
      </c>
    </row>
    <row r="73" spans="1:10" ht="14.25" x14ac:dyDescent="0.2">
      <c r="A73" s="585" t="s">
        <v>124</v>
      </c>
      <c r="B73" s="586" t="s">
        <v>84</v>
      </c>
      <c r="C73" s="586">
        <f t="shared" si="2"/>
        <v>0.1312104088287511</v>
      </c>
      <c r="D73" s="586">
        <f t="shared" si="2"/>
        <v>0.17507704810821759</v>
      </c>
      <c r="E73" s="586">
        <f t="shared" si="4"/>
        <v>0.23071296808589009</v>
      </c>
      <c r="F73" s="586">
        <f t="shared" si="4"/>
        <v>0.24111570861709891</v>
      </c>
      <c r="G73" s="586">
        <f t="shared" si="4"/>
        <v>0.33647359515017589</v>
      </c>
      <c r="H73" s="587">
        <f t="shared" si="4"/>
        <v>0.22390939709733054</v>
      </c>
      <c r="I73" s="587">
        <f t="shared" si="4"/>
        <v>0.25030783466739776</v>
      </c>
      <c r="J73" s="587">
        <f t="shared" si="4"/>
        <v>0.24031272890145083</v>
      </c>
    </row>
    <row r="74" spans="1:10" ht="14.25" x14ac:dyDescent="0.2">
      <c r="A74" s="582" t="s">
        <v>125</v>
      </c>
      <c r="B74" s="583" t="s">
        <v>84</v>
      </c>
      <c r="C74" s="583">
        <f t="shared" si="2"/>
        <v>9.1538417635188121E-2</v>
      </c>
      <c r="D74" s="583">
        <f t="shared" si="2"/>
        <v>0.12134850862714171</v>
      </c>
      <c r="E74" s="583">
        <f t="shared" si="4"/>
        <v>0.1473027778732138</v>
      </c>
      <c r="F74" s="583">
        <f t="shared" si="4"/>
        <v>0.15552619545754096</v>
      </c>
      <c r="G74" s="583">
        <f t="shared" si="4"/>
        <v>0.22326157208772268</v>
      </c>
      <c r="H74" s="584">
        <f t="shared" si="4"/>
        <v>0.14402502313000942</v>
      </c>
      <c r="I74" s="584">
        <f t="shared" si="4"/>
        <v>0.16205561995179216</v>
      </c>
      <c r="J74" s="584">
        <f t="shared" si="4"/>
        <v>0.15522878704630189</v>
      </c>
    </row>
    <row r="75" spans="1:10" ht="14.25" x14ac:dyDescent="0.2">
      <c r="A75" s="585" t="s">
        <v>126</v>
      </c>
      <c r="B75" s="586" t="s">
        <v>84</v>
      </c>
      <c r="C75" s="586">
        <f t="shared" si="2"/>
        <v>2.1786661137230853E-3</v>
      </c>
      <c r="D75" s="586">
        <f t="shared" si="2"/>
        <v>2.5640286615888149E-3</v>
      </c>
      <c r="E75" s="586">
        <f t="shared" si="4"/>
        <v>2.2551369236399814E-3</v>
      </c>
      <c r="F75" s="586">
        <f t="shared" si="4"/>
        <v>3.2514216838898827E-3</v>
      </c>
      <c r="G75" s="586" t="s">
        <v>84</v>
      </c>
      <c r="H75" s="587">
        <f t="shared" si="4"/>
        <v>2.2859206827166695E-3</v>
      </c>
      <c r="I75" s="587">
        <f t="shared" si="4"/>
        <v>3.2650498345790824E-3</v>
      </c>
      <c r="J75" s="587">
        <f t="shared" si="4"/>
        <v>2.8943271580793369E-3</v>
      </c>
    </row>
    <row r="76" spans="1:10" ht="14.25" x14ac:dyDescent="0.2">
      <c r="A76" s="676" t="s">
        <v>466</v>
      </c>
      <c r="B76" s="583" t="s">
        <v>84</v>
      </c>
      <c r="C76" s="583">
        <f t="shared" si="2"/>
        <v>3.7493325079839886E-2</v>
      </c>
      <c r="D76" s="583">
        <f t="shared" si="2"/>
        <v>5.1164510819487058E-2</v>
      </c>
      <c r="E76" s="583">
        <f t="shared" si="4"/>
        <v>8.11550532890363E-2</v>
      </c>
      <c r="F76" s="583">
        <f t="shared" si="4"/>
        <v>8.2338091475668063E-2</v>
      </c>
      <c r="G76" s="583">
        <f t="shared" si="4"/>
        <v>0.10981922476558334</v>
      </c>
      <c r="H76" s="584">
        <f t="shared" si="4"/>
        <v>7.7598453284604421E-2</v>
      </c>
      <c r="I76" s="584">
        <f t="shared" si="4"/>
        <v>8.4987164881026547E-2</v>
      </c>
      <c r="J76" s="584">
        <f t="shared" si="4"/>
        <v>8.2189614697069605E-2</v>
      </c>
    </row>
    <row r="77" spans="1:10" ht="14.25" x14ac:dyDescent="0.2">
      <c r="A77" s="585" t="s">
        <v>127</v>
      </c>
      <c r="B77" s="586" t="s">
        <v>84</v>
      </c>
      <c r="C77" s="586">
        <f t="shared" si="2"/>
        <v>6.3711441791719503E-2</v>
      </c>
      <c r="D77" s="586">
        <f t="shared" si="2"/>
        <v>7.1438811043871175E-2</v>
      </c>
      <c r="E77" s="586">
        <f t="shared" si="4"/>
        <v>6.2682921294274149E-2</v>
      </c>
      <c r="F77" s="586">
        <f t="shared" si="4"/>
        <v>4.4352366732021531E-2</v>
      </c>
      <c r="G77" s="586">
        <f t="shared" si="4"/>
        <v>2.3590455005213954E-2</v>
      </c>
      <c r="H77" s="587">
        <f t="shared" si="4"/>
        <v>6.3591044872926786E-2</v>
      </c>
      <c r="I77" s="587">
        <f t="shared" si="4"/>
        <v>4.2350999917208629E-2</v>
      </c>
      <c r="J77" s="587">
        <f t="shared" si="4"/>
        <v>5.0393009799134025E-2</v>
      </c>
    </row>
    <row r="78" spans="1:10" ht="14.25" x14ac:dyDescent="0.2">
      <c r="A78" s="582" t="s">
        <v>128</v>
      </c>
      <c r="B78" s="583" t="s">
        <v>84</v>
      </c>
      <c r="C78" s="583">
        <f t="shared" si="2"/>
        <v>6.7419955591179595E-2</v>
      </c>
      <c r="D78" s="583">
        <f t="shared" si="2"/>
        <v>0.15094350065122644</v>
      </c>
      <c r="E78" s="583">
        <f t="shared" si="4"/>
        <v>9.9460381644850229E-2</v>
      </c>
      <c r="F78" s="583">
        <f t="shared" si="4"/>
        <v>9.0065427804659065E-2</v>
      </c>
      <c r="G78" s="583">
        <f t="shared" si="4"/>
        <v>8.2844319847061129E-2</v>
      </c>
      <c r="H78" s="584">
        <f t="shared" si="4"/>
        <v>0.10437667672725026</v>
      </c>
      <c r="I78" s="584">
        <f t="shared" si="4"/>
        <v>8.9369341335229682E-2</v>
      </c>
      <c r="J78" s="584">
        <f t="shared" si="4"/>
        <v>9.5051492186398523E-2</v>
      </c>
    </row>
    <row r="79" spans="1:10" ht="14.25" x14ac:dyDescent="0.2">
      <c r="A79" s="588" t="s">
        <v>129</v>
      </c>
      <c r="B79" s="589" t="s">
        <v>84</v>
      </c>
      <c r="C79" s="589">
        <f t="shared" si="2"/>
        <v>1.2025562720510103E-2</v>
      </c>
      <c r="D79" s="589">
        <f t="shared" si="2"/>
        <v>1.8531769386888785E-2</v>
      </c>
      <c r="E79" s="589">
        <f t="shared" si="4"/>
        <v>2.1965831735303781E-2</v>
      </c>
      <c r="F79" s="589">
        <f t="shared" si="4"/>
        <v>2.1790722511798727E-2</v>
      </c>
      <c r="G79" s="589">
        <f t="shared" si="4"/>
        <v>2.118381655837041E-2</v>
      </c>
      <c r="H79" s="590">
        <f t="shared" si="4"/>
        <v>2.1503671199584615E-2</v>
      </c>
      <c r="I79" s="590">
        <f t="shared" si="4"/>
        <v>2.1732219159559949E-2</v>
      </c>
      <c r="J79" s="590">
        <f t="shared" si="4"/>
        <v>2.1645685211235104E-2</v>
      </c>
    </row>
    <row r="80" spans="1:10" ht="15" x14ac:dyDescent="0.25">
      <c r="A80" s="456" t="s">
        <v>155</v>
      </c>
      <c r="B80" s="429"/>
      <c r="C80" s="429"/>
      <c r="D80" s="429"/>
      <c r="E80" s="429"/>
      <c r="F80" s="429"/>
      <c r="G80" s="429"/>
      <c r="H80" s="457"/>
      <c r="I80" s="457"/>
      <c r="J80" s="457"/>
    </row>
    <row r="81" spans="1:10" ht="15" x14ac:dyDescent="0.25">
      <c r="A81" s="458" t="s">
        <v>132</v>
      </c>
      <c r="B81" s="430" t="s">
        <v>84</v>
      </c>
      <c r="C81" s="430">
        <f t="shared" ref="C81:D84" si="5">C26/C$26</f>
        <v>1</v>
      </c>
      <c r="D81" s="430">
        <f t="shared" si="5"/>
        <v>1</v>
      </c>
      <c r="E81" s="430">
        <f t="shared" ref="E81:J84" si="6">E26/E$26</f>
        <v>1</v>
      </c>
      <c r="F81" s="430">
        <f t="shared" si="6"/>
        <v>1</v>
      </c>
      <c r="G81" s="430">
        <f t="shared" si="6"/>
        <v>1</v>
      </c>
      <c r="H81" s="459">
        <f t="shared" si="6"/>
        <v>1</v>
      </c>
      <c r="I81" s="459">
        <f t="shared" si="6"/>
        <v>1</v>
      </c>
      <c r="J81" s="459">
        <f t="shared" si="6"/>
        <v>1</v>
      </c>
    </row>
    <row r="82" spans="1:10" ht="14.25" x14ac:dyDescent="0.2">
      <c r="A82" s="460" t="s">
        <v>133</v>
      </c>
      <c r="B82" s="431" t="s">
        <v>84</v>
      </c>
      <c r="C82" s="431">
        <f t="shared" si="5"/>
        <v>0.96497447358742316</v>
      </c>
      <c r="D82" s="431">
        <f t="shared" si="5"/>
        <v>0.82818203460894935</v>
      </c>
      <c r="E82" s="431">
        <f t="shared" si="6"/>
        <v>0.71391487514572127</v>
      </c>
      <c r="F82" s="431">
        <f t="shared" si="6"/>
        <v>0.66904134359202139</v>
      </c>
      <c r="G82" s="431">
        <f t="shared" si="6"/>
        <v>0.74733252991411481</v>
      </c>
      <c r="H82" s="461">
        <f t="shared" si="6"/>
        <v>0.72630925099599686</v>
      </c>
      <c r="I82" s="461">
        <f t="shared" si="6"/>
        <v>0.67861255154024624</v>
      </c>
      <c r="J82" s="461">
        <f t="shared" si="6"/>
        <v>0.6951309050907577</v>
      </c>
    </row>
    <row r="83" spans="1:10" ht="14.25" x14ac:dyDescent="0.2">
      <c r="A83" s="448" t="s">
        <v>134</v>
      </c>
      <c r="B83" s="425" t="s">
        <v>84</v>
      </c>
      <c r="C83" s="425">
        <f t="shared" si="5"/>
        <v>2.7883159154484707E-2</v>
      </c>
      <c r="D83" s="425">
        <f t="shared" si="5"/>
        <v>0.11541777598716972</v>
      </c>
      <c r="E83" s="425">
        <f t="shared" si="6"/>
        <v>0.18887866832156988</v>
      </c>
      <c r="F83" s="425">
        <f t="shared" si="6"/>
        <v>0.24283575754107314</v>
      </c>
      <c r="G83" s="425">
        <f t="shared" si="6"/>
        <v>0.12023575667275677</v>
      </c>
      <c r="H83" s="440">
        <f t="shared" si="6"/>
        <v>0.18091696026474563</v>
      </c>
      <c r="I83" s="440">
        <f t="shared" si="6"/>
        <v>0.22784773452229218</v>
      </c>
      <c r="J83" s="440">
        <f t="shared" si="6"/>
        <v>0.21159463670984124</v>
      </c>
    </row>
    <row r="84" spans="1:10" ht="14.25" x14ac:dyDescent="0.2">
      <c r="A84" s="462" t="s">
        <v>135</v>
      </c>
      <c r="B84" s="432" t="s">
        <v>84</v>
      </c>
      <c r="C84" s="432">
        <f t="shared" si="5"/>
        <v>7.1423672580921849E-3</v>
      </c>
      <c r="D84" s="432">
        <f t="shared" si="5"/>
        <v>5.6400189403881001E-2</v>
      </c>
      <c r="E84" s="432">
        <f t="shared" si="6"/>
        <v>9.7206456532708735E-2</v>
      </c>
      <c r="F84" s="432">
        <f t="shared" si="6"/>
        <v>8.8122898866905372E-2</v>
      </c>
      <c r="G84" s="432">
        <f t="shared" si="6"/>
        <v>0.13243171341312843</v>
      </c>
      <c r="H84" s="463">
        <f t="shared" si="6"/>
        <v>9.2773788739257471E-2</v>
      </c>
      <c r="I84" s="463">
        <f t="shared" si="6"/>
        <v>9.3539713937461466E-2</v>
      </c>
      <c r="J84" s="463">
        <f t="shared" si="6"/>
        <v>9.3274458199401097E-2</v>
      </c>
    </row>
    <row r="85" spans="1:10" ht="15" x14ac:dyDescent="0.25">
      <c r="A85" s="458" t="s">
        <v>136</v>
      </c>
      <c r="B85" s="430" t="s">
        <v>84</v>
      </c>
      <c r="C85" s="430">
        <f t="shared" ref="C85:D88" si="7">C30/C$30</f>
        <v>1</v>
      </c>
      <c r="D85" s="430">
        <f t="shared" si="7"/>
        <v>1</v>
      </c>
      <c r="E85" s="430">
        <f t="shared" ref="E85:J88" si="8">E30/E$30</f>
        <v>1</v>
      </c>
      <c r="F85" s="430">
        <f t="shared" si="8"/>
        <v>1</v>
      </c>
      <c r="G85" s="430">
        <f t="shared" si="8"/>
        <v>1</v>
      </c>
      <c r="H85" s="459">
        <f t="shared" si="8"/>
        <v>1</v>
      </c>
      <c r="I85" s="459">
        <f t="shared" si="8"/>
        <v>1</v>
      </c>
      <c r="J85" s="459">
        <f t="shared" si="8"/>
        <v>1</v>
      </c>
    </row>
    <row r="86" spans="1:10" ht="14.25" x14ac:dyDescent="0.2">
      <c r="A86" s="460" t="s">
        <v>137</v>
      </c>
      <c r="B86" s="431" t="s">
        <v>84</v>
      </c>
      <c r="C86" s="431">
        <f t="shared" si="7"/>
        <v>0.21518935734541983</v>
      </c>
      <c r="D86" s="431">
        <f t="shared" si="7"/>
        <v>0.28205416454608656</v>
      </c>
      <c r="E86" s="431">
        <f t="shared" si="8"/>
        <v>0.23117050724874033</v>
      </c>
      <c r="F86" s="431">
        <f t="shared" si="8"/>
        <v>0.21046348041819998</v>
      </c>
      <c r="G86" s="431">
        <f t="shared" si="8"/>
        <v>0.29372510692919995</v>
      </c>
      <c r="H86" s="461">
        <f t="shared" si="8"/>
        <v>0.23466313516762374</v>
      </c>
      <c r="I86" s="461">
        <f t="shared" si="8"/>
        <v>0.21857602798061598</v>
      </c>
      <c r="J86" s="461">
        <f t="shared" si="8"/>
        <v>0.22415124377059104</v>
      </c>
    </row>
    <row r="87" spans="1:10" ht="14.25" x14ac:dyDescent="0.2">
      <c r="A87" s="448" t="s">
        <v>138</v>
      </c>
      <c r="B87" s="425" t="s">
        <v>84</v>
      </c>
      <c r="C87" s="425">
        <f t="shared" si="7"/>
        <v>0.70715199556929598</v>
      </c>
      <c r="D87" s="425">
        <f t="shared" si="7"/>
        <v>0.58693070474350284</v>
      </c>
      <c r="E87" s="425">
        <f t="shared" si="8"/>
        <v>0.52175830640579124</v>
      </c>
      <c r="F87" s="425">
        <f t="shared" si="8"/>
        <v>0.52115558418526908</v>
      </c>
      <c r="G87" s="425">
        <f t="shared" si="8"/>
        <v>0.48627221789045627</v>
      </c>
      <c r="H87" s="440">
        <f t="shared" si="8"/>
        <v>0.53161245226399556</v>
      </c>
      <c r="I87" s="440">
        <f t="shared" si="8"/>
        <v>0.51775674392640803</v>
      </c>
      <c r="J87" s="440">
        <f t="shared" si="8"/>
        <v>0.5225586367096795</v>
      </c>
    </row>
    <row r="88" spans="1:10" ht="14.25" x14ac:dyDescent="0.2">
      <c r="A88" s="464" t="s">
        <v>139</v>
      </c>
      <c r="B88" s="433" t="s">
        <v>84</v>
      </c>
      <c r="C88" s="433">
        <f t="shared" si="7"/>
        <v>7.7658647085284332E-2</v>
      </c>
      <c r="D88" s="433">
        <f t="shared" si="7"/>
        <v>0.13101513071041049</v>
      </c>
      <c r="E88" s="433">
        <f t="shared" si="8"/>
        <v>0.24707118634546849</v>
      </c>
      <c r="F88" s="433">
        <f t="shared" si="8"/>
        <v>0.26838093539653085</v>
      </c>
      <c r="G88" s="433">
        <f t="shared" si="8"/>
        <v>0.22000267518034378</v>
      </c>
      <c r="H88" s="465">
        <f t="shared" si="8"/>
        <v>0.23372441256838061</v>
      </c>
      <c r="I88" s="465">
        <f t="shared" si="8"/>
        <v>0.26366722809297605</v>
      </c>
      <c r="J88" s="465">
        <f t="shared" si="8"/>
        <v>0.25329011951972952</v>
      </c>
    </row>
    <row r="89" spans="1:10" ht="14.25" x14ac:dyDescent="0.2">
      <c r="A89" s="725" t="s">
        <v>532</v>
      </c>
      <c r="B89" s="653"/>
      <c r="C89" s="653"/>
      <c r="D89" s="653"/>
      <c r="E89" s="653"/>
      <c r="F89" s="653"/>
      <c r="G89" s="653"/>
      <c r="H89" s="654"/>
      <c r="I89" s="654"/>
      <c r="J89" s="654"/>
    </row>
    <row r="90" spans="1:10" customFormat="1" x14ac:dyDescent="0.2">
      <c r="A90" s="242" t="s">
        <v>214</v>
      </c>
      <c r="B90" s="196"/>
      <c r="C90" s="196"/>
      <c r="D90" s="211"/>
      <c r="E90" s="196"/>
      <c r="F90" s="196"/>
      <c r="G90" s="211"/>
      <c r="H90" s="196"/>
      <c r="I90" s="196"/>
      <c r="J90" s="196"/>
    </row>
    <row r="91" spans="1:10" x14ac:dyDescent="0.2">
      <c r="A91" s="442" t="s">
        <v>755</v>
      </c>
    </row>
    <row r="92" spans="1:10" x14ac:dyDescent="0.2">
      <c r="A92" s="443" t="s">
        <v>738</v>
      </c>
    </row>
    <row r="94" spans="1:10" ht="12.75" customHeight="1" x14ac:dyDescent="0.2">
      <c r="A94" s="731" t="s">
        <v>159</v>
      </c>
      <c r="B94" s="732"/>
      <c r="C94" s="732"/>
      <c r="D94" s="733"/>
      <c r="E94" s="733"/>
      <c r="F94" s="733"/>
      <c r="G94" s="733"/>
      <c r="H94" s="733"/>
      <c r="I94" s="733"/>
      <c r="J94" s="733"/>
    </row>
    <row r="95" spans="1:10" ht="39" customHeight="1" x14ac:dyDescent="0.2">
      <c r="A95" s="814" t="s">
        <v>160</v>
      </c>
      <c r="B95" s="814"/>
      <c r="C95" s="814"/>
      <c r="D95" s="814"/>
      <c r="E95" s="814"/>
      <c r="F95" s="814"/>
      <c r="G95" s="814"/>
      <c r="H95" s="814"/>
      <c r="I95" s="814"/>
      <c r="J95" s="814"/>
    </row>
    <row r="96" spans="1:10" ht="12.75" customHeight="1" x14ac:dyDescent="0.3">
      <c r="A96" s="467"/>
      <c r="B96" s="732"/>
      <c r="C96" s="732"/>
      <c r="D96" s="733"/>
      <c r="E96" s="733"/>
      <c r="F96" s="733"/>
      <c r="G96" s="733"/>
      <c r="H96" s="733"/>
      <c r="I96" s="733"/>
      <c r="J96" s="733"/>
    </row>
    <row r="97" spans="1:10" ht="24.75" customHeight="1" x14ac:dyDescent="0.2">
      <c r="A97" s="815" t="s">
        <v>562</v>
      </c>
      <c r="B97" s="815"/>
      <c r="C97" s="815"/>
      <c r="D97" s="815"/>
      <c r="E97" s="815"/>
      <c r="F97" s="815"/>
      <c r="G97" s="815"/>
      <c r="H97" s="815"/>
      <c r="I97" s="815"/>
      <c r="J97" s="815"/>
    </row>
    <row r="98" spans="1:10" ht="12.75" customHeight="1" x14ac:dyDescent="0.3">
      <c r="A98" s="467"/>
      <c r="B98" s="732"/>
      <c r="C98" s="732"/>
      <c r="D98" s="733"/>
      <c r="E98" s="733"/>
      <c r="F98" s="733"/>
      <c r="G98" s="733"/>
      <c r="H98" s="733"/>
      <c r="I98" s="733"/>
      <c r="J98" s="733"/>
    </row>
    <row r="99" spans="1:10" customFormat="1" ht="26.25" customHeight="1" x14ac:dyDescent="0.2">
      <c r="A99" s="816" t="s">
        <v>563</v>
      </c>
      <c r="B99" s="816"/>
      <c r="C99" s="816"/>
      <c r="D99" s="816"/>
      <c r="E99" s="816"/>
      <c r="F99" s="816"/>
      <c r="G99" s="816"/>
      <c r="H99" s="816"/>
      <c r="I99" s="816"/>
      <c r="J99" s="816"/>
    </row>
    <row r="100" spans="1:10" customFormat="1" ht="12.75" customHeight="1" x14ac:dyDescent="0.2">
      <c r="A100" s="734"/>
      <c r="B100" s="728"/>
      <c r="C100" s="728"/>
      <c r="D100" s="728"/>
      <c r="E100" s="728"/>
      <c r="F100" s="728"/>
      <c r="G100" s="47"/>
      <c r="H100" s="47"/>
      <c r="I100" s="47"/>
      <c r="J100" s="47"/>
    </row>
    <row r="101" spans="1:10" customFormat="1" ht="12.75" customHeight="1" x14ac:dyDescent="0.2">
      <c r="A101" s="816" t="s">
        <v>564</v>
      </c>
      <c r="B101" s="816"/>
      <c r="C101" s="816"/>
      <c r="D101" s="816"/>
      <c r="E101" s="816"/>
      <c r="F101" s="816"/>
      <c r="G101" s="816"/>
      <c r="H101" s="816"/>
      <c r="I101" s="816"/>
      <c r="J101" s="816"/>
    </row>
    <row r="102" spans="1:10" customFormat="1" ht="12.75" customHeight="1" x14ac:dyDescent="0.2">
      <c r="A102" s="729"/>
      <c r="B102" s="729"/>
      <c r="C102" s="729"/>
      <c r="D102" s="729"/>
      <c r="E102" s="729"/>
      <c r="F102" s="729"/>
      <c r="G102" s="47"/>
      <c r="H102" s="47"/>
      <c r="I102" s="47"/>
      <c r="J102" s="47"/>
    </row>
    <row r="103" spans="1:10" customFormat="1" ht="24.75" customHeight="1" x14ac:dyDescent="0.2">
      <c r="A103" s="816" t="s">
        <v>565</v>
      </c>
      <c r="B103" s="816"/>
      <c r="C103" s="816"/>
      <c r="D103" s="816"/>
      <c r="E103" s="816"/>
      <c r="F103" s="816"/>
      <c r="G103" s="816"/>
      <c r="H103" s="816"/>
      <c r="I103" s="816"/>
      <c r="J103" s="816"/>
    </row>
    <row r="104" spans="1:10" customFormat="1" ht="12.75" customHeight="1" x14ac:dyDescent="0.2">
      <c r="A104" s="728"/>
      <c r="B104" s="728"/>
      <c r="C104" s="728"/>
      <c r="D104" s="728"/>
      <c r="E104" s="728"/>
      <c r="F104" s="728"/>
      <c r="G104" s="47"/>
      <c r="H104" s="47"/>
      <c r="I104" s="47"/>
      <c r="J104" s="47"/>
    </row>
    <row r="105" spans="1:10" customFormat="1" ht="21" customHeight="1" x14ac:dyDescent="0.2">
      <c r="A105" s="816" t="s">
        <v>566</v>
      </c>
      <c r="B105" s="816"/>
      <c r="C105" s="816"/>
      <c r="D105" s="816"/>
      <c r="E105" s="816"/>
      <c r="F105" s="816"/>
      <c r="G105" s="816"/>
      <c r="H105" s="816"/>
      <c r="I105" s="816"/>
      <c r="J105" s="816"/>
    </row>
    <row r="106" spans="1:10" customFormat="1" ht="12.75" customHeight="1" x14ac:dyDescent="0.2">
      <c r="A106" s="728"/>
      <c r="B106" s="728"/>
      <c r="C106" s="728"/>
      <c r="D106" s="728"/>
      <c r="E106" s="728"/>
      <c r="F106" s="728"/>
      <c r="G106" s="47"/>
      <c r="H106" s="47"/>
      <c r="I106" s="47"/>
      <c r="J106" s="47"/>
    </row>
    <row r="107" spans="1:10" customFormat="1" ht="48.75" customHeight="1" x14ac:dyDescent="0.2">
      <c r="A107" s="816" t="s">
        <v>588</v>
      </c>
      <c r="B107" s="816"/>
      <c r="C107" s="816"/>
      <c r="D107" s="816"/>
      <c r="E107" s="816"/>
      <c r="F107" s="816"/>
      <c r="G107" s="816"/>
      <c r="H107" s="816"/>
      <c r="I107" s="816"/>
      <c r="J107" s="816"/>
    </row>
    <row r="108" spans="1:10" customFormat="1" ht="12.75" customHeight="1" x14ac:dyDescent="0.2">
      <c r="A108" s="734"/>
      <c r="B108" s="728"/>
      <c r="C108" s="728"/>
      <c r="D108" s="728"/>
      <c r="E108" s="728"/>
      <c r="F108" s="728"/>
      <c r="G108" s="47"/>
      <c r="H108" s="47"/>
      <c r="I108" s="47"/>
      <c r="J108" s="47"/>
    </row>
    <row r="109" spans="1:10" customFormat="1" ht="27" customHeight="1" x14ac:dyDescent="0.2">
      <c r="A109" s="816" t="s">
        <v>567</v>
      </c>
      <c r="B109" s="816"/>
      <c r="C109" s="816"/>
      <c r="D109" s="816"/>
      <c r="E109" s="816"/>
      <c r="F109" s="816"/>
      <c r="G109" s="816"/>
      <c r="H109" s="816"/>
      <c r="I109" s="816"/>
      <c r="J109" s="816"/>
    </row>
    <row r="110" spans="1:10" customFormat="1" ht="12.75" customHeight="1" x14ac:dyDescent="0.2">
      <c r="A110" s="735"/>
      <c r="B110" s="728"/>
      <c r="C110" s="728"/>
      <c r="D110" s="728"/>
      <c r="E110" s="728"/>
      <c r="F110" s="728"/>
      <c r="G110" s="47"/>
      <c r="H110" s="47"/>
      <c r="I110" s="47"/>
      <c r="J110" s="47"/>
    </row>
    <row r="111" spans="1:10" customFormat="1" ht="19.5" customHeight="1" x14ac:dyDescent="0.2">
      <c r="A111" s="816" t="s">
        <v>568</v>
      </c>
      <c r="B111" s="816"/>
      <c r="C111" s="816"/>
      <c r="D111" s="816"/>
      <c r="E111" s="816"/>
      <c r="F111" s="816"/>
      <c r="G111" s="816"/>
      <c r="H111" s="816"/>
      <c r="I111" s="816"/>
      <c r="J111" s="816"/>
    </row>
    <row r="112" spans="1:10" customFormat="1" ht="12.75" customHeight="1" x14ac:dyDescent="0.2">
      <c r="A112" s="735"/>
      <c r="B112" s="728"/>
      <c r="C112" s="728"/>
      <c r="D112" s="728"/>
      <c r="E112" s="728"/>
      <c r="F112" s="728"/>
      <c r="G112" s="47"/>
      <c r="H112" s="47"/>
      <c r="I112" s="47"/>
      <c r="J112" s="47"/>
    </row>
    <row r="113" spans="1:10" customFormat="1" ht="22.5" customHeight="1" x14ac:dyDescent="0.2">
      <c r="A113" s="816" t="s">
        <v>569</v>
      </c>
      <c r="B113" s="816"/>
      <c r="C113" s="816"/>
      <c r="D113" s="816"/>
      <c r="E113" s="816"/>
      <c r="F113" s="816"/>
      <c r="G113" s="816"/>
      <c r="H113" s="816"/>
      <c r="I113" s="816"/>
      <c r="J113" s="816"/>
    </row>
    <row r="114" spans="1:10" customFormat="1" ht="12" customHeight="1" x14ac:dyDescent="0.2">
      <c r="A114" s="729"/>
      <c r="B114" s="729"/>
      <c r="C114" s="729"/>
      <c r="D114" s="729"/>
      <c r="E114" s="729"/>
      <c r="F114" s="729"/>
      <c r="G114" s="47"/>
      <c r="H114" s="47"/>
      <c r="I114" s="47"/>
      <c r="J114" s="47"/>
    </row>
    <row r="115" spans="1:10" customFormat="1" ht="39.75" customHeight="1" x14ac:dyDescent="0.2">
      <c r="A115" s="816" t="s">
        <v>570</v>
      </c>
      <c r="B115" s="816"/>
      <c r="C115" s="816"/>
      <c r="D115" s="816"/>
      <c r="E115" s="816"/>
      <c r="F115" s="816"/>
      <c r="G115" s="816"/>
      <c r="H115" s="816"/>
      <c r="I115" s="816"/>
      <c r="J115" s="816"/>
    </row>
    <row r="116" spans="1:10" customFormat="1" ht="12.75" customHeight="1" x14ac:dyDescent="0.2">
      <c r="A116" s="735"/>
      <c r="B116" s="728"/>
      <c r="C116" s="728"/>
      <c r="D116" s="728"/>
      <c r="E116" s="728"/>
      <c r="F116" s="728"/>
      <c r="G116" s="47"/>
      <c r="H116" s="47"/>
      <c r="I116" s="47"/>
      <c r="J116" s="47"/>
    </row>
    <row r="117" spans="1:10" customFormat="1" ht="33.75" customHeight="1" x14ac:dyDescent="0.2">
      <c r="A117" s="816" t="s">
        <v>571</v>
      </c>
      <c r="B117" s="816"/>
      <c r="C117" s="816"/>
      <c r="D117" s="816"/>
      <c r="E117" s="816"/>
      <c r="F117" s="816"/>
      <c r="G117" s="816"/>
      <c r="H117" s="816"/>
      <c r="I117" s="816"/>
      <c r="J117" s="816"/>
    </row>
    <row r="118" spans="1:10" customFormat="1" ht="12.75" customHeight="1" x14ac:dyDescent="0.2">
      <c r="A118" s="735"/>
      <c r="B118" s="728"/>
      <c r="C118" s="728"/>
      <c r="D118" s="728"/>
      <c r="E118" s="728"/>
      <c r="F118" s="728"/>
      <c r="G118" s="47"/>
      <c r="H118" s="47"/>
      <c r="I118" s="47"/>
      <c r="J118" s="47"/>
    </row>
    <row r="119" spans="1:10" customFormat="1" ht="21" customHeight="1" x14ac:dyDescent="0.2">
      <c r="A119" s="816" t="s">
        <v>572</v>
      </c>
      <c r="B119" s="816"/>
      <c r="C119" s="816"/>
      <c r="D119" s="816"/>
      <c r="E119" s="816"/>
      <c r="F119" s="816"/>
      <c r="G119" s="816"/>
      <c r="H119" s="816"/>
      <c r="I119" s="816"/>
      <c r="J119" s="816"/>
    </row>
    <row r="120" spans="1:10" ht="12.75" customHeight="1" x14ac:dyDescent="0.2">
      <c r="A120" s="736"/>
      <c r="B120" s="732"/>
      <c r="C120" s="732"/>
      <c r="D120" s="733"/>
      <c r="E120" s="733"/>
      <c r="F120" s="733"/>
      <c r="G120" s="733"/>
      <c r="H120" s="733"/>
      <c r="I120" s="733"/>
      <c r="J120" s="733"/>
    </row>
    <row r="121" spans="1:10" ht="14.25" customHeight="1" x14ac:dyDescent="0.2">
      <c r="A121" s="813" t="s">
        <v>161</v>
      </c>
      <c r="B121" s="813"/>
      <c r="C121" s="813"/>
      <c r="D121" s="813"/>
      <c r="E121" s="813"/>
      <c r="F121" s="813"/>
      <c r="G121" s="813"/>
      <c r="H121" s="813"/>
      <c r="I121" s="813"/>
      <c r="J121" s="813"/>
    </row>
    <row r="122" spans="1:10" ht="12.75" customHeight="1" x14ac:dyDescent="0.2">
      <c r="A122" s="737" t="s">
        <v>162</v>
      </c>
      <c r="B122" s="732"/>
      <c r="C122" s="732"/>
      <c r="D122" s="733"/>
      <c r="E122" s="733"/>
      <c r="F122" s="733"/>
      <c r="G122" s="733"/>
      <c r="H122" s="733"/>
      <c r="I122" s="733"/>
      <c r="J122" s="733"/>
    </row>
    <row r="124" spans="1:10" customFormat="1" ht="24.75" customHeight="1" x14ac:dyDescent="0.2">
      <c r="A124" s="810" t="s">
        <v>559</v>
      </c>
      <c r="B124" s="810"/>
      <c r="C124" s="810"/>
      <c r="D124" s="810"/>
      <c r="E124" s="810"/>
      <c r="F124" s="810"/>
      <c r="G124" s="810"/>
      <c r="H124" s="810"/>
      <c r="I124" s="810"/>
      <c r="J124" s="810"/>
    </row>
    <row r="125" spans="1:10" customFormat="1" x14ac:dyDescent="0.2">
      <c r="H125" s="192"/>
      <c r="I125" s="192"/>
    </row>
  </sheetData>
  <mergeCells count="15">
    <mergeCell ref="A124:J124"/>
    <mergeCell ref="A95:J95"/>
    <mergeCell ref="A97:J97"/>
    <mergeCell ref="A99:J99"/>
    <mergeCell ref="A101:J101"/>
    <mergeCell ref="A103:J103"/>
    <mergeCell ref="A105:J105"/>
    <mergeCell ref="A107:J107"/>
    <mergeCell ref="A109:J109"/>
    <mergeCell ref="A111:J111"/>
    <mergeCell ref="A113:J113"/>
    <mergeCell ref="A115:J115"/>
    <mergeCell ref="A117:J117"/>
    <mergeCell ref="A119:J119"/>
    <mergeCell ref="A121:J121"/>
  </mergeCells>
  <pageMargins left="0.70866141732283472" right="0.70866141732283472" top="0.74803149606299213" bottom="0.74803149606299213" header="0.31496062992125984" footer="0.31496062992125984"/>
  <pageSetup paperSize="9" scale="56" firstPageNumber="20" fitToHeight="2" orientation="landscape" useFirstPageNumber="1" r:id="rId1"/>
  <headerFooter>
    <oddHeader>&amp;RLes groupements à fiscalité propre en 2023</oddHeader>
    <oddFooter>&amp;LDirection Générale des Collectivités Locales / DESL&amp;C&amp;P&amp;RMise en ligne : janvier 2025</oddFooter>
    <evenHeader>&amp;RLes groupements à fiscalité propre en 2019</evenHeader>
    <evenFooter>&amp;LDirection Générale des Collectivités Locales / DESL&amp;C21&amp;RMise en ligne : mai 2021</evenFooter>
    <firstHeader>&amp;RLes groupements à fiscalité propre en 2019</firstHeader>
    <firstFooter>&amp;LDirection Générale des collectivités Locales / DESL&amp;C20&amp;RMise en ligne : mai 2021</firstFooter>
  </headerFooter>
  <rowBreaks count="2" manualBreakCount="2">
    <brk id="55" max="9" man="1"/>
    <brk id="92" max="9"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1"/>
  <sheetViews>
    <sheetView zoomScaleNormal="100" workbookViewId="0"/>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2" ht="21" x14ac:dyDescent="0.25">
      <c r="A1" s="9" t="s">
        <v>756</v>
      </c>
    </row>
    <row r="2" spans="1:12" ht="13.5" thickBot="1" x14ac:dyDescent="0.25">
      <c r="A2" s="202"/>
      <c r="J2" s="19" t="s">
        <v>156</v>
      </c>
    </row>
    <row r="3" spans="1:12" x14ac:dyDescent="0.2">
      <c r="A3" s="17" t="s">
        <v>736</v>
      </c>
      <c r="B3" s="480" t="s">
        <v>34</v>
      </c>
      <c r="C3" s="480" t="s">
        <v>455</v>
      </c>
      <c r="D3" s="480" t="s">
        <v>457</v>
      </c>
      <c r="E3" s="480" t="s">
        <v>97</v>
      </c>
      <c r="F3" s="480" t="s">
        <v>267</v>
      </c>
      <c r="G3" s="481">
        <v>300000</v>
      </c>
      <c r="H3" s="482" t="s">
        <v>283</v>
      </c>
      <c r="I3" s="482" t="s">
        <v>283</v>
      </c>
      <c r="J3" s="482" t="s">
        <v>61</v>
      </c>
    </row>
    <row r="4" spans="1:12" x14ac:dyDescent="0.2">
      <c r="A4" s="16" t="s">
        <v>153</v>
      </c>
      <c r="B4" s="483" t="s">
        <v>454</v>
      </c>
      <c r="C4" s="483" t="s">
        <v>35</v>
      </c>
      <c r="D4" s="483" t="s">
        <v>35</v>
      </c>
      <c r="E4" s="483" t="s">
        <v>35</v>
      </c>
      <c r="F4" s="483" t="s">
        <v>35</v>
      </c>
      <c r="G4" s="483" t="s">
        <v>36</v>
      </c>
      <c r="H4" s="484" t="s">
        <v>281</v>
      </c>
      <c r="I4" s="484" t="s">
        <v>282</v>
      </c>
      <c r="J4" s="484" t="s">
        <v>106</v>
      </c>
    </row>
    <row r="5" spans="1:12" ht="13.5" thickBot="1" x14ac:dyDescent="0.25">
      <c r="A5" s="195" t="s">
        <v>65</v>
      </c>
      <c r="B5" s="485" t="s">
        <v>36</v>
      </c>
      <c r="C5" s="485" t="s">
        <v>456</v>
      </c>
      <c r="D5" s="485" t="s">
        <v>99</v>
      </c>
      <c r="E5" s="485" t="s">
        <v>100</v>
      </c>
      <c r="F5" s="485" t="s">
        <v>268</v>
      </c>
      <c r="G5" s="485" t="s">
        <v>101</v>
      </c>
      <c r="H5" s="486" t="s">
        <v>100</v>
      </c>
      <c r="I5" s="486" t="s">
        <v>101</v>
      </c>
      <c r="J5" s="486" t="s">
        <v>265</v>
      </c>
    </row>
    <row r="6" spans="1:12" x14ac:dyDescent="0.2">
      <c r="A6" s="201"/>
    </row>
    <row r="7" spans="1:12" ht="15" x14ac:dyDescent="0.25">
      <c r="A7" s="332" t="s">
        <v>115</v>
      </c>
      <c r="B7" s="468" t="s">
        <v>84</v>
      </c>
      <c r="C7" s="468">
        <v>804.87665887200001</v>
      </c>
      <c r="D7" s="468">
        <v>610.07321936300002</v>
      </c>
      <c r="E7" s="468">
        <v>446.04101056899998</v>
      </c>
      <c r="F7" s="468">
        <v>450.96364361299999</v>
      </c>
      <c r="G7" s="468">
        <v>351.37578547499999</v>
      </c>
      <c r="H7" s="469">
        <v>461.73054604599997</v>
      </c>
      <c r="I7" s="469">
        <v>439.547927921</v>
      </c>
      <c r="J7" s="469">
        <v>447.88015315400003</v>
      </c>
      <c r="L7" s="532"/>
    </row>
    <row r="8" spans="1:12" ht="14.25" x14ac:dyDescent="0.2">
      <c r="A8" s="333" t="s">
        <v>116</v>
      </c>
      <c r="B8" s="470" t="s">
        <v>84</v>
      </c>
      <c r="C8" s="470">
        <v>211.298933232</v>
      </c>
      <c r="D8" s="470">
        <v>147.160863664</v>
      </c>
      <c r="E8" s="470">
        <v>121.73223331</v>
      </c>
      <c r="F8" s="470">
        <v>131.78880590700001</v>
      </c>
      <c r="G8" s="470">
        <v>105.71295119299999</v>
      </c>
      <c r="H8" s="330">
        <v>124.38491808800001</v>
      </c>
      <c r="I8" s="330">
        <v>128.79974128200001</v>
      </c>
      <c r="J8" s="330">
        <v>127.14144734200001</v>
      </c>
    </row>
    <row r="9" spans="1:12" ht="14.25" x14ac:dyDescent="0.2">
      <c r="A9" s="334" t="s">
        <v>117</v>
      </c>
      <c r="B9" s="471" t="s">
        <v>84</v>
      </c>
      <c r="C9" s="471">
        <v>358.73289887700003</v>
      </c>
      <c r="D9" s="471">
        <v>289.67469998799999</v>
      </c>
      <c r="E9" s="471">
        <v>182.601312401</v>
      </c>
      <c r="F9" s="471">
        <v>172.32742340199999</v>
      </c>
      <c r="G9" s="471">
        <v>119.864674026</v>
      </c>
      <c r="H9" s="472">
        <v>192.46537831200001</v>
      </c>
      <c r="I9" s="472">
        <v>166.31363976899999</v>
      </c>
      <c r="J9" s="472">
        <v>176.13674426200001</v>
      </c>
    </row>
    <row r="10" spans="1:12" ht="14.25" x14ac:dyDescent="0.2">
      <c r="A10" s="333" t="s">
        <v>118</v>
      </c>
      <c r="B10" s="470" t="s">
        <v>84</v>
      </c>
      <c r="C10" s="470">
        <v>13.821938718</v>
      </c>
      <c r="D10" s="470">
        <v>8.6871427360000002</v>
      </c>
      <c r="E10" s="470">
        <v>6.9994376300000001</v>
      </c>
      <c r="F10" s="470">
        <v>10.003315085000001</v>
      </c>
      <c r="G10" s="470">
        <v>10.855692496</v>
      </c>
      <c r="H10" s="330">
        <v>7.1811998370000003</v>
      </c>
      <c r="I10" s="330">
        <v>10.101022760999999</v>
      </c>
      <c r="J10" s="330">
        <v>9.0042801630000007</v>
      </c>
    </row>
    <row r="11" spans="1:12" ht="14.25" x14ac:dyDescent="0.2">
      <c r="A11" s="334" t="s">
        <v>119</v>
      </c>
      <c r="B11" s="471" t="s">
        <v>84</v>
      </c>
      <c r="C11" s="471">
        <v>187.84521966400001</v>
      </c>
      <c r="D11" s="471">
        <v>140.22298404399999</v>
      </c>
      <c r="E11" s="471">
        <v>112.532459695</v>
      </c>
      <c r="F11" s="471">
        <v>114.615467771</v>
      </c>
      <c r="G11" s="471">
        <v>101.583806895</v>
      </c>
      <c r="H11" s="472">
        <v>115.276762011</v>
      </c>
      <c r="I11" s="472">
        <v>113.121653783</v>
      </c>
      <c r="J11" s="472">
        <v>113.931154585</v>
      </c>
    </row>
    <row r="12" spans="1:12" ht="14.25" x14ac:dyDescent="0.2">
      <c r="A12" s="333" t="s">
        <v>120</v>
      </c>
      <c r="B12" s="470" t="s">
        <v>84</v>
      </c>
      <c r="C12" s="470">
        <v>33.17766838</v>
      </c>
      <c r="D12" s="470">
        <v>24.327528931</v>
      </c>
      <c r="E12" s="470">
        <v>22.175567532999999</v>
      </c>
      <c r="F12" s="470">
        <v>22.228631448000002</v>
      </c>
      <c r="G12" s="470">
        <v>13.358660864000001</v>
      </c>
      <c r="H12" s="330">
        <v>22.422287797999999</v>
      </c>
      <c r="I12" s="330">
        <v>21.211870326</v>
      </c>
      <c r="J12" s="330">
        <v>21.666526802</v>
      </c>
    </row>
    <row r="13" spans="1:12" ht="15" x14ac:dyDescent="0.25">
      <c r="A13" s="335" t="s">
        <v>121</v>
      </c>
      <c r="B13" s="473" t="s">
        <v>84</v>
      </c>
      <c r="C13" s="473">
        <v>950.37535378400003</v>
      </c>
      <c r="D13" s="473">
        <v>698.48153810400004</v>
      </c>
      <c r="E13" s="473">
        <v>539.866089859</v>
      </c>
      <c r="F13" s="473">
        <v>559.68256063299998</v>
      </c>
      <c r="G13" s="473">
        <v>461.15961718800003</v>
      </c>
      <c r="H13" s="474">
        <v>555.45014487100002</v>
      </c>
      <c r="I13" s="474">
        <v>548.38891567899998</v>
      </c>
      <c r="J13" s="474">
        <v>551.04125147299999</v>
      </c>
    </row>
    <row r="14" spans="1:12" ht="14.25" x14ac:dyDescent="0.2">
      <c r="A14" s="333" t="s">
        <v>63</v>
      </c>
      <c r="B14" s="470" t="s">
        <v>84</v>
      </c>
      <c r="C14" s="470">
        <v>689.62336846799997</v>
      </c>
      <c r="D14" s="470">
        <v>407.91941435000001</v>
      </c>
      <c r="E14" s="470">
        <v>315.91770325499999</v>
      </c>
      <c r="F14" s="470">
        <v>337.30712061100002</v>
      </c>
      <c r="G14" s="470">
        <v>247.13904209399999</v>
      </c>
      <c r="H14" s="330">
        <v>325.83772523599998</v>
      </c>
      <c r="I14" s="330">
        <v>326.97119042700001</v>
      </c>
      <c r="J14" s="330">
        <v>326.54543873199998</v>
      </c>
    </row>
    <row r="15" spans="1:12" ht="14.25" x14ac:dyDescent="0.2">
      <c r="A15" s="334" t="s">
        <v>122</v>
      </c>
      <c r="B15" s="471" t="s">
        <v>84</v>
      </c>
      <c r="C15" s="471">
        <v>278.39004453500002</v>
      </c>
      <c r="D15" s="471">
        <v>116.190204721</v>
      </c>
      <c r="E15" s="471">
        <v>39.800048283999999</v>
      </c>
      <c r="F15" s="471">
        <v>24.845569315999999</v>
      </c>
      <c r="G15" s="471">
        <v>-65.304302931999999</v>
      </c>
      <c r="H15" s="472">
        <v>47.571007844</v>
      </c>
      <c r="I15" s="472">
        <v>14.51172611</v>
      </c>
      <c r="J15" s="472">
        <v>26.929438928</v>
      </c>
    </row>
    <row r="16" spans="1:12" ht="14.25" x14ac:dyDescent="0.2">
      <c r="A16" s="539" t="s">
        <v>123</v>
      </c>
      <c r="B16" s="540" t="s">
        <v>84</v>
      </c>
      <c r="C16" s="540">
        <v>411.23332393300001</v>
      </c>
      <c r="D16" s="540">
        <v>291.72920962799998</v>
      </c>
      <c r="E16" s="540">
        <v>276.11765497099998</v>
      </c>
      <c r="F16" s="540">
        <v>312.46155129499999</v>
      </c>
      <c r="G16" s="540">
        <v>312.44334502599997</v>
      </c>
      <c r="H16" s="370">
        <v>278.26671739099999</v>
      </c>
      <c r="I16" s="370">
        <v>312.45946431800002</v>
      </c>
      <c r="J16" s="370">
        <v>299.61599980400001</v>
      </c>
    </row>
    <row r="17" spans="1:10" ht="14.25" x14ac:dyDescent="0.2">
      <c r="A17" s="541" t="s">
        <v>124</v>
      </c>
      <c r="B17" s="542" t="s">
        <v>84</v>
      </c>
      <c r="C17" s="542">
        <v>124.699138711</v>
      </c>
      <c r="D17" s="542">
        <v>122.288085849</v>
      </c>
      <c r="E17" s="542">
        <v>124.55410796</v>
      </c>
      <c r="F17" s="542">
        <v>134.948257208</v>
      </c>
      <c r="G17" s="542">
        <v>155.16803433300001</v>
      </c>
      <c r="H17" s="543">
        <v>124.37050705599999</v>
      </c>
      <c r="I17" s="543">
        <v>137.26604203900001</v>
      </c>
      <c r="J17" s="543">
        <v>132.42222687899999</v>
      </c>
    </row>
    <row r="18" spans="1:10" ht="14.25" x14ac:dyDescent="0.2">
      <c r="A18" s="539" t="s">
        <v>125</v>
      </c>
      <c r="B18" s="540" t="s">
        <v>84</v>
      </c>
      <c r="C18" s="540">
        <v>86.995856044999996</v>
      </c>
      <c r="D18" s="540">
        <v>84.759692952999998</v>
      </c>
      <c r="E18" s="540">
        <v>79.523774716000005</v>
      </c>
      <c r="F18" s="540">
        <v>87.045299318999994</v>
      </c>
      <c r="G18" s="540">
        <v>102.959221117</v>
      </c>
      <c r="H18" s="370">
        <v>79.998719962999999</v>
      </c>
      <c r="I18" s="370">
        <v>88.869505704999995</v>
      </c>
      <c r="J18" s="370">
        <v>85.537465079</v>
      </c>
    </row>
    <row r="19" spans="1:10" ht="14.25" x14ac:dyDescent="0.2">
      <c r="A19" s="560" t="s">
        <v>126</v>
      </c>
      <c r="B19" s="561" t="s">
        <v>84</v>
      </c>
      <c r="C19" s="561">
        <v>2.0705505789999998</v>
      </c>
      <c r="D19" s="561">
        <v>1.7909266829999999</v>
      </c>
      <c r="E19" s="561">
        <v>1.217471953</v>
      </c>
      <c r="F19" s="561">
        <v>1.819764014</v>
      </c>
      <c r="G19" s="561">
        <v>1.5646215640000001</v>
      </c>
      <c r="H19" s="562">
        <v>1.269714974</v>
      </c>
      <c r="I19" s="562">
        <v>1.790517138</v>
      </c>
      <c r="J19" s="562">
        <v>1.594893659</v>
      </c>
    </row>
    <row r="20" spans="1:10" ht="14.25" x14ac:dyDescent="0.2">
      <c r="A20" s="676" t="s">
        <v>466</v>
      </c>
      <c r="B20" s="540" t="s">
        <v>84</v>
      </c>
      <c r="C20" s="540">
        <v>35.632732087000001</v>
      </c>
      <c r="D20" s="540">
        <v>35.737466214000001</v>
      </c>
      <c r="E20" s="540">
        <v>43.812861290999997</v>
      </c>
      <c r="F20" s="540">
        <v>46.083193874999999</v>
      </c>
      <c r="G20" s="540">
        <v>50.644191653</v>
      </c>
      <c r="H20" s="370">
        <v>43.102072118999999</v>
      </c>
      <c r="I20" s="370">
        <v>46.606019195999998</v>
      </c>
      <c r="J20" s="370">
        <v>45.289868140999999</v>
      </c>
    </row>
    <row r="21" spans="1:10" ht="14.25" x14ac:dyDescent="0.2">
      <c r="A21" s="560" t="s">
        <v>127</v>
      </c>
      <c r="B21" s="561" t="s">
        <v>84</v>
      </c>
      <c r="C21" s="561">
        <v>60.549784033000002</v>
      </c>
      <c r="D21" s="561">
        <v>49.898690618000003</v>
      </c>
      <c r="E21" s="561">
        <v>33.840383619999997</v>
      </c>
      <c r="F21" s="561">
        <v>24.823246182999998</v>
      </c>
      <c r="G21" s="561">
        <v>10.878965199</v>
      </c>
      <c r="H21" s="562">
        <v>35.321655087000003</v>
      </c>
      <c r="I21" s="562">
        <v>23.224818923000001</v>
      </c>
      <c r="J21" s="562">
        <v>27.768627185</v>
      </c>
    </row>
    <row r="22" spans="1:10" ht="14.25" x14ac:dyDescent="0.2">
      <c r="A22" s="539" t="s">
        <v>128</v>
      </c>
      <c r="B22" s="540" t="s">
        <v>84</v>
      </c>
      <c r="C22" s="540">
        <v>64.074264146999994</v>
      </c>
      <c r="D22" s="540">
        <v>105.431248502</v>
      </c>
      <c r="E22" s="540">
        <v>53.695287335000003</v>
      </c>
      <c r="F22" s="540">
        <v>50.408049257999998</v>
      </c>
      <c r="G22" s="540">
        <v>38.204454826999999</v>
      </c>
      <c r="H22" s="370">
        <v>57.976040208999997</v>
      </c>
      <c r="I22" s="370">
        <v>49.009156189999999</v>
      </c>
      <c r="J22" s="370">
        <v>52.377293209000001</v>
      </c>
    </row>
    <row r="23" spans="1:10" ht="14.25" x14ac:dyDescent="0.2">
      <c r="A23" s="563" t="s">
        <v>129</v>
      </c>
      <c r="B23" s="564" t="s">
        <v>84</v>
      </c>
      <c r="C23" s="564">
        <v>11.428798425</v>
      </c>
      <c r="D23" s="564">
        <v>12.944098785</v>
      </c>
      <c r="E23" s="564">
        <v>11.858607688999999</v>
      </c>
      <c r="F23" s="564">
        <v>12.195887373</v>
      </c>
      <c r="G23" s="564">
        <v>9.7691207349999996</v>
      </c>
      <c r="H23" s="565">
        <v>11.944217283</v>
      </c>
      <c r="I23" s="565">
        <v>11.9177081</v>
      </c>
      <c r="J23" s="565">
        <v>11.927665468000001</v>
      </c>
    </row>
    <row r="24" spans="1:10" ht="15" x14ac:dyDescent="0.25">
      <c r="A24" s="547" t="s">
        <v>130</v>
      </c>
      <c r="B24" s="548" t="s">
        <v>84</v>
      </c>
      <c r="C24" s="548">
        <v>145.49869491199999</v>
      </c>
      <c r="D24" s="548">
        <v>88.408318741000002</v>
      </c>
      <c r="E24" s="548">
        <v>93.825079290000005</v>
      </c>
      <c r="F24" s="548">
        <v>108.71891702000001</v>
      </c>
      <c r="G24" s="548">
        <v>109.783831713</v>
      </c>
      <c r="H24" s="354">
        <v>93.719598824000002</v>
      </c>
      <c r="I24" s="354">
        <v>108.840987758</v>
      </c>
      <c r="J24" s="354">
        <v>103.161098319</v>
      </c>
    </row>
    <row r="25" spans="1:10" ht="15" x14ac:dyDescent="0.25">
      <c r="A25" s="566" t="s">
        <v>131</v>
      </c>
      <c r="B25" s="567" t="s">
        <v>84</v>
      </c>
      <c r="C25" s="567">
        <v>106.379190295</v>
      </c>
      <c r="D25" s="567">
        <v>54.072533292999999</v>
      </c>
      <c r="E25" s="567">
        <v>65.030076574999995</v>
      </c>
      <c r="F25" s="567">
        <v>68.672960797000002</v>
      </c>
      <c r="G25" s="567">
        <v>62.500304229999998</v>
      </c>
      <c r="H25" s="568">
        <v>64.406294493000004</v>
      </c>
      <c r="I25" s="568">
        <v>67.965391683999997</v>
      </c>
      <c r="J25" s="568">
        <v>66.628525167999996</v>
      </c>
    </row>
    <row r="26" spans="1:10" ht="15" x14ac:dyDescent="0.25">
      <c r="A26" s="547" t="s">
        <v>132</v>
      </c>
      <c r="B26" s="548" t="s">
        <v>84</v>
      </c>
      <c r="C26" s="548">
        <v>340.09655793799999</v>
      </c>
      <c r="D26" s="548">
        <v>125.504354361</v>
      </c>
      <c r="E26" s="548">
        <v>138.74938430500001</v>
      </c>
      <c r="F26" s="548">
        <v>156.450992845</v>
      </c>
      <c r="G26" s="548">
        <v>168.302400689</v>
      </c>
      <c r="H26" s="354">
        <v>138.97860984499999</v>
      </c>
      <c r="I26" s="354">
        <v>157.80951490800001</v>
      </c>
      <c r="J26" s="354">
        <v>150.73625865700001</v>
      </c>
    </row>
    <row r="27" spans="1:10" ht="14.25" x14ac:dyDescent="0.2">
      <c r="A27" s="560" t="s">
        <v>133</v>
      </c>
      <c r="B27" s="561" t="s">
        <v>84</v>
      </c>
      <c r="C27" s="561">
        <v>328.18449696499999</v>
      </c>
      <c r="D27" s="561">
        <v>103.940451547</v>
      </c>
      <c r="E27" s="561">
        <v>99.055249372999995</v>
      </c>
      <c r="F27" s="561">
        <v>104.672182459</v>
      </c>
      <c r="G27" s="561">
        <v>125.77785889800001</v>
      </c>
      <c r="H27" s="562">
        <v>100.94145002099999</v>
      </c>
      <c r="I27" s="562">
        <v>107.091517569</v>
      </c>
      <c r="J27" s="562">
        <v>104.78143190999999</v>
      </c>
    </row>
    <row r="28" spans="1:10" ht="14.25" x14ac:dyDescent="0.2">
      <c r="A28" s="539" t="s">
        <v>134</v>
      </c>
      <c r="B28" s="540" t="s">
        <v>84</v>
      </c>
      <c r="C28" s="540">
        <v>9.4829664529999995</v>
      </c>
      <c r="D28" s="540">
        <v>14.485433456999999</v>
      </c>
      <c r="E28" s="540">
        <v>26.206798937999999</v>
      </c>
      <c r="F28" s="540">
        <v>37.991895366000001</v>
      </c>
      <c r="G28" s="540">
        <v>20.235966497</v>
      </c>
      <c r="H28" s="370">
        <v>25.143587634999999</v>
      </c>
      <c r="I28" s="370">
        <v>35.956540457999999</v>
      </c>
      <c r="J28" s="370">
        <v>31.894983889999999</v>
      </c>
    </row>
    <row r="29" spans="1:10" ht="14.25" x14ac:dyDescent="0.2">
      <c r="A29" s="560" t="s">
        <v>135</v>
      </c>
      <c r="B29" s="561" t="s">
        <v>84</v>
      </c>
      <c r="C29" s="561">
        <v>2.42909452</v>
      </c>
      <c r="D29" s="561">
        <v>7.0784693570000004</v>
      </c>
      <c r="E29" s="561">
        <v>13.487335994</v>
      </c>
      <c r="F29" s="561">
        <v>13.78691502</v>
      </c>
      <c r="G29" s="561">
        <v>22.288575295000001</v>
      </c>
      <c r="H29" s="562">
        <v>12.893572189</v>
      </c>
      <c r="I29" s="562">
        <v>14.761456881000001</v>
      </c>
      <c r="J29" s="562">
        <v>14.059842857</v>
      </c>
    </row>
    <row r="30" spans="1:10" ht="15" x14ac:dyDescent="0.25">
      <c r="A30" s="547" t="s">
        <v>136</v>
      </c>
      <c r="B30" s="548" t="s">
        <v>84</v>
      </c>
      <c r="C30" s="548">
        <v>216.25071977600001</v>
      </c>
      <c r="D30" s="548">
        <v>50.713132301000002</v>
      </c>
      <c r="E30" s="548">
        <v>52.855639801000002</v>
      </c>
      <c r="F30" s="548">
        <v>62.142667525999997</v>
      </c>
      <c r="G30" s="548">
        <v>51.814550525000001</v>
      </c>
      <c r="H30" s="354">
        <v>53.742520413999998</v>
      </c>
      <c r="I30" s="354">
        <v>60.958759673000003</v>
      </c>
      <c r="J30" s="354">
        <v>58.248199067000002</v>
      </c>
    </row>
    <row r="31" spans="1:10" ht="14.25" x14ac:dyDescent="0.2">
      <c r="A31" s="560" t="s">
        <v>137</v>
      </c>
      <c r="B31" s="561" t="s">
        <v>84</v>
      </c>
      <c r="C31" s="561">
        <v>46.534853413999997</v>
      </c>
      <c r="D31" s="561">
        <v>14.303850163</v>
      </c>
      <c r="E31" s="561">
        <v>12.218665064</v>
      </c>
      <c r="F31" s="561">
        <v>13.07876209</v>
      </c>
      <c r="G31" s="561">
        <v>15.219234394000001</v>
      </c>
      <c r="H31" s="562">
        <v>12.611388332000001</v>
      </c>
      <c r="I31" s="562">
        <v>13.32412356</v>
      </c>
      <c r="J31" s="562">
        <v>13.056406268</v>
      </c>
    </row>
    <row r="32" spans="1:10" ht="14.25" x14ac:dyDescent="0.2">
      <c r="A32" s="539" t="s">
        <v>138</v>
      </c>
      <c r="B32" s="540" t="s">
        <v>84</v>
      </c>
      <c r="C32" s="540">
        <v>152.92212803300001</v>
      </c>
      <c r="D32" s="540">
        <v>29.765094480999998</v>
      </c>
      <c r="E32" s="540">
        <v>27.577869106000001</v>
      </c>
      <c r="F32" s="540">
        <v>32.385998196999999</v>
      </c>
      <c r="G32" s="540">
        <v>25.195976403</v>
      </c>
      <c r="H32" s="370">
        <v>28.570193067999998</v>
      </c>
      <c r="I32" s="370">
        <v>31.561808922000001</v>
      </c>
      <c r="J32" s="370">
        <v>30.438099494999999</v>
      </c>
    </row>
    <row r="33" spans="1:10" ht="14.25" x14ac:dyDescent="0.2">
      <c r="A33" s="563" t="s">
        <v>139</v>
      </c>
      <c r="B33" s="564" t="s">
        <v>84</v>
      </c>
      <c r="C33" s="564">
        <v>16.793738329</v>
      </c>
      <c r="D33" s="564">
        <v>6.6441876569999998</v>
      </c>
      <c r="E33" s="564">
        <v>13.059105631</v>
      </c>
      <c r="F33" s="564">
        <v>16.677907239</v>
      </c>
      <c r="G33" s="564">
        <v>11.399339728999999</v>
      </c>
      <c r="H33" s="565">
        <v>12.560939014000001</v>
      </c>
      <c r="I33" s="565">
        <v>16.072827190999998</v>
      </c>
      <c r="J33" s="565">
        <v>14.753693303</v>
      </c>
    </row>
    <row r="34" spans="1:10" ht="15" x14ac:dyDescent="0.25">
      <c r="A34" s="552" t="s">
        <v>140</v>
      </c>
      <c r="B34" s="548" t="s">
        <v>84</v>
      </c>
      <c r="C34" s="548">
        <v>1144.9732168099999</v>
      </c>
      <c r="D34" s="548">
        <v>735.57757372399999</v>
      </c>
      <c r="E34" s="548">
        <v>584.79039487399996</v>
      </c>
      <c r="F34" s="548">
        <v>607.41463645800002</v>
      </c>
      <c r="G34" s="548">
        <v>519.67818616399995</v>
      </c>
      <c r="H34" s="354">
        <v>600.70915589100002</v>
      </c>
      <c r="I34" s="354">
        <v>597.35744282899998</v>
      </c>
      <c r="J34" s="354">
        <v>598.61641181100003</v>
      </c>
    </row>
    <row r="35" spans="1:10" ht="15" x14ac:dyDescent="0.25">
      <c r="A35" s="569" t="s">
        <v>141</v>
      </c>
      <c r="B35" s="570" t="s">
        <v>84</v>
      </c>
      <c r="C35" s="570">
        <v>1166.6260735599999</v>
      </c>
      <c r="D35" s="570">
        <v>749.19467040500001</v>
      </c>
      <c r="E35" s="570">
        <v>592.72172966000005</v>
      </c>
      <c r="F35" s="570">
        <v>621.82522815899995</v>
      </c>
      <c r="G35" s="570">
        <v>512.97416771300004</v>
      </c>
      <c r="H35" s="571">
        <v>609.19266528499998</v>
      </c>
      <c r="I35" s="571">
        <v>609.34767535200001</v>
      </c>
      <c r="J35" s="571">
        <v>609.28945053899997</v>
      </c>
    </row>
    <row r="36" spans="1:10" ht="15" x14ac:dyDescent="0.25">
      <c r="A36" s="549" t="s">
        <v>142</v>
      </c>
      <c r="B36" s="550" t="s">
        <v>84</v>
      </c>
      <c r="C36" s="550">
        <v>21.652856750000002</v>
      </c>
      <c r="D36" s="550">
        <v>13.617096681</v>
      </c>
      <c r="E36" s="550">
        <v>7.9313347859999999</v>
      </c>
      <c r="F36" s="550">
        <v>14.410591701</v>
      </c>
      <c r="G36" s="550">
        <v>-6.7040184500000004</v>
      </c>
      <c r="H36" s="551">
        <v>8.4835093930000003</v>
      </c>
      <c r="I36" s="551">
        <v>11.990232523</v>
      </c>
      <c r="J36" s="551">
        <v>10.673038728</v>
      </c>
    </row>
    <row r="37" spans="1:10" ht="14.25" x14ac:dyDescent="0.2">
      <c r="A37" s="560" t="s">
        <v>143</v>
      </c>
      <c r="B37" s="561" t="s">
        <v>84</v>
      </c>
      <c r="C37" s="561">
        <v>39.119504616999997</v>
      </c>
      <c r="D37" s="561">
        <v>34.335785448000003</v>
      </c>
      <c r="E37" s="561">
        <v>28.795002715999999</v>
      </c>
      <c r="F37" s="561">
        <v>40.045956222000001</v>
      </c>
      <c r="G37" s="561">
        <v>47.283527483999997</v>
      </c>
      <c r="H37" s="562">
        <v>29.313304332000001</v>
      </c>
      <c r="I37" s="562">
        <v>40.875596072999997</v>
      </c>
      <c r="J37" s="562">
        <v>36.532573151000001</v>
      </c>
    </row>
    <row r="38" spans="1:10" ht="14.25" x14ac:dyDescent="0.2">
      <c r="A38" s="539" t="s">
        <v>144</v>
      </c>
      <c r="B38" s="540" t="s">
        <v>84</v>
      </c>
      <c r="C38" s="540">
        <v>51.638862562</v>
      </c>
      <c r="D38" s="540">
        <v>21.167521772000001</v>
      </c>
      <c r="E38" s="540">
        <v>27.726762920999999</v>
      </c>
      <c r="F38" s="540">
        <v>37.630060086999997</v>
      </c>
      <c r="G38" s="540">
        <v>61.324527875999998</v>
      </c>
      <c r="H38" s="370">
        <v>27.347909422000001</v>
      </c>
      <c r="I38" s="370">
        <v>40.346147297000002</v>
      </c>
      <c r="J38" s="370">
        <v>35.463754921000003</v>
      </c>
    </row>
    <row r="39" spans="1:10" ht="14.25" x14ac:dyDescent="0.2">
      <c r="A39" s="563" t="s">
        <v>145</v>
      </c>
      <c r="B39" s="564" t="s">
        <v>84</v>
      </c>
      <c r="C39" s="564">
        <v>12.519357944999999</v>
      </c>
      <c r="D39" s="564">
        <v>-13.168263676</v>
      </c>
      <c r="E39" s="564">
        <v>-1.068239795</v>
      </c>
      <c r="F39" s="564">
        <v>-2.4158961350000001</v>
      </c>
      <c r="G39" s="564">
        <v>14.041000392000001</v>
      </c>
      <c r="H39" s="565">
        <v>-1.9653949100000001</v>
      </c>
      <c r="I39" s="565">
        <v>-0.52944877700000004</v>
      </c>
      <c r="J39" s="565">
        <v>-1.06881823</v>
      </c>
    </row>
    <row r="40" spans="1:10" ht="15" x14ac:dyDescent="0.25">
      <c r="A40" s="552" t="s">
        <v>146</v>
      </c>
      <c r="B40" s="548" t="s">
        <v>84</v>
      </c>
      <c r="C40" s="548">
        <v>1184.092721426</v>
      </c>
      <c r="D40" s="548">
        <v>769.91335917200001</v>
      </c>
      <c r="E40" s="548">
        <v>613.58539758999996</v>
      </c>
      <c r="F40" s="548">
        <v>647.46059267999999</v>
      </c>
      <c r="G40" s="548">
        <v>566.96171364700001</v>
      </c>
      <c r="H40" s="354">
        <v>630.02246022300005</v>
      </c>
      <c r="I40" s="354">
        <v>638.23303890299997</v>
      </c>
      <c r="J40" s="354">
        <v>635.14898496199999</v>
      </c>
    </row>
    <row r="41" spans="1:10" ht="15" x14ac:dyDescent="0.25">
      <c r="A41" s="569" t="s">
        <v>147</v>
      </c>
      <c r="B41" s="570" t="s">
        <v>84</v>
      </c>
      <c r="C41" s="570">
        <v>1218.2649361209999</v>
      </c>
      <c r="D41" s="570">
        <v>770.36219217799999</v>
      </c>
      <c r="E41" s="570">
        <v>620.44849258099998</v>
      </c>
      <c r="F41" s="570">
        <v>659.45528824600001</v>
      </c>
      <c r="G41" s="570">
        <v>574.29869558899998</v>
      </c>
      <c r="H41" s="571">
        <v>636.54057470700002</v>
      </c>
      <c r="I41" s="571">
        <v>649.69382264900003</v>
      </c>
      <c r="J41" s="571">
        <v>644.75320546099999</v>
      </c>
    </row>
    <row r="42" spans="1:10" ht="14.25" x14ac:dyDescent="0.2">
      <c r="A42" s="544" t="s">
        <v>148</v>
      </c>
      <c r="B42" s="545" t="s">
        <v>84</v>
      </c>
      <c r="C42" s="545">
        <v>34.172214695000001</v>
      </c>
      <c r="D42" s="545">
        <v>0.44883300599999998</v>
      </c>
      <c r="E42" s="545">
        <v>6.8630949909999996</v>
      </c>
      <c r="F42" s="545">
        <v>11.994695566000001</v>
      </c>
      <c r="G42" s="545">
        <v>7.3369819420000004</v>
      </c>
      <c r="H42" s="546">
        <v>6.5181144839999998</v>
      </c>
      <c r="I42" s="546">
        <v>11.460783747000001</v>
      </c>
      <c r="J42" s="546">
        <v>9.6042204990000002</v>
      </c>
    </row>
    <row r="43" spans="1:10" s="7" customFormat="1" ht="15" x14ac:dyDescent="0.25">
      <c r="A43" s="572" t="s">
        <v>202</v>
      </c>
      <c r="B43" s="567" t="s">
        <v>84</v>
      </c>
      <c r="C43" s="567">
        <v>475.27471912200002</v>
      </c>
      <c r="D43" s="567">
        <v>358.28822105</v>
      </c>
      <c r="E43" s="567">
        <v>296.21669270299998</v>
      </c>
      <c r="F43" s="567">
        <v>409.71841152500002</v>
      </c>
      <c r="G43" s="567">
        <v>542.88022463300001</v>
      </c>
      <c r="H43" s="568">
        <v>302.434853406</v>
      </c>
      <c r="I43" s="568">
        <v>424.982696025</v>
      </c>
      <c r="J43" s="568">
        <v>378.95132945300003</v>
      </c>
    </row>
    <row r="44" spans="1:10" ht="15" x14ac:dyDescent="0.25">
      <c r="A44" s="547" t="s">
        <v>149</v>
      </c>
      <c r="B44" s="540"/>
      <c r="C44" s="540"/>
      <c r="D44" s="540"/>
      <c r="E44" s="540"/>
      <c r="F44" s="540"/>
      <c r="G44" s="540"/>
      <c r="H44" s="554"/>
      <c r="I44" s="554"/>
      <c r="J44" s="554"/>
    </row>
    <row r="45" spans="1:10" ht="15" x14ac:dyDescent="0.25">
      <c r="A45" s="334" t="s">
        <v>277</v>
      </c>
      <c r="B45" s="471" t="s">
        <v>84</v>
      </c>
      <c r="C45" s="471">
        <v>804.87665887200001</v>
      </c>
      <c r="D45" s="471">
        <v>609.14411854800005</v>
      </c>
      <c r="E45" s="471">
        <v>445.54920887499998</v>
      </c>
      <c r="F45" s="471">
        <v>450.69561724599998</v>
      </c>
      <c r="G45" s="471">
        <v>351.322123277</v>
      </c>
      <c r="H45" s="472">
        <v>461.20632566500001</v>
      </c>
      <c r="I45" s="472">
        <v>439.30447403099998</v>
      </c>
      <c r="J45" s="472">
        <v>447.53123787800001</v>
      </c>
    </row>
    <row r="46" spans="1:10" ht="15" x14ac:dyDescent="0.25">
      <c r="A46" s="333" t="s">
        <v>335</v>
      </c>
      <c r="B46" s="470" t="s">
        <v>84</v>
      </c>
      <c r="C46" s="470">
        <v>268.84522929299999</v>
      </c>
      <c r="D46" s="470">
        <v>223.26009268499999</v>
      </c>
      <c r="E46" s="470">
        <v>182.689349432</v>
      </c>
      <c r="F46" s="470">
        <v>182.109286166</v>
      </c>
      <c r="G46" s="470">
        <v>227.98228540100001</v>
      </c>
      <c r="H46" s="330">
        <v>186.553039805</v>
      </c>
      <c r="I46" s="330">
        <v>187.36768941899999</v>
      </c>
      <c r="J46" s="330">
        <v>187.06169109000001</v>
      </c>
    </row>
    <row r="47" spans="1:10" ht="15" x14ac:dyDescent="0.25">
      <c r="A47" s="334" t="s">
        <v>278</v>
      </c>
      <c r="B47" s="471" t="s">
        <v>84</v>
      </c>
      <c r="C47" s="471">
        <v>278.39004453500002</v>
      </c>
      <c r="D47" s="471">
        <v>116.190204721</v>
      </c>
      <c r="E47" s="471">
        <v>39.800048283999999</v>
      </c>
      <c r="F47" s="471">
        <v>24.845569315999999</v>
      </c>
      <c r="G47" s="471">
        <v>-65.304302931999999</v>
      </c>
      <c r="H47" s="472">
        <v>47.571007844</v>
      </c>
      <c r="I47" s="472">
        <v>14.51172611</v>
      </c>
      <c r="J47" s="472">
        <v>26.929438928</v>
      </c>
    </row>
    <row r="48" spans="1:10" ht="15" x14ac:dyDescent="0.25">
      <c r="A48" s="333" t="s">
        <v>279</v>
      </c>
      <c r="B48" s="470" t="s">
        <v>84</v>
      </c>
      <c r="C48" s="470">
        <v>950.37535378400003</v>
      </c>
      <c r="D48" s="470">
        <v>698.48153810400004</v>
      </c>
      <c r="E48" s="470">
        <v>539.866089859</v>
      </c>
      <c r="F48" s="470">
        <v>559.68256063299998</v>
      </c>
      <c r="G48" s="470">
        <v>461.15961718800003</v>
      </c>
      <c r="H48" s="330">
        <v>555.45014487100002</v>
      </c>
      <c r="I48" s="330">
        <v>548.38891567899998</v>
      </c>
      <c r="J48" s="330">
        <v>551.04125147299999</v>
      </c>
    </row>
    <row r="49" spans="1:10" ht="15" x14ac:dyDescent="0.25">
      <c r="A49" s="334" t="s">
        <v>506</v>
      </c>
      <c r="B49" s="471" t="s">
        <v>84</v>
      </c>
      <c r="C49" s="471">
        <v>330.61359148499997</v>
      </c>
      <c r="D49" s="471">
        <v>110.23336581</v>
      </c>
      <c r="E49" s="471">
        <v>106.02499509</v>
      </c>
      <c r="F49" s="471">
        <v>110.917440552</v>
      </c>
      <c r="G49" s="471">
        <v>130.43986013899999</v>
      </c>
      <c r="H49" s="472">
        <v>107.82658045300001</v>
      </c>
      <c r="I49" s="472">
        <v>113.155287573</v>
      </c>
      <c r="J49" s="472">
        <v>111.153720956</v>
      </c>
    </row>
    <row r="50" spans="1:10" ht="15" x14ac:dyDescent="0.25">
      <c r="A50" s="536" t="s">
        <v>280</v>
      </c>
      <c r="B50" s="537" t="s">
        <v>84</v>
      </c>
      <c r="C50" s="537">
        <v>475.27471912200002</v>
      </c>
      <c r="D50" s="537">
        <v>358.28822105</v>
      </c>
      <c r="E50" s="537">
        <v>296.21669270299998</v>
      </c>
      <c r="F50" s="537">
        <v>409.71841152500002</v>
      </c>
      <c r="G50" s="537">
        <v>542.88022463300001</v>
      </c>
      <c r="H50" s="538">
        <v>302.434853406</v>
      </c>
      <c r="I50" s="538">
        <v>424.982696025</v>
      </c>
      <c r="J50" s="538">
        <v>378.95132945300003</v>
      </c>
    </row>
    <row r="51" spans="1:10" ht="15" x14ac:dyDescent="0.25">
      <c r="A51" s="563" t="s">
        <v>336</v>
      </c>
      <c r="B51" s="564" t="s">
        <v>84</v>
      </c>
      <c r="C51" s="564">
        <v>86.995856044999996</v>
      </c>
      <c r="D51" s="564">
        <v>84.759692952999998</v>
      </c>
      <c r="E51" s="564">
        <v>79.523774716000005</v>
      </c>
      <c r="F51" s="564">
        <v>87.045299318999994</v>
      </c>
      <c r="G51" s="564">
        <v>102.959221117</v>
      </c>
      <c r="H51" s="565">
        <v>79.998719962999999</v>
      </c>
      <c r="I51" s="565">
        <v>88.869505704999995</v>
      </c>
      <c r="J51" s="565">
        <v>85.537465079</v>
      </c>
    </row>
    <row r="52" spans="1:10" x14ac:dyDescent="0.2">
      <c r="A52" s="22" t="s">
        <v>207</v>
      </c>
    </row>
    <row r="53" spans="1:10" s="421" customFormat="1" x14ac:dyDescent="0.2">
      <c r="A53" s="217" t="s">
        <v>533</v>
      </c>
    </row>
    <row r="54" spans="1:10" x14ac:dyDescent="0.2">
      <c r="A54" s="242" t="s">
        <v>214</v>
      </c>
      <c r="B54" s="196"/>
      <c r="C54" s="196"/>
      <c r="D54" s="211"/>
      <c r="E54" s="196"/>
      <c r="F54" s="196"/>
      <c r="G54" s="211"/>
      <c r="H54" s="196"/>
      <c r="I54" s="196"/>
      <c r="J54" s="196"/>
    </row>
    <row r="55" spans="1:10" x14ac:dyDescent="0.2">
      <c r="A55" s="242" t="s">
        <v>742</v>
      </c>
      <c r="B55" s="3"/>
      <c r="C55" s="3"/>
      <c r="D55" s="212"/>
      <c r="E55" s="3"/>
      <c r="F55" s="3"/>
      <c r="G55" s="3"/>
      <c r="H55" s="3"/>
      <c r="I55" s="3"/>
      <c r="J55" s="3"/>
    </row>
    <row r="57" spans="1:10" s="421" customFormat="1" ht="12.75" customHeight="1" x14ac:dyDescent="0.2">
      <c r="A57" s="731" t="s">
        <v>159</v>
      </c>
      <c r="B57" s="732"/>
      <c r="C57" s="732"/>
      <c r="D57" s="733"/>
      <c r="E57" s="733"/>
      <c r="F57" s="733"/>
      <c r="G57" s="733"/>
      <c r="H57" s="733"/>
      <c r="I57" s="733"/>
      <c r="J57" s="733"/>
    </row>
    <row r="58" spans="1:10" s="421" customFormat="1" ht="39" customHeight="1" x14ac:dyDescent="0.2">
      <c r="A58" s="814" t="s">
        <v>160</v>
      </c>
      <c r="B58" s="814"/>
      <c r="C58" s="814"/>
      <c r="D58" s="814"/>
      <c r="E58" s="814"/>
      <c r="F58" s="814"/>
      <c r="G58" s="814"/>
      <c r="H58" s="814"/>
      <c r="I58" s="814"/>
      <c r="J58" s="814"/>
    </row>
    <row r="59" spans="1:10" s="421" customFormat="1" ht="12.75" customHeight="1" x14ac:dyDescent="0.3">
      <c r="A59" s="467"/>
      <c r="B59" s="732"/>
      <c r="C59" s="732"/>
      <c r="D59" s="733"/>
      <c r="E59" s="733"/>
      <c r="F59" s="733"/>
      <c r="G59" s="733"/>
      <c r="H59" s="733"/>
      <c r="I59" s="733"/>
      <c r="J59" s="733"/>
    </row>
    <row r="60" spans="1:10" s="421" customFormat="1" ht="24.75" customHeight="1" x14ac:dyDescent="0.2">
      <c r="A60" s="815" t="s">
        <v>562</v>
      </c>
      <c r="B60" s="815"/>
      <c r="C60" s="815"/>
      <c r="D60" s="815"/>
      <c r="E60" s="815"/>
      <c r="F60" s="815"/>
      <c r="G60" s="815"/>
      <c r="H60" s="815"/>
      <c r="I60" s="815"/>
      <c r="J60" s="815"/>
    </row>
    <row r="61" spans="1:10" s="421" customFormat="1" ht="12.75" customHeight="1" x14ac:dyDescent="0.3">
      <c r="A61" s="467"/>
      <c r="B61" s="732"/>
      <c r="C61" s="732"/>
      <c r="D61" s="733"/>
      <c r="E61" s="733"/>
      <c r="F61" s="733"/>
      <c r="G61" s="733"/>
      <c r="H61" s="733"/>
      <c r="I61" s="733"/>
      <c r="J61" s="733"/>
    </row>
    <row r="62" spans="1:10" ht="26.25" customHeight="1" x14ac:dyDescent="0.2">
      <c r="A62" s="816" t="s">
        <v>563</v>
      </c>
      <c r="B62" s="816"/>
      <c r="C62" s="816"/>
      <c r="D62" s="816"/>
      <c r="E62" s="816"/>
      <c r="F62" s="816"/>
      <c r="G62" s="816"/>
      <c r="H62" s="816"/>
      <c r="I62" s="816"/>
      <c r="J62" s="816"/>
    </row>
    <row r="63" spans="1:10" ht="12.75" customHeight="1" x14ac:dyDescent="0.2">
      <c r="A63" s="734"/>
      <c r="B63" s="728"/>
      <c r="C63" s="728"/>
      <c r="D63" s="728"/>
      <c r="E63" s="728"/>
      <c r="F63" s="728"/>
      <c r="G63" s="47"/>
      <c r="H63" s="47"/>
      <c r="I63" s="47"/>
      <c r="J63" s="47"/>
    </row>
    <row r="64" spans="1:10" ht="12.75" customHeight="1" x14ac:dyDescent="0.2">
      <c r="A64" s="816" t="s">
        <v>564</v>
      </c>
      <c r="B64" s="816"/>
      <c r="C64" s="816"/>
      <c r="D64" s="816"/>
      <c r="E64" s="816"/>
      <c r="F64" s="816"/>
      <c r="G64" s="816"/>
      <c r="H64" s="816"/>
      <c r="I64" s="816"/>
      <c r="J64" s="816"/>
    </row>
    <row r="65" spans="1:10" ht="12.75" customHeight="1" x14ac:dyDescent="0.2">
      <c r="A65" s="729"/>
      <c r="B65" s="729"/>
      <c r="C65" s="729"/>
      <c r="D65" s="729"/>
      <c r="E65" s="729"/>
      <c r="F65" s="729"/>
      <c r="G65" s="47"/>
      <c r="H65" s="47"/>
      <c r="I65" s="47"/>
      <c r="J65" s="47"/>
    </row>
    <row r="66" spans="1:10" ht="24.75" customHeight="1" x14ac:dyDescent="0.2">
      <c r="A66" s="816" t="s">
        <v>565</v>
      </c>
      <c r="B66" s="816"/>
      <c r="C66" s="816"/>
      <c r="D66" s="816"/>
      <c r="E66" s="816"/>
      <c r="F66" s="816"/>
      <c r="G66" s="816"/>
      <c r="H66" s="816"/>
      <c r="I66" s="816"/>
      <c r="J66" s="816"/>
    </row>
    <row r="67" spans="1:10" ht="12.75" customHeight="1" x14ac:dyDescent="0.2">
      <c r="A67" s="728"/>
      <c r="B67" s="728"/>
      <c r="C67" s="728"/>
      <c r="D67" s="728"/>
      <c r="E67" s="728"/>
      <c r="F67" s="728"/>
      <c r="G67" s="47"/>
      <c r="H67" s="47"/>
      <c r="I67" s="47"/>
      <c r="J67" s="47"/>
    </row>
    <row r="68" spans="1:10" ht="21" customHeight="1" x14ac:dyDescent="0.2">
      <c r="A68" s="816" t="s">
        <v>566</v>
      </c>
      <c r="B68" s="816"/>
      <c r="C68" s="816"/>
      <c r="D68" s="816"/>
      <c r="E68" s="816"/>
      <c r="F68" s="816"/>
      <c r="G68" s="816"/>
      <c r="H68" s="816"/>
      <c r="I68" s="816"/>
      <c r="J68" s="816"/>
    </row>
    <row r="69" spans="1:10" ht="12.75" customHeight="1" x14ac:dyDescent="0.2">
      <c r="A69" s="728"/>
      <c r="B69" s="728"/>
      <c r="C69" s="728"/>
      <c r="D69" s="728"/>
      <c r="E69" s="728"/>
      <c r="F69" s="728"/>
      <c r="G69" s="47"/>
      <c r="H69" s="47"/>
      <c r="I69" s="47"/>
      <c r="J69" s="47"/>
    </row>
    <row r="70" spans="1:10" ht="48.75" customHeight="1" x14ac:dyDescent="0.2">
      <c r="A70" s="816" t="s">
        <v>588</v>
      </c>
      <c r="B70" s="816"/>
      <c r="C70" s="816"/>
      <c r="D70" s="816"/>
      <c r="E70" s="816"/>
      <c r="F70" s="816"/>
      <c r="G70" s="816"/>
      <c r="H70" s="816"/>
      <c r="I70" s="816"/>
      <c r="J70" s="816"/>
    </row>
    <row r="71" spans="1:10" ht="12.75" customHeight="1" x14ac:dyDescent="0.2">
      <c r="A71" s="734"/>
      <c r="B71" s="728"/>
      <c r="C71" s="728"/>
      <c r="D71" s="728"/>
      <c r="E71" s="728"/>
      <c r="F71" s="728"/>
      <c r="G71" s="47"/>
      <c r="H71" s="47"/>
      <c r="I71" s="47"/>
      <c r="J71" s="47"/>
    </row>
    <row r="72" spans="1:10" ht="27" customHeight="1" x14ac:dyDescent="0.2">
      <c r="A72" s="816" t="s">
        <v>567</v>
      </c>
      <c r="B72" s="816"/>
      <c r="C72" s="816"/>
      <c r="D72" s="816"/>
      <c r="E72" s="816"/>
      <c r="F72" s="816"/>
      <c r="G72" s="816"/>
      <c r="H72" s="816"/>
      <c r="I72" s="816"/>
      <c r="J72" s="816"/>
    </row>
    <row r="73" spans="1:10" ht="12.75" customHeight="1" x14ac:dyDescent="0.2">
      <c r="A73" s="735"/>
      <c r="B73" s="728"/>
      <c r="C73" s="728"/>
      <c r="D73" s="728"/>
      <c r="E73" s="728"/>
      <c r="F73" s="728"/>
      <c r="G73" s="47"/>
      <c r="H73" s="47"/>
      <c r="I73" s="47"/>
      <c r="J73" s="47"/>
    </row>
    <row r="74" spans="1:10" ht="19.5" customHeight="1" x14ac:dyDescent="0.2">
      <c r="A74" s="816" t="s">
        <v>568</v>
      </c>
      <c r="B74" s="816"/>
      <c r="C74" s="816"/>
      <c r="D74" s="816"/>
      <c r="E74" s="816"/>
      <c r="F74" s="816"/>
      <c r="G74" s="816"/>
      <c r="H74" s="816"/>
      <c r="I74" s="816"/>
      <c r="J74" s="816"/>
    </row>
    <row r="75" spans="1:10" ht="12.75" customHeight="1" x14ac:dyDescent="0.2">
      <c r="A75" s="735"/>
      <c r="B75" s="728"/>
      <c r="C75" s="728"/>
      <c r="D75" s="728"/>
      <c r="E75" s="728"/>
      <c r="F75" s="728"/>
      <c r="G75" s="47"/>
      <c r="H75" s="47"/>
      <c r="I75" s="47"/>
      <c r="J75" s="47"/>
    </row>
    <row r="76" spans="1:10" ht="22.5" customHeight="1" x14ac:dyDescent="0.2">
      <c r="A76" s="816" t="s">
        <v>569</v>
      </c>
      <c r="B76" s="816"/>
      <c r="C76" s="816"/>
      <c r="D76" s="816"/>
      <c r="E76" s="816"/>
      <c r="F76" s="816"/>
      <c r="G76" s="816"/>
      <c r="H76" s="816"/>
      <c r="I76" s="816"/>
      <c r="J76" s="816"/>
    </row>
    <row r="77" spans="1:10" ht="12" customHeight="1" x14ac:dyDescent="0.2">
      <c r="A77" s="729"/>
      <c r="B77" s="729"/>
      <c r="C77" s="729"/>
      <c r="D77" s="729"/>
      <c r="E77" s="729"/>
      <c r="F77" s="729"/>
      <c r="G77" s="47"/>
      <c r="H77" s="47"/>
      <c r="I77" s="47"/>
      <c r="J77" s="47"/>
    </row>
    <row r="78" spans="1:10" ht="39.75" customHeight="1" x14ac:dyDescent="0.2">
      <c r="A78" s="816" t="s">
        <v>570</v>
      </c>
      <c r="B78" s="816"/>
      <c r="C78" s="816"/>
      <c r="D78" s="816"/>
      <c r="E78" s="816"/>
      <c r="F78" s="816"/>
      <c r="G78" s="816"/>
      <c r="H78" s="816"/>
      <c r="I78" s="816"/>
      <c r="J78" s="816"/>
    </row>
    <row r="79" spans="1:10" ht="12.75" customHeight="1" x14ac:dyDescent="0.2">
      <c r="A79" s="735"/>
      <c r="B79" s="728"/>
      <c r="C79" s="728"/>
      <c r="D79" s="728"/>
      <c r="E79" s="728"/>
      <c r="F79" s="728"/>
      <c r="G79" s="47"/>
      <c r="H79" s="47"/>
      <c r="I79" s="47"/>
      <c r="J79" s="47"/>
    </row>
    <row r="80" spans="1:10" ht="33.75" customHeight="1" x14ac:dyDescent="0.2">
      <c r="A80" s="816" t="s">
        <v>571</v>
      </c>
      <c r="B80" s="816"/>
      <c r="C80" s="816"/>
      <c r="D80" s="816"/>
      <c r="E80" s="816"/>
      <c r="F80" s="816"/>
      <c r="G80" s="816"/>
      <c r="H80" s="816"/>
      <c r="I80" s="816"/>
      <c r="J80" s="816"/>
    </row>
    <row r="81" spans="1:10" ht="12.75" customHeight="1" x14ac:dyDescent="0.2">
      <c r="A81" s="735"/>
      <c r="B81" s="728"/>
      <c r="C81" s="728"/>
      <c r="D81" s="728"/>
      <c r="E81" s="728"/>
      <c r="F81" s="728"/>
      <c r="G81" s="47"/>
      <c r="H81" s="47"/>
      <c r="I81" s="47"/>
      <c r="J81" s="47"/>
    </row>
    <row r="82" spans="1:10" ht="21" customHeight="1" x14ac:dyDescent="0.2">
      <c r="A82" s="816" t="s">
        <v>572</v>
      </c>
      <c r="B82" s="816"/>
      <c r="C82" s="816"/>
      <c r="D82" s="816"/>
      <c r="E82" s="816"/>
      <c r="F82" s="816"/>
      <c r="G82" s="816"/>
      <c r="H82" s="816"/>
      <c r="I82" s="816"/>
      <c r="J82" s="816"/>
    </row>
    <row r="83" spans="1:10" s="421" customFormat="1" ht="12.75" customHeight="1" x14ac:dyDescent="0.2">
      <c r="A83" s="736"/>
      <c r="B83" s="732"/>
      <c r="C83" s="732"/>
      <c r="D83" s="733"/>
      <c r="E83" s="733"/>
      <c r="F83" s="733"/>
      <c r="G83" s="733"/>
      <c r="H83" s="733"/>
      <c r="I83" s="733"/>
      <c r="J83" s="733"/>
    </row>
    <row r="84" spans="1:10" s="421" customFormat="1" ht="14.25" customHeight="1" x14ac:dyDescent="0.2">
      <c r="A84" s="813" t="s">
        <v>161</v>
      </c>
      <c r="B84" s="813"/>
      <c r="C84" s="813"/>
      <c r="D84" s="813"/>
      <c r="E84" s="813"/>
      <c r="F84" s="813"/>
      <c r="G84" s="813"/>
      <c r="H84" s="813"/>
      <c r="I84" s="813"/>
      <c r="J84" s="813"/>
    </row>
    <row r="85" spans="1:10" s="421" customFormat="1" ht="12.75" customHeight="1" x14ac:dyDescent="0.2">
      <c r="A85" s="737" t="s">
        <v>162</v>
      </c>
      <c r="B85" s="732"/>
      <c r="C85" s="732"/>
      <c r="D85" s="733"/>
      <c r="E85" s="733"/>
      <c r="F85" s="733"/>
      <c r="G85" s="733"/>
      <c r="H85" s="733"/>
      <c r="I85" s="733"/>
      <c r="J85" s="733"/>
    </row>
    <row r="86" spans="1:10" s="421" customFormat="1" x14ac:dyDescent="0.2"/>
    <row r="87" spans="1:10" ht="24.75" customHeight="1" x14ac:dyDescent="0.2">
      <c r="A87" s="810" t="s">
        <v>559</v>
      </c>
      <c r="B87" s="810"/>
      <c r="C87" s="810"/>
      <c r="D87" s="810"/>
      <c r="E87" s="810"/>
      <c r="F87" s="810"/>
      <c r="G87" s="810"/>
      <c r="H87" s="810"/>
      <c r="I87" s="810"/>
      <c r="J87" s="810"/>
    </row>
    <row r="88" spans="1:10" x14ac:dyDescent="0.2">
      <c r="H88" s="192"/>
      <c r="I88" s="192"/>
    </row>
    <row r="89" spans="1:10" s="421" customFormat="1" x14ac:dyDescent="0.2"/>
    <row r="90" spans="1:10" s="421" customFormat="1" x14ac:dyDescent="0.2"/>
    <row r="91" spans="1:10" s="421" customFormat="1" x14ac:dyDescent="0.2"/>
  </sheetData>
  <mergeCells count="15">
    <mergeCell ref="A87:J87"/>
    <mergeCell ref="A58:J58"/>
    <mergeCell ref="A60:J60"/>
    <mergeCell ref="A62:J62"/>
    <mergeCell ref="A64:J64"/>
    <mergeCell ref="A66:J66"/>
    <mergeCell ref="A68:J68"/>
    <mergeCell ref="A70:J70"/>
    <mergeCell ref="A72:J72"/>
    <mergeCell ref="A74:J74"/>
    <mergeCell ref="A76:J76"/>
    <mergeCell ref="A78:J78"/>
    <mergeCell ref="A80:J80"/>
    <mergeCell ref="A82:J82"/>
    <mergeCell ref="A84:J84"/>
  </mergeCells>
  <pageMargins left="0.70866141732283472" right="0.70866141732283472" top="0.74803149606299213" bottom="0.74803149606299213" header="0.31496062992125984" footer="0.31496062992125984"/>
  <pageSetup paperSize="9" scale="63" firstPageNumber="23" fitToHeight="2" orientation="landscape" useFirstPageNumber="1" r:id="rId1"/>
  <headerFooter>
    <oddHeader>&amp;RLes groupements à fiscalité propre en 2023</oddHeader>
    <oddFooter>&amp;LDirection Générale des Collectivité Locales / DESL&amp;C&amp;P&amp;RMise en ligne : janvier 2025</oddFooter>
    <evenHeader>&amp;RLes groupements à fiscalité propre en 2019</evenHeader>
    <evenFooter>&amp;LDirection Générale des Collectivités Locales / DESL&amp;C24&amp;RMise en ligne : mai 2021</evenFooter>
  </headerFooter>
  <rowBreaks count="1" manualBreakCount="1">
    <brk id="55"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24"/>
  <sheetViews>
    <sheetView zoomScaleNormal="100" workbookViewId="0"/>
  </sheetViews>
  <sheetFormatPr baseColWidth="10" defaultColWidth="11.42578125" defaultRowHeight="12.75" x14ac:dyDescent="0.2"/>
  <cols>
    <col min="1" max="1" width="77.425781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3" ht="19.5" customHeight="1" x14ac:dyDescent="0.25">
      <c r="A1" s="434" t="s">
        <v>757</v>
      </c>
    </row>
    <row r="2" spans="1:13" ht="12.75" customHeight="1" thickBot="1" x14ac:dyDescent="0.25">
      <c r="J2" s="435" t="s">
        <v>64</v>
      </c>
    </row>
    <row r="3" spans="1:13" ht="14.25" customHeight="1" x14ac:dyDescent="0.2">
      <c r="A3" s="436" t="s">
        <v>736</v>
      </c>
      <c r="B3" s="480" t="s">
        <v>34</v>
      </c>
      <c r="C3" s="480" t="s">
        <v>455</v>
      </c>
      <c r="D3" s="480" t="s">
        <v>457</v>
      </c>
      <c r="E3" s="480" t="s">
        <v>97</v>
      </c>
      <c r="F3" s="480" t="s">
        <v>267</v>
      </c>
      <c r="G3" s="481">
        <v>300000</v>
      </c>
      <c r="H3" s="482" t="s">
        <v>357</v>
      </c>
      <c r="I3" s="482" t="s">
        <v>357</v>
      </c>
      <c r="J3" s="482" t="s">
        <v>61</v>
      </c>
    </row>
    <row r="4" spans="1:13" ht="14.25" customHeight="1" x14ac:dyDescent="0.2">
      <c r="A4" s="437" t="s">
        <v>153</v>
      </c>
      <c r="B4" s="483" t="s">
        <v>454</v>
      </c>
      <c r="C4" s="483" t="s">
        <v>35</v>
      </c>
      <c r="D4" s="483" t="s">
        <v>35</v>
      </c>
      <c r="E4" s="483" t="s">
        <v>35</v>
      </c>
      <c r="F4" s="483" t="s">
        <v>35</v>
      </c>
      <c r="G4" s="483" t="s">
        <v>36</v>
      </c>
      <c r="H4" s="484" t="s">
        <v>281</v>
      </c>
      <c r="I4" s="484" t="s">
        <v>471</v>
      </c>
      <c r="J4" s="484" t="s">
        <v>106</v>
      </c>
    </row>
    <row r="5" spans="1:13" ht="14.25" customHeight="1" thickBot="1" x14ac:dyDescent="0.25">
      <c r="A5" s="438" t="s">
        <v>65</v>
      </c>
      <c r="B5" s="485" t="s">
        <v>36</v>
      </c>
      <c r="C5" s="485" t="s">
        <v>456</v>
      </c>
      <c r="D5" s="485" t="s">
        <v>99</v>
      </c>
      <c r="E5" s="485" t="s">
        <v>100</v>
      </c>
      <c r="F5" s="485" t="s">
        <v>268</v>
      </c>
      <c r="G5" s="485" t="s">
        <v>101</v>
      </c>
      <c r="H5" s="486" t="s">
        <v>456</v>
      </c>
      <c r="I5" s="486" t="s">
        <v>101</v>
      </c>
      <c r="J5" s="486" t="s">
        <v>265</v>
      </c>
    </row>
    <row r="6" spans="1:13" ht="12.75" customHeight="1" x14ac:dyDescent="0.2">
      <c r="B6" s="422"/>
      <c r="C6" s="422"/>
      <c r="D6" s="422"/>
      <c r="E6" s="422"/>
      <c r="F6" s="422"/>
      <c r="G6" s="422"/>
      <c r="H6" s="422"/>
      <c r="I6" s="422"/>
      <c r="J6" s="422"/>
    </row>
    <row r="7" spans="1:13" ht="14.1" customHeight="1" x14ac:dyDescent="0.25">
      <c r="A7" s="332" t="s">
        <v>115</v>
      </c>
      <c r="B7" s="468">
        <v>1433.53725027</v>
      </c>
      <c r="C7" s="468">
        <v>3587.49534434</v>
      </c>
      <c r="D7" s="468">
        <v>2268.2096986500001</v>
      </c>
      <c r="E7" s="468">
        <v>810.32464417000006</v>
      </c>
      <c r="F7" s="468">
        <v>77.343848210000004</v>
      </c>
      <c r="G7" s="468" t="s">
        <v>84</v>
      </c>
      <c r="H7" s="469">
        <v>5021.0325946100002</v>
      </c>
      <c r="I7" s="469">
        <v>3155.8781910299999</v>
      </c>
      <c r="J7" s="469">
        <v>8176.9107856399996</v>
      </c>
      <c r="L7" s="510"/>
      <c r="M7" s="510"/>
    </row>
    <row r="8" spans="1:13" ht="14.1" customHeight="1" x14ac:dyDescent="0.2">
      <c r="A8" s="333" t="s">
        <v>116</v>
      </c>
      <c r="B8" s="470">
        <v>365.48926996</v>
      </c>
      <c r="C8" s="470">
        <v>992.09166511000001</v>
      </c>
      <c r="D8" s="470">
        <v>610.45364396000002</v>
      </c>
      <c r="E8" s="470">
        <v>247.20013273999999</v>
      </c>
      <c r="F8" s="470">
        <v>19.61669908</v>
      </c>
      <c r="G8" s="470" t="s">
        <v>84</v>
      </c>
      <c r="H8" s="330">
        <v>1357.5809350699999</v>
      </c>
      <c r="I8" s="330">
        <v>877.27047577999997</v>
      </c>
      <c r="J8" s="330">
        <v>2234.8514108499999</v>
      </c>
    </row>
    <row r="9" spans="1:13" ht="14.1" customHeight="1" x14ac:dyDescent="0.2">
      <c r="A9" s="334" t="s">
        <v>117</v>
      </c>
      <c r="B9" s="471">
        <v>583.93354674</v>
      </c>
      <c r="C9" s="471">
        <v>1468.11490196</v>
      </c>
      <c r="D9" s="471">
        <v>969.82696821000002</v>
      </c>
      <c r="E9" s="471">
        <v>306.49585424999998</v>
      </c>
      <c r="F9" s="471">
        <v>36.95172642</v>
      </c>
      <c r="G9" s="471" t="s">
        <v>84</v>
      </c>
      <c r="H9" s="472">
        <v>2052.0484486999999</v>
      </c>
      <c r="I9" s="472">
        <v>1313.2745488800001</v>
      </c>
      <c r="J9" s="472">
        <v>3365.32299758</v>
      </c>
    </row>
    <row r="10" spans="1:13" ht="14.1" customHeight="1" x14ac:dyDescent="0.2">
      <c r="A10" s="333" t="s">
        <v>118</v>
      </c>
      <c r="B10" s="470">
        <v>18.787062939999998</v>
      </c>
      <c r="C10" s="470">
        <v>45.347512979999998</v>
      </c>
      <c r="D10" s="470">
        <v>26.555459039999999</v>
      </c>
      <c r="E10" s="470">
        <v>7.9298994499999997</v>
      </c>
      <c r="F10" s="470">
        <v>0.83523411000000003</v>
      </c>
      <c r="G10" s="470" t="s">
        <v>84</v>
      </c>
      <c r="H10" s="330">
        <v>64.134575920000003</v>
      </c>
      <c r="I10" s="330">
        <v>35.320592599999998</v>
      </c>
      <c r="J10" s="330">
        <v>99.455168520000001</v>
      </c>
    </row>
    <row r="11" spans="1:13" ht="14.1" customHeight="1" x14ac:dyDescent="0.2">
      <c r="A11" s="334" t="s">
        <v>119</v>
      </c>
      <c r="B11" s="471">
        <v>389.69872100999999</v>
      </c>
      <c r="C11" s="471">
        <v>902.94058182000003</v>
      </c>
      <c r="D11" s="471">
        <v>556.89381433000005</v>
      </c>
      <c r="E11" s="471">
        <v>201.56361140999999</v>
      </c>
      <c r="F11" s="471">
        <v>14.39978069</v>
      </c>
      <c r="G11" s="471" t="s">
        <v>84</v>
      </c>
      <c r="H11" s="472">
        <v>1292.6393028299999</v>
      </c>
      <c r="I11" s="472">
        <v>772.85720643000002</v>
      </c>
      <c r="J11" s="472">
        <v>2065.49650926</v>
      </c>
    </row>
    <row r="12" spans="1:13" ht="14.1" customHeight="1" x14ac:dyDescent="0.2">
      <c r="A12" s="333" t="s">
        <v>120</v>
      </c>
      <c r="B12" s="470">
        <v>75.628649620000004</v>
      </c>
      <c r="C12" s="470">
        <v>179.00068246999999</v>
      </c>
      <c r="D12" s="470">
        <v>104.47981310999999</v>
      </c>
      <c r="E12" s="470">
        <v>47.135146319999997</v>
      </c>
      <c r="F12" s="470">
        <v>5.5404079099999999</v>
      </c>
      <c r="G12" s="470" t="s">
        <v>84</v>
      </c>
      <c r="H12" s="330">
        <v>254.62933208999999</v>
      </c>
      <c r="I12" s="330">
        <v>157.15536734</v>
      </c>
      <c r="J12" s="330">
        <v>411.78469942999999</v>
      </c>
    </row>
    <row r="13" spans="1:13" ht="14.1" customHeight="1" x14ac:dyDescent="0.25">
      <c r="A13" s="335" t="s">
        <v>121</v>
      </c>
      <c r="B13" s="473">
        <v>1710.92413364</v>
      </c>
      <c r="C13" s="473">
        <v>4328.4461366300002</v>
      </c>
      <c r="D13" s="473">
        <v>2747.5019619200002</v>
      </c>
      <c r="E13" s="473">
        <v>1012.7121112999999</v>
      </c>
      <c r="F13" s="473">
        <v>98.466942540000005</v>
      </c>
      <c r="G13" s="473" t="s">
        <v>84</v>
      </c>
      <c r="H13" s="474">
        <v>6039.3702702700002</v>
      </c>
      <c r="I13" s="474">
        <v>3858.6810157599998</v>
      </c>
      <c r="J13" s="474">
        <v>9898.0512860300005</v>
      </c>
    </row>
    <row r="14" spans="1:13" ht="14.1" customHeight="1" x14ac:dyDescent="0.2">
      <c r="A14" s="333" t="s">
        <v>63</v>
      </c>
      <c r="B14" s="470">
        <v>1056.44708449</v>
      </c>
      <c r="C14" s="470">
        <v>2591.62690075</v>
      </c>
      <c r="D14" s="470">
        <v>1603.44746261</v>
      </c>
      <c r="E14" s="470">
        <v>635.48651311000003</v>
      </c>
      <c r="F14" s="470">
        <v>50.025987749999999</v>
      </c>
      <c r="G14" s="470" t="s">
        <v>84</v>
      </c>
      <c r="H14" s="330">
        <v>3648.0739852400002</v>
      </c>
      <c r="I14" s="330">
        <v>2288.9599634699998</v>
      </c>
      <c r="J14" s="330">
        <v>5937.03394871</v>
      </c>
    </row>
    <row r="15" spans="1:13" ht="14.1" customHeight="1" x14ac:dyDescent="0.2">
      <c r="A15" s="334" t="s">
        <v>122</v>
      </c>
      <c r="B15" s="471">
        <v>377.37747919999998</v>
      </c>
      <c r="C15" s="471">
        <v>509.46902592999999</v>
      </c>
      <c r="D15" s="471">
        <v>198.46776967</v>
      </c>
      <c r="E15" s="471">
        <v>64.251343939999998</v>
      </c>
      <c r="F15" s="471">
        <v>11.23152301</v>
      </c>
      <c r="G15" s="471" t="s">
        <v>84</v>
      </c>
      <c r="H15" s="472">
        <v>886.84650512999997</v>
      </c>
      <c r="I15" s="472">
        <v>273.95063662000001</v>
      </c>
      <c r="J15" s="472">
        <v>1160.79714175</v>
      </c>
    </row>
    <row r="16" spans="1:13" ht="14.25" x14ac:dyDescent="0.2">
      <c r="A16" s="539" t="s">
        <v>123</v>
      </c>
      <c r="B16" s="540">
        <v>679.06960529000003</v>
      </c>
      <c r="C16" s="540">
        <v>2082.15787482</v>
      </c>
      <c r="D16" s="540">
        <v>1404.9796929399999</v>
      </c>
      <c r="E16" s="540">
        <v>571.23516916999995</v>
      </c>
      <c r="F16" s="540">
        <v>38.794464740000002</v>
      </c>
      <c r="G16" s="540" t="s">
        <v>84</v>
      </c>
      <c r="H16" s="370">
        <v>2761.2274801100002</v>
      </c>
      <c r="I16" s="370">
        <v>2015.00932685</v>
      </c>
      <c r="J16" s="370">
        <v>4776.2368069599997</v>
      </c>
    </row>
    <row r="17" spans="1:10" ht="14.25" x14ac:dyDescent="0.2">
      <c r="A17" s="541" t="s">
        <v>124</v>
      </c>
      <c r="B17" s="542">
        <v>287.08155677000002</v>
      </c>
      <c r="C17" s="542">
        <v>850.37118185999998</v>
      </c>
      <c r="D17" s="542">
        <v>573.15406339000003</v>
      </c>
      <c r="E17" s="542">
        <v>218.79803326999999</v>
      </c>
      <c r="F17" s="542">
        <v>33.875616180000002</v>
      </c>
      <c r="G17" s="542" t="s">
        <v>84</v>
      </c>
      <c r="H17" s="543">
        <v>1137.4527386300001</v>
      </c>
      <c r="I17" s="543">
        <v>825.82771284</v>
      </c>
      <c r="J17" s="543">
        <v>1963.2804514699999</v>
      </c>
    </row>
    <row r="18" spans="1:10" ht="14.25" x14ac:dyDescent="0.2">
      <c r="A18" s="539" t="s">
        <v>125</v>
      </c>
      <c r="B18" s="540">
        <v>153.92475875</v>
      </c>
      <c r="C18" s="540">
        <v>425.95490171</v>
      </c>
      <c r="D18" s="540">
        <v>309.94788941000002</v>
      </c>
      <c r="E18" s="540">
        <v>114.04751899999999</v>
      </c>
      <c r="F18" s="540">
        <v>11.37365</v>
      </c>
      <c r="G18" s="540" t="s">
        <v>84</v>
      </c>
      <c r="H18" s="370">
        <v>579.87966045999997</v>
      </c>
      <c r="I18" s="370">
        <v>435.36905840999998</v>
      </c>
      <c r="J18" s="370">
        <v>1015.2487188699999</v>
      </c>
    </row>
    <row r="19" spans="1:10" ht="14.25" x14ac:dyDescent="0.2">
      <c r="A19" s="560" t="s">
        <v>126</v>
      </c>
      <c r="B19" s="561">
        <v>5.4558036599999999</v>
      </c>
      <c r="C19" s="561">
        <v>13.111690790000001</v>
      </c>
      <c r="D19" s="561">
        <v>8.1031279699999992</v>
      </c>
      <c r="E19" s="561">
        <v>2.4623733200000002</v>
      </c>
      <c r="F19" s="561">
        <v>0.45603723000000002</v>
      </c>
      <c r="G19" s="561" t="s">
        <v>84</v>
      </c>
      <c r="H19" s="562">
        <v>18.567494450000002</v>
      </c>
      <c r="I19" s="562">
        <v>11.02153852</v>
      </c>
      <c r="J19" s="562">
        <v>29.589032970000002</v>
      </c>
    </row>
    <row r="20" spans="1:10" ht="14.25" x14ac:dyDescent="0.2">
      <c r="A20" s="676" t="s">
        <v>466</v>
      </c>
      <c r="B20" s="540">
        <v>127.70099436</v>
      </c>
      <c r="C20" s="540">
        <v>411.30458936000002</v>
      </c>
      <c r="D20" s="540">
        <v>255.10304601000001</v>
      </c>
      <c r="E20" s="540">
        <v>102.28814095</v>
      </c>
      <c r="F20" s="540">
        <v>22.04592895</v>
      </c>
      <c r="G20" s="540" t="s">
        <v>84</v>
      </c>
      <c r="H20" s="370">
        <v>539.00558372</v>
      </c>
      <c r="I20" s="370">
        <v>379.43711590999999</v>
      </c>
      <c r="J20" s="370">
        <v>918.44269962999999</v>
      </c>
    </row>
    <row r="21" spans="1:10" ht="14.25" x14ac:dyDescent="0.2">
      <c r="A21" s="560" t="s">
        <v>127</v>
      </c>
      <c r="B21" s="561">
        <v>138.19946730999999</v>
      </c>
      <c r="C21" s="561">
        <v>340.29642925000002</v>
      </c>
      <c r="D21" s="561">
        <v>221.02531196999999</v>
      </c>
      <c r="E21" s="561">
        <v>69.062889870000006</v>
      </c>
      <c r="F21" s="561">
        <v>8.5378472399999996</v>
      </c>
      <c r="G21" s="561" t="s">
        <v>84</v>
      </c>
      <c r="H21" s="562">
        <v>478.49589656000001</v>
      </c>
      <c r="I21" s="562">
        <v>298.62604907999997</v>
      </c>
      <c r="J21" s="562">
        <v>777.12194564000004</v>
      </c>
    </row>
    <row r="22" spans="1:10" ht="14.25" x14ac:dyDescent="0.2">
      <c r="A22" s="539" t="s">
        <v>128</v>
      </c>
      <c r="B22" s="540">
        <v>176.21147959999999</v>
      </c>
      <c r="C22" s="540">
        <v>430.23928050000001</v>
      </c>
      <c r="D22" s="540">
        <v>287.39576803</v>
      </c>
      <c r="E22" s="540">
        <v>65.781390950000002</v>
      </c>
      <c r="F22" s="540">
        <v>4.6947585399999996</v>
      </c>
      <c r="G22" s="540" t="s">
        <v>84</v>
      </c>
      <c r="H22" s="370">
        <v>606.45076010000002</v>
      </c>
      <c r="I22" s="370">
        <v>357.87191752000001</v>
      </c>
      <c r="J22" s="370">
        <v>964.32267762000004</v>
      </c>
    </row>
    <row r="23" spans="1:10" ht="14.25" x14ac:dyDescent="0.2">
      <c r="A23" s="563" t="s">
        <v>129</v>
      </c>
      <c r="B23" s="564">
        <v>52.98454547</v>
      </c>
      <c r="C23" s="564">
        <v>115.91234427000001</v>
      </c>
      <c r="D23" s="564">
        <v>62.479355920000003</v>
      </c>
      <c r="E23" s="564">
        <v>23.5832841</v>
      </c>
      <c r="F23" s="564">
        <v>1.3327328300000001</v>
      </c>
      <c r="G23" s="564" t="s">
        <v>84</v>
      </c>
      <c r="H23" s="565">
        <v>168.89688974000001</v>
      </c>
      <c r="I23" s="565">
        <v>87.395372850000001</v>
      </c>
      <c r="J23" s="565">
        <v>256.29226259000001</v>
      </c>
    </row>
    <row r="24" spans="1:10" ht="15" x14ac:dyDescent="0.25">
      <c r="A24" s="547" t="s">
        <v>130</v>
      </c>
      <c r="B24" s="548">
        <v>277.38688337000002</v>
      </c>
      <c r="C24" s="548">
        <v>740.95079228999998</v>
      </c>
      <c r="D24" s="548">
        <v>479.29226326999998</v>
      </c>
      <c r="E24" s="548">
        <v>202.38746713</v>
      </c>
      <c r="F24" s="548">
        <v>21.123094330000001</v>
      </c>
      <c r="G24" s="548" t="s">
        <v>84</v>
      </c>
      <c r="H24" s="354">
        <v>1018.3376756599999</v>
      </c>
      <c r="I24" s="354">
        <v>702.80282473</v>
      </c>
      <c r="J24" s="354">
        <v>1721.1405003899999</v>
      </c>
    </row>
    <row r="25" spans="1:10" ht="15" x14ac:dyDescent="0.25">
      <c r="A25" s="566" t="s">
        <v>131</v>
      </c>
      <c r="B25" s="567">
        <v>185.36600633</v>
      </c>
      <c r="C25" s="567">
        <v>535.29836059000002</v>
      </c>
      <c r="D25" s="567">
        <v>360.52262167999999</v>
      </c>
      <c r="E25" s="567">
        <v>160.80201495</v>
      </c>
      <c r="F25" s="567">
        <v>18.699953650000001</v>
      </c>
      <c r="G25" s="567" t="s">
        <v>84</v>
      </c>
      <c r="H25" s="568">
        <v>720.66436692000002</v>
      </c>
      <c r="I25" s="568">
        <v>540.02459027999998</v>
      </c>
      <c r="J25" s="568">
        <v>1260.6889572</v>
      </c>
    </row>
    <row r="26" spans="1:10" ht="15" x14ac:dyDescent="0.25">
      <c r="A26" s="547" t="s">
        <v>132</v>
      </c>
      <c r="B26" s="548">
        <v>451.96281594999999</v>
      </c>
      <c r="C26" s="548">
        <v>1039.5668145899999</v>
      </c>
      <c r="D26" s="548">
        <v>666.48428807000005</v>
      </c>
      <c r="E26" s="548">
        <v>264.72100796000001</v>
      </c>
      <c r="F26" s="548">
        <v>46.706098060000002</v>
      </c>
      <c r="G26" s="548" t="s">
        <v>84</v>
      </c>
      <c r="H26" s="354">
        <v>1491.52963054</v>
      </c>
      <c r="I26" s="354">
        <v>977.91139409000004</v>
      </c>
      <c r="J26" s="354">
        <v>2469.4410246299999</v>
      </c>
    </row>
    <row r="27" spans="1:10" ht="14.25" x14ac:dyDescent="0.2">
      <c r="A27" s="560" t="s">
        <v>133</v>
      </c>
      <c r="B27" s="561">
        <v>386.59413424000002</v>
      </c>
      <c r="C27" s="561">
        <v>837.92899864000003</v>
      </c>
      <c r="D27" s="561">
        <v>516.58076946999995</v>
      </c>
      <c r="E27" s="561">
        <v>202.98603969999999</v>
      </c>
      <c r="F27" s="561">
        <v>35.592190789999997</v>
      </c>
      <c r="G27" s="561" t="s">
        <v>84</v>
      </c>
      <c r="H27" s="562">
        <v>1224.52313288</v>
      </c>
      <c r="I27" s="562">
        <v>755.15899995999996</v>
      </c>
      <c r="J27" s="562">
        <v>1979.6821328399999</v>
      </c>
    </row>
    <row r="28" spans="1:10" ht="14.25" x14ac:dyDescent="0.2">
      <c r="A28" s="539" t="s">
        <v>134</v>
      </c>
      <c r="B28" s="540">
        <v>34.927715720000002</v>
      </c>
      <c r="C28" s="540">
        <v>123.92938696</v>
      </c>
      <c r="D28" s="540">
        <v>100.15191944999999</v>
      </c>
      <c r="E28" s="540">
        <v>45.949611939999997</v>
      </c>
      <c r="F28" s="540">
        <v>9.9994791900000006</v>
      </c>
      <c r="G28" s="540" t="s">
        <v>84</v>
      </c>
      <c r="H28" s="370">
        <v>158.85710268</v>
      </c>
      <c r="I28" s="370">
        <v>156.10101058000001</v>
      </c>
      <c r="J28" s="370">
        <v>314.95811326</v>
      </c>
    </row>
    <row r="29" spans="1:10" ht="14.25" x14ac:dyDescent="0.2">
      <c r="A29" s="560" t="s">
        <v>135</v>
      </c>
      <c r="B29" s="561">
        <v>30.440965989999999</v>
      </c>
      <c r="C29" s="561">
        <v>77.708428990000002</v>
      </c>
      <c r="D29" s="561">
        <v>49.751599149999997</v>
      </c>
      <c r="E29" s="561">
        <v>15.78535632</v>
      </c>
      <c r="F29" s="561">
        <v>1.1144280799999999</v>
      </c>
      <c r="G29" s="561" t="s">
        <v>84</v>
      </c>
      <c r="H29" s="562">
        <v>108.14939498</v>
      </c>
      <c r="I29" s="562">
        <v>66.651383550000006</v>
      </c>
      <c r="J29" s="562">
        <v>174.80077853</v>
      </c>
    </row>
    <row r="30" spans="1:10" ht="15" x14ac:dyDescent="0.25">
      <c r="A30" s="547" t="s">
        <v>136</v>
      </c>
      <c r="B30" s="548">
        <v>235.95746948999999</v>
      </c>
      <c r="C30" s="548">
        <v>463.75437548000002</v>
      </c>
      <c r="D30" s="548">
        <v>266.83859144000002</v>
      </c>
      <c r="E30" s="548">
        <v>110.92952617</v>
      </c>
      <c r="F30" s="548">
        <v>10.332848670000001</v>
      </c>
      <c r="G30" s="548" t="s">
        <v>84</v>
      </c>
      <c r="H30" s="354">
        <v>699.71184497000002</v>
      </c>
      <c r="I30" s="354">
        <v>388.10096628000002</v>
      </c>
      <c r="J30" s="354">
        <v>1087.8128112500001</v>
      </c>
    </row>
    <row r="31" spans="1:10" ht="14.25" x14ac:dyDescent="0.2">
      <c r="A31" s="560" t="s">
        <v>137</v>
      </c>
      <c r="B31" s="561">
        <v>53.326269789999998</v>
      </c>
      <c r="C31" s="561">
        <v>112.40140706</v>
      </c>
      <c r="D31" s="561">
        <v>68.994685129999993</v>
      </c>
      <c r="E31" s="561">
        <v>25.49190669</v>
      </c>
      <c r="F31" s="561">
        <v>4.3338063900000003</v>
      </c>
      <c r="G31" s="561" t="s">
        <v>84</v>
      </c>
      <c r="H31" s="562">
        <v>165.72767684999999</v>
      </c>
      <c r="I31" s="562">
        <v>98.820398209999993</v>
      </c>
      <c r="J31" s="562">
        <v>264.54807505999997</v>
      </c>
    </row>
    <row r="32" spans="1:10" ht="14.25" x14ac:dyDescent="0.2">
      <c r="A32" s="539" t="s">
        <v>138</v>
      </c>
      <c r="B32" s="540">
        <v>148.04637962000001</v>
      </c>
      <c r="C32" s="540">
        <v>261.97943755</v>
      </c>
      <c r="D32" s="540">
        <v>144.39687688000001</v>
      </c>
      <c r="E32" s="540">
        <v>57.207665210000002</v>
      </c>
      <c r="F32" s="540">
        <v>4.8652744200000004</v>
      </c>
      <c r="G32" s="540" t="s">
        <v>84</v>
      </c>
      <c r="H32" s="370">
        <v>410.02581716999998</v>
      </c>
      <c r="I32" s="370">
        <v>206.46981650999999</v>
      </c>
      <c r="J32" s="370">
        <v>616.49563367999997</v>
      </c>
    </row>
    <row r="33" spans="1:10" ht="14.25" x14ac:dyDescent="0.2">
      <c r="A33" s="563" t="s">
        <v>139</v>
      </c>
      <c r="B33" s="564">
        <v>34.58482008</v>
      </c>
      <c r="C33" s="564">
        <v>89.373530869999996</v>
      </c>
      <c r="D33" s="564">
        <v>53.447029430000001</v>
      </c>
      <c r="E33" s="564">
        <v>28.22995427</v>
      </c>
      <c r="F33" s="564">
        <v>1.1337678600000001</v>
      </c>
      <c r="G33" s="564" t="s">
        <v>84</v>
      </c>
      <c r="H33" s="565">
        <v>123.95835095</v>
      </c>
      <c r="I33" s="565">
        <v>82.81075156</v>
      </c>
      <c r="J33" s="565">
        <v>206.76910251000001</v>
      </c>
    </row>
    <row r="34" spans="1:10" ht="15" x14ac:dyDescent="0.25">
      <c r="A34" s="552" t="s">
        <v>140</v>
      </c>
      <c r="B34" s="548">
        <v>1885.50006622</v>
      </c>
      <c r="C34" s="548">
        <v>4627.0621589299999</v>
      </c>
      <c r="D34" s="548">
        <v>2934.6939867199999</v>
      </c>
      <c r="E34" s="548">
        <v>1075.04565213</v>
      </c>
      <c r="F34" s="548">
        <v>124.04994627000001</v>
      </c>
      <c r="G34" s="548" t="s">
        <v>84</v>
      </c>
      <c r="H34" s="354">
        <v>6512.5622251499999</v>
      </c>
      <c r="I34" s="354">
        <v>4133.7895851200001</v>
      </c>
      <c r="J34" s="354">
        <v>10646.35181027</v>
      </c>
    </row>
    <row r="35" spans="1:10" ht="15" x14ac:dyDescent="0.25">
      <c r="A35" s="569" t="s">
        <v>141</v>
      </c>
      <c r="B35" s="570">
        <v>1946.88160313</v>
      </c>
      <c r="C35" s="570">
        <v>4792.2005121100001</v>
      </c>
      <c r="D35" s="570">
        <v>3014.3405533599998</v>
      </c>
      <c r="E35" s="570">
        <v>1123.64163747</v>
      </c>
      <c r="F35" s="570">
        <v>108.79979121</v>
      </c>
      <c r="G35" s="570" t="s">
        <v>84</v>
      </c>
      <c r="H35" s="571">
        <v>6739.0821152400003</v>
      </c>
      <c r="I35" s="571">
        <v>4246.78198204</v>
      </c>
      <c r="J35" s="571">
        <v>10985.86409728</v>
      </c>
    </row>
    <row r="36" spans="1:10" ht="15" x14ac:dyDescent="0.25">
      <c r="A36" s="549" t="s">
        <v>142</v>
      </c>
      <c r="B36" s="550">
        <v>61.381536910000001</v>
      </c>
      <c r="C36" s="550">
        <v>165.13835318</v>
      </c>
      <c r="D36" s="550">
        <v>79.646566640000003</v>
      </c>
      <c r="E36" s="550">
        <v>48.595985339999999</v>
      </c>
      <c r="F36" s="550">
        <v>-15.250155060000001</v>
      </c>
      <c r="G36" s="550" t="s">
        <v>84</v>
      </c>
      <c r="H36" s="551">
        <v>226.51989008999999</v>
      </c>
      <c r="I36" s="551">
        <v>112.99239692</v>
      </c>
      <c r="J36" s="551">
        <v>339.51228701000002</v>
      </c>
    </row>
    <row r="37" spans="1:10" ht="14.25" x14ac:dyDescent="0.2">
      <c r="A37" s="560" t="s">
        <v>143</v>
      </c>
      <c r="B37" s="561">
        <v>92.020877040000002</v>
      </c>
      <c r="C37" s="561">
        <v>205.65243169999999</v>
      </c>
      <c r="D37" s="561">
        <v>118.76964159000001</v>
      </c>
      <c r="E37" s="561">
        <v>41.585452179999997</v>
      </c>
      <c r="F37" s="561">
        <v>2.4231406799999999</v>
      </c>
      <c r="G37" s="561" t="s">
        <v>84</v>
      </c>
      <c r="H37" s="562">
        <v>297.67330873999998</v>
      </c>
      <c r="I37" s="562">
        <v>162.77823445000001</v>
      </c>
      <c r="J37" s="562">
        <v>460.45154319</v>
      </c>
    </row>
    <row r="38" spans="1:10" ht="14.25" x14ac:dyDescent="0.2">
      <c r="A38" s="539" t="s">
        <v>144</v>
      </c>
      <c r="B38" s="540">
        <v>70.523694129999996</v>
      </c>
      <c r="C38" s="540">
        <v>153.87305033000001</v>
      </c>
      <c r="D38" s="540">
        <v>85.506045159999999</v>
      </c>
      <c r="E38" s="540">
        <v>30.78666243</v>
      </c>
      <c r="F38" s="540">
        <v>12.980588669999999</v>
      </c>
      <c r="G38" s="540" t="s">
        <v>84</v>
      </c>
      <c r="H38" s="370">
        <v>224.39674446000001</v>
      </c>
      <c r="I38" s="370">
        <v>129.27329626</v>
      </c>
      <c r="J38" s="370">
        <v>353.67004071999997</v>
      </c>
    </row>
    <row r="39" spans="1:10" ht="14.25" x14ac:dyDescent="0.2">
      <c r="A39" s="563" t="s">
        <v>145</v>
      </c>
      <c r="B39" s="564">
        <v>-21.497182909999999</v>
      </c>
      <c r="C39" s="564">
        <v>-51.779381370000003</v>
      </c>
      <c r="D39" s="564">
        <v>-33.26359643</v>
      </c>
      <c r="E39" s="564">
        <v>-10.798789749999999</v>
      </c>
      <c r="F39" s="564">
        <v>10.55744799</v>
      </c>
      <c r="G39" s="564" t="s">
        <v>84</v>
      </c>
      <c r="H39" s="565">
        <v>-73.276564280000002</v>
      </c>
      <c r="I39" s="565">
        <v>-33.504938189999997</v>
      </c>
      <c r="J39" s="565">
        <v>-106.78150247000001</v>
      </c>
    </row>
    <row r="40" spans="1:10" ht="15" x14ac:dyDescent="0.25">
      <c r="A40" s="552" t="s">
        <v>146</v>
      </c>
      <c r="B40" s="548">
        <v>1977.52094326</v>
      </c>
      <c r="C40" s="548">
        <v>4832.7145906300002</v>
      </c>
      <c r="D40" s="548">
        <v>3053.4636283099999</v>
      </c>
      <c r="E40" s="548">
        <v>1116.63110431</v>
      </c>
      <c r="F40" s="548">
        <v>126.47308695</v>
      </c>
      <c r="G40" s="548" t="s">
        <v>84</v>
      </c>
      <c r="H40" s="354">
        <v>6810.2355338899997</v>
      </c>
      <c r="I40" s="354">
        <v>4296.5678195700002</v>
      </c>
      <c r="J40" s="354">
        <v>11106.80335346</v>
      </c>
    </row>
    <row r="41" spans="1:10" ht="15" x14ac:dyDescent="0.25">
      <c r="A41" s="569" t="s">
        <v>147</v>
      </c>
      <c r="B41" s="570">
        <v>2017.40529726</v>
      </c>
      <c r="C41" s="570">
        <v>4946.0735624400004</v>
      </c>
      <c r="D41" s="570">
        <v>3099.84659852</v>
      </c>
      <c r="E41" s="570">
        <v>1154.4282999</v>
      </c>
      <c r="F41" s="570">
        <v>121.78037988</v>
      </c>
      <c r="G41" s="570" t="s">
        <v>84</v>
      </c>
      <c r="H41" s="571">
        <v>6963.4788596999997</v>
      </c>
      <c r="I41" s="571">
        <v>4376.0552783000003</v>
      </c>
      <c r="J41" s="571">
        <v>11339.534138000001</v>
      </c>
    </row>
    <row r="42" spans="1:10" ht="14.25" x14ac:dyDescent="0.2">
      <c r="A42" s="544" t="s">
        <v>148</v>
      </c>
      <c r="B42" s="545">
        <v>39.884354000000002</v>
      </c>
      <c r="C42" s="545">
        <v>113.35897181</v>
      </c>
      <c r="D42" s="545">
        <v>46.382970210000003</v>
      </c>
      <c r="E42" s="545">
        <v>37.797195590000001</v>
      </c>
      <c r="F42" s="545">
        <v>-4.69270707</v>
      </c>
      <c r="G42" s="545" t="s">
        <v>84</v>
      </c>
      <c r="H42" s="546">
        <v>153.24332580999999</v>
      </c>
      <c r="I42" s="546">
        <v>79.48745873</v>
      </c>
      <c r="J42" s="546">
        <v>232.73078454</v>
      </c>
    </row>
    <row r="43" spans="1:10" s="439" customFormat="1" ht="15" x14ac:dyDescent="0.25">
      <c r="A43" s="572" t="s">
        <v>251</v>
      </c>
      <c r="B43" s="567">
        <v>776.39946826000005</v>
      </c>
      <c r="C43" s="567">
        <v>1971.4626380899999</v>
      </c>
      <c r="D43" s="567">
        <v>1169.55327635</v>
      </c>
      <c r="E43" s="567">
        <v>387.02163388000002</v>
      </c>
      <c r="F43" s="567">
        <v>43.728530679999999</v>
      </c>
      <c r="G43" s="567" t="s">
        <v>84</v>
      </c>
      <c r="H43" s="568">
        <v>2747.86210635</v>
      </c>
      <c r="I43" s="568">
        <v>1600.3034409100001</v>
      </c>
      <c r="J43" s="568">
        <v>4348.1655472599996</v>
      </c>
    </row>
    <row r="44" spans="1:10" ht="14.25" x14ac:dyDescent="0.2">
      <c r="A44" s="553" t="s">
        <v>149</v>
      </c>
      <c r="B44" s="540"/>
      <c r="C44" s="540"/>
      <c r="D44" s="540"/>
      <c r="E44" s="540"/>
      <c r="F44" s="540"/>
      <c r="G44" s="540"/>
      <c r="H44" s="554"/>
      <c r="I44" s="554"/>
      <c r="J44" s="554"/>
    </row>
    <row r="45" spans="1:10" ht="14.25" x14ac:dyDescent="0.2">
      <c r="A45" s="573" t="s">
        <v>150</v>
      </c>
      <c r="B45" s="574">
        <v>0.162126934</v>
      </c>
      <c r="C45" s="574">
        <v>0.17118170599999999</v>
      </c>
      <c r="D45" s="574">
        <v>0.174446559</v>
      </c>
      <c r="E45" s="574">
        <v>0.19984699</v>
      </c>
      <c r="F45" s="574">
        <v>0.214519653</v>
      </c>
      <c r="G45" s="574" t="s">
        <v>84</v>
      </c>
      <c r="H45" s="575">
        <v>0.16861653300000001</v>
      </c>
      <c r="I45" s="575">
        <v>0.182135507</v>
      </c>
      <c r="J45" s="575">
        <v>0.17388680400000001</v>
      </c>
    </row>
    <row r="46" spans="1:10" ht="14.25" x14ac:dyDescent="0.2">
      <c r="A46" s="555" t="s">
        <v>151</v>
      </c>
      <c r="B46" s="556">
        <v>0.108342622</v>
      </c>
      <c r="C46" s="556">
        <v>0.123669868</v>
      </c>
      <c r="D46" s="556">
        <v>0.13121833099999999</v>
      </c>
      <c r="E46" s="556">
        <v>0.158783541</v>
      </c>
      <c r="F46" s="556">
        <v>0.18991098100000001</v>
      </c>
      <c r="G46" s="556" t="s">
        <v>84</v>
      </c>
      <c r="H46" s="557">
        <v>0.119327734</v>
      </c>
      <c r="I46" s="557">
        <v>0.139950566</v>
      </c>
      <c r="J46" s="557">
        <v>0.12736739</v>
      </c>
    </row>
    <row r="47" spans="1:10" ht="14.25" x14ac:dyDescent="0.2">
      <c r="A47" s="573" t="s">
        <v>152</v>
      </c>
      <c r="B47" s="574">
        <v>0.45378953599999999</v>
      </c>
      <c r="C47" s="574">
        <v>0.455466598</v>
      </c>
      <c r="D47" s="574">
        <v>0.42567877799999998</v>
      </c>
      <c r="E47" s="574">
        <v>0.382163529</v>
      </c>
      <c r="F47" s="574">
        <v>0.44409351600000002</v>
      </c>
      <c r="G47" s="574" t="s">
        <v>84</v>
      </c>
      <c r="H47" s="575">
        <v>0.45499149500000002</v>
      </c>
      <c r="I47" s="575">
        <v>0.41472809900000002</v>
      </c>
      <c r="J47" s="575">
        <v>0.43929511199999999</v>
      </c>
    </row>
    <row r="48" spans="1:10" ht="14.25" x14ac:dyDescent="0.2">
      <c r="A48" s="531" t="s">
        <v>530</v>
      </c>
      <c r="B48" s="558">
        <v>2.798976862</v>
      </c>
      <c r="C48" s="558">
        <v>2.6607200620000002</v>
      </c>
      <c r="D48" s="558">
        <v>2.440167234</v>
      </c>
      <c r="E48" s="558">
        <v>1.912280634</v>
      </c>
      <c r="F48" s="558">
        <v>2.0701763670000002</v>
      </c>
      <c r="G48" s="558" t="s">
        <v>84</v>
      </c>
      <c r="H48" s="559">
        <v>2.6983800869999999</v>
      </c>
      <c r="I48" s="559">
        <v>2.2770304619999999</v>
      </c>
      <c r="J48" s="559">
        <v>2.5263280629999998</v>
      </c>
    </row>
    <row r="49" spans="1:11" ht="14.25" x14ac:dyDescent="0.2">
      <c r="A49" s="576" t="s">
        <v>275</v>
      </c>
      <c r="B49" s="577">
        <v>0.40733754700000002</v>
      </c>
      <c r="C49" s="577">
        <v>0.40923116599999998</v>
      </c>
      <c r="D49" s="577">
        <v>0.42757376800000002</v>
      </c>
      <c r="E49" s="577">
        <v>0.37823834699999997</v>
      </c>
      <c r="F49" s="577">
        <v>0.477759088</v>
      </c>
      <c r="G49" s="577" t="s">
        <v>84</v>
      </c>
      <c r="H49" s="578">
        <v>0.40869052500000003</v>
      </c>
      <c r="I49" s="578">
        <v>0.41613600699999997</v>
      </c>
      <c r="J49" s="578">
        <v>0.41156410799999998</v>
      </c>
    </row>
    <row r="50" spans="1:11" ht="14.25" x14ac:dyDescent="0.2">
      <c r="A50" s="531" t="s">
        <v>276</v>
      </c>
      <c r="B50" s="349">
        <v>0.89012583499999998</v>
      </c>
      <c r="C50" s="349">
        <v>0.87552366999999998</v>
      </c>
      <c r="D50" s="349">
        <v>0.86787400199999998</v>
      </c>
      <c r="E50" s="349">
        <v>0.84058164599999996</v>
      </c>
      <c r="F50" s="349">
        <v>0.81008901899999997</v>
      </c>
      <c r="G50" s="349" t="s">
        <v>84</v>
      </c>
      <c r="H50" s="350">
        <v>0.87966039200000001</v>
      </c>
      <c r="I50" s="350">
        <v>0.85923654000000005</v>
      </c>
      <c r="J50" s="350">
        <v>0.87169830699999995</v>
      </c>
    </row>
    <row r="51" spans="1:11" ht="14.25" x14ac:dyDescent="0.2">
      <c r="A51" s="579" t="s">
        <v>505</v>
      </c>
      <c r="B51" s="580">
        <v>0.23723414900000001</v>
      </c>
      <c r="C51" s="580">
        <v>0.20247055799999999</v>
      </c>
      <c r="D51" s="580">
        <v>0.19394140000000001</v>
      </c>
      <c r="E51" s="580">
        <v>0.20485200200000001</v>
      </c>
      <c r="F51" s="580">
        <v>0.36984817399999997</v>
      </c>
      <c r="G51" s="580" t="s">
        <v>84</v>
      </c>
      <c r="H51" s="581">
        <v>0.212318914</v>
      </c>
      <c r="I51" s="581">
        <v>0.201293731</v>
      </c>
      <c r="J51" s="581">
        <v>0.20802082899999999</v>
      </c>
    </row>
    <row r="52" spans="1:11" customFormat="1" x14ac:dyDescent="0.2">
      <c r="A52" s="22" t="s">
        <v>472</v>
      </c>
    </row>
    <row r="53" spans="1:11" x14ac:dyDescent="0.2">
      <c r="A53" s="242" t="s">
        <v>214</v>
      </c>
    </row>
    <row r="54" spans="1:11" x14ac:dyDescent="0.2">
      <c r="A54" s="442" t="s">
        <v>759</v>
      </c>
    </row>
    <row r="55" spans="1:11" x14ac:dyDescent="0.2">
      <c r="A55" s="443" t="s">
        <v>738</v>
      </c>
      <c r="B55" s="441"/>
      <c r="D55" s="444"/>
    </row>
    <row r="57" spans="1:11" ht="18" x14ac:dyDescent="0.25">
      <c r="A57" s="434" t="s">
        <v>758</v>
      </c>
    </row>
    <row r="58" spans="1:11" ht="13.5" thickBot="1" x14ac:dyDescent="0.25">
      <c r="J58" s="435" t="s">
        <v>81</v>
      </c>
    </row>
    <row r="59" spans="1:11" ht="14.25" x14ac:dyDescent="0.2">
      <c r="A59" s="436" t="s">
        <v>736</v>
      </c>
      <c r="B59" s="480" t="s">
        <v>34</v>
      </c>
      <c r="C59" s="480" t="s">
        <v>455</v>
      </c>
      <c r="D59" s="480" t="s">
        <v>457</v>
      </c>
      <c r="E59" s="480" t="s">
        <v>97</v>
      </c>
      <c r="F59" s="480" t="s">
        <v>267</v>
      </c>
      <c r="G59" s="481">
        <v>300000</v>
      </c>
      <c r="H59" s="482" t="s">
        <v>357</v>
      </c>
      <c r="I59" s="482" t="s">
        <v>357</v>
      </c>
      <c r="J59" s="482" t="s">
        <v>61</v>
      </c>
    </row>
    <row r="60" spans="1:11" x14ac:dyDescent="0.2">
      <c r="A60" s="437" t="s">
        <v>153</v>
      </c>
      <c r="B60" s="483" t="s">
        <v>454</v>
      </c>
      <c r="C60" s="483" t="s">
        <v>35</v>
      </c>
      <c r="D60" s="483" t="s">
        <v>35</v>
      </c>
      <c r="E60" s="483" t="s">
        <v>35</v>
      </c>
      <c r="F60" s="483" t="s">
        <v>35</v>
      </c>
      <c r="G60" s="483" t="s">
        <v>36</v>
      </c>
      <c r="H60" s="484" t="s">
        <v>281</v>
      </c>
      <c r="I60" s="484" t="s">
        <v>471</v>
      </c>
      <c r="J60" s="484" t="s">
        <v>106</v>
      </c>
    </row>
    <row r="61" spans="1:11" ht="13.5" thickBot="1" x14ac:dyDescent="0.25">
      <c r="A61" s="438" t="s">
        <v>65</v>
      </c>
      <c r="B61" s="485" t="s">
        <v>36</v>
      </c>
      <c r="C61" s="485" t="s">
        <v>456</v>
      </c>
      <c r="D61" s="485" t="s">
        <v>99</v>
      </c>
      <c r="E61" s="485" t="s">
        <v>100</v>
      </c>
      <c r="F61" s="485" t="s">
        <v>268</v>
      </c>
      <c r="G61" s="485" t="s">
        <v>101</v>
      </c>
      <c r="H61" s="486" t="s">
        <v>456</v>
      </c>
      <c r="I61" s="486" t="s">
        <v>101</v>
      </c>
      <c r="J61" s="486" t="s">
        <v>265</v>
      </c>
    </row>
    <row r="62" spans="1:11" x14ac:dyDescent="0.2">
      <c r="A62" s="445" t="s">
        <v>154</v>
      </c>
      <c r="B62" s="423"/>
      <c r="C62" s="423"/>
      <c r="D62" s="423"/>
      <c r="E62" s="423"/>
      <c r="F62" s="423"/>
      <c r="G62" s="423"/>
      <c r="H62" s="423"/>
      <c r="I62" s="423"/>
      <c r="J62" s="423"/>
    </row>
    <row r="63" spans="1:11" ht="15" x14ac:dyDescent="0.25">
      <c r="A63" s="446" t="s">
        <v>115</v>
      </c>
      <c r="B63" s="424">
        <f t="shared" ref="B63:C68" si="0">B7/B$7</f>
        <v>1</v>
      </c>
      <c r="C63" s="424">
        <f t="shared" si="0"/>
        <v>1</v>
      </c>
      <c r="D63" s="424">
        <f t="shared" ref="D63:F68" si="1">D7/D$7</f>
        <v>1</v>
      </c>
      <c r="E63" s="424">
        <f t="shared" si="1"/>
        <v>1</v>
      </c>
      <c r="F63" s="424">
        <f t="shared" si="1"/>
        <v>1</v>
      </c>
      <c r="G63" s="424" t="s">
        <v>84</v>
      </c>
      <c r="H63" s="447">
        <f t="shared" ref="H63:J68" si="2">H7/H$7</f>
        <v>1</v>
      </c>
      <c r="I63" s="447">
        <f t="shared" si="2"/>
        <v>1</v>
      </c>
      <c r="J63" s="447">
        <f t="shared" si="2"/>
        <v>1</v>
      </c>
    </row>
    <row r="64" spans="1:11" ht="14.25" x14ac:dyDescent="0.2">
      <c r="A64" s="448" t="s">
        <v>116</v>
      </c>
      <c r="B64" s="425">
        <f t="shared" si="0"/>
        <v>0.25495624190523253</v>
      </c>
      <c r="C64" s="425">
        <f t="shared" si="0"/>
        <v>0.27654158957313363</v>
      </c>
      <c r="D64" s="425">
        <f t="shared" si="1"/>
        <v>0.26913457090115245</v>
      </c>
      <c r="E64" s="425">
        <f t="shared" si="1"/>
        <v>0.30506308122123366</v>
      </c>
      <c r="F64" s="425">
        <f t="shared" si="1"/>
        <v>0.25362972665567085</v>
      </c>
      <c r="G64" s="425" t="s">
        <v>84</v>
      </c>
      <c r="H64" s="440">
        <f t="shared" si="2"/>
        <v>0.27037883333546603</v>
      </c>
      <c r="I64" s="440">
        <f t="shared" si="2"/>
        <v>0.27797982769850849</v>
      </c>
      <c r="J64" s="440">
        <f t="shared" si="2"/>
        <v>0.2733124366202902</v>
      </c>
      <c r="K64" s="449"/>
    </row>
    <row r="65" spans="1:10" ht="14.25" x14ac:dyDescent="0.2">
      <c r="A65" s="450" t="s">
        <v>117</v>
      </c>
      <c r="B65" s="426">
        <f t="shared" si="0"/>
        <v>0.40733754677809653</v>
      </c>
      <c r="C65" s="426">
        <f t="shared" si="0"/>
        <v>0.40923116577036078</v>
      </c>
      <c r="D65" s="426">
        <f t="shared" si="1"/>
        <v>0.42757376832804506</v>
      </c>
      <c r="E65" s="426">
        <f t="shared" si="1"/>
        <v>0.37823834737734996</v>
      </c>
      <c r="F65" s="426">
        <f t="shared" si="1"/>
        <v>0.47775908847553833</v>
      </c>
      <c r="G65" s="426" t="s">
        <v>84</v>
      </c>
      <c r="H65" s="451">
        <f t="shared" si="2"/>
        <v>0.40869052531203276</v>
      </c>
      <c r="I65" s="451">
        <f t="shared" si="2"/>
        <v>0.41613600696400138</v>
      </c>
      <c r="J65" s="451">
        <f t="shared" si="2"/>
        <v>0.41156410847603481</v>
      </c>
    </row>
    <row r="66" spans="1:10" ht="14.25" x14ac:dyDescent="0.2">
      <c r="A66" s="448" t="s">
        <v>118</v>
      </c>
      <c r="B66" s="425">
        <f t="shared" si="0"/>
        <v>1.3105388741353979E-2</v>
      </c>
      <c r="C66" s="425">
        <f t="shared" si="0"/>
        <v>1.26404381406501E-2</v>
      </c>
      <c r="D66" s="425">
        <f t="shared" si="1"/>
        <v>1.1707673702217813E-2</v>
      </c>
      <c r="E66" s="425">
        <f t="shared" si="1"/>
        <v>9.7860771075553837E-3</v>
      </c>
      <c r="F66" s="425">
        <f t="shared" si="1"/>
        <v>1.0798972760344375E-2</v>
      </c>
      <c r="G66" s="425" t="s">
        <v>84</v>
      </c>
      <c r="H66" s="440">
        <f t="shared" si="2"/>
        <v>1.2773184541531849E-2</v>
      </c>
      <c r="I66" s="440">
        <f t="shared" si="2"/>
        <v>1.1192001231350515E-2</v>
      </c>
      <c r="J66" s="440">
        <f t="shared" si="2"/>
        <v>1.2162926944813883E-2</v>
      </c>
    </row>
    <row r="67" spans="1:10" ht="14.25" x14ac:dyDescent="0.2">
      <c r="A67" s="450" t="s">
        <v>119</v>
      </c>
      <c r="B67" s="426">
        <f t="shared" si="0"/>
        <v>0.27184415398804745</v>
      </c>
      <c r="C67" s="426">
        <f t="shared" si="0"/>
        <v>0.25169108114511468</v>
      </c>
      <c r="D67" s="426">
        <f t="shared" si="1"/>
        <v>0.24552130901364799</v>
      </c>
      <c r="E67" s="426">
        <f t="shared" si="1"/>
        <v>0.2487442691767788</v>
      </c>
      <c r="F67" s="426">
        <f t="shared" si="1"/>
        <v>0.1861787462514467</v>
      </c>
      <c r="G67" s="426" t="s">
        <v>84</v>
      </c>
      <c r="H67" s="451">
        <f t="shared" si="2"/>
        <v>0.25744491366529426</v>
      </c>
      <c r="I67" s="451">
        <f t="shared" si="2"/>
        <v>0.24489449834493096</v>
      </c>
      <c r="J67" s="451">
        <f t="shared" si="2"/>
        <v>0.25260108168079215</v>
      </c>
    </row>
    <row r="68" spans="1:10" ht="14.25" x14ac:dyDescent="0.2">
      <c r="A68" s="452" t="s">
        <v>120</v>
      </c>
      <c r="B68" s="427">
        <f t="shared" si="0"/>
        <v>5.2756668587269503E-2</v>
      </c>
      <c r="C68" s="427">
        <f t="shared" si="0"/>
        <v>4.9895725370740843E-2</v>
      </c>
      <c r="D68" s="427">
        <f t="shared" si="1"/>
        <v>4.6062678054936725E-2</v>
      </c>
      <c r="E68" s="427">
        <f t="shared" si="1"/>
        <v>5.8168225117082084E-2</v>
      </c>
      <c r="F68" s="427">
        <f t="shared" si="1"/>
        <v>7.1633465856999659E-2</v>
      </c>
      <c r="G68" s="427" t="s">
        <v>84</v>
      </c>
      <c r="H68" s="453">
        <f t="shared" si="2"/>
        <v>5.0712543145674971E-2</v>
      </c>
      <c r="I68" s="453">
        <f t="shared" si="2"/>
        <v>4.979766576120874E-2</v>
      </c>
      <c r="J68" s="453">
        <f t="shared" si="2"/>
        <v>5.0359446278068931E-2</v>
      </c>
    </row>
    <row r="69" spans="1:10" ht="15" x14ac:dyDescent="0.25">
      <c r="A69" s="454" t="s">
        <v>121</v>
      </c>
      <c r="B69" s="428">
        <f t="shared" ref="B69:C72" si="3">B13/B$13</f>
        <v>1</v>
      </c>
      <c r="C69" s="428">
        <f t="shared" si="3"/>
        <v>1</v>
      </c>
      <c r="D69" s="428">
        <f t="shared" ref="D69:F71" si="4">D13/D$13</f>
        <v>1</v>
      </c>
      <c r="E69" s="428">
        <f t="shared" si="4"/>
        <v>1</v>
      </c>
      <c r="F69" s="428">
        <f t="shared" si="4"/>
        <v>1</v>
      </c>
      <c r="G69" s="428" t="s">
        <v>84</v>
      </c>
      <c r="H69" s="455">
        <f t="shared" ref="H69:J71" si="5">H13/H$13</f>
        <v>1</v>
      </c>
      <c r="I69" s="455">
        <f t="shared" si="5"/>
        <v>1</v>
      </c>
      <c r="J69" s="455">
        <f t="shared" si="5"/>
        <v>1</v>
      </c>
    </row>
    <row r="70" spans="1:10" ht="14.25" x14ac:dyDescent="0.2">
      <c r="A70" s="448" t="s">
        <v>63</v>
      </c>
      <c r="B70" s="425">
        <f t="shared" si="3"/>
        <v>0.61747161298286402</v>
      </c>
      <c r="C70" s="425">
        <f t="shared" si="3"/>
        <v>0.5987430174579379</v>
      </c>
      <c r="D70" s="425">
        <f t="shared" si="4"/>
        <v>0.58360193544301753</v>
      </c>
      <c r="E70" s="425">
        <f t="shared" si="4"/>
        <v>0.627509541970657</v>
      </c>
      <c r="F70" s="425">
        <f t="shared" si="4"/>
        <v>0.5080485537537438</v>
      </c>
      <c r="G70" s="425" t="s">
        <v>84</v>
      </c>
      <c r="H70" s="440">
        <f t="shared" si="5"/>
        <v>0.60404873720003049</v>
      </c>
      <c r="I70" s="440">
        <f t="shared" si="5"/>
        <v>0.59319750819547068</v>
      </c>
      <c r="J70" s="440">
        <f t="shared" si="5"/>
        <v>0.59981846700364783</v>
      </c>
    </row>
    <row r="71" spans="1:10" ht="14.25" x14ac:dyDescent="0.2">
      <c r="A71" s="450" t="s">
        <v>122</v>
      </c>
      <c r="B71" s="426">
        <f t="shared" si="3"/>
        <v>0.2205693822303666</v>
      </c>
      <c r="C71" s="426">
        <f t="shared" si="3"/>
        <v>0.11770252184001011</v>
      </c>
      <c r="D71" s="426">
        <f t="shared" si="4"/>
        <v>7.2235715359164801E-2</v>
      </c>
      <c r="E71" s="426">
        <f t="shared" si="4"/>
        <v>6.3444826247334718E-2</v>
      </c>
      <c r="F71" s="426">
        <f t="shared" si="4"/>
        <v>0.11406389515382225</v>
      </c>
      <c r="G71" s="426" t="s">
        <v>84</v>
      </c>
      <c r="H71" s="451">
        <f t="shared" si="5"/>
        <v>0.14684420153797789</v>
      </c>
      <c r="I71" s="451">
        <f t="shared" si="5"/>
        <v>7.099592723552535E-2</v>
      </c>
      <c r="J71" s="451">
        <f t="shared" si="5"/>
        <v>0.11727532099054046</v>
      </c>
    </row>
    <row r="72" spans="1:10" ht="14.25" x14ac:dyDescent="0.2">
      <c r="A72" s="582" t="s">
        <v>123</v>
      </c>
      <c r="B72" s="583">
        <f t="shared" si="3"/>
        <v>0.39690223075249742</v>
      </c>
      <c r="C72" s="583">
        <f t="shared" si="3"/>
        <v>0.48104049561792778</v>
      </c>
      <c r="D72" s="583">
        <f t="shared" ref="D72:F74" si="6">D16/D$13</f>
        <v>0.51136622008385269</v>
      </c>
      <c r="E72" s="583">
        <f t="shared" si="6"/>
        <v>0.56406471572332229</v>
      </c>
      <c r="F72" s="583">
        <f t="shared" si="6"/>
        <v>0.39398465859992166</v>
      </c>
      <c r="G72" s="583" t="s">
        <v>84</v>
      </c>
      <c r="H72" s="584">
        <f t="shared" ref="H72:J79" si="7">H16/H$13</f>
        <v>0.45720453566205255</v>
      </c>
      <c r="I72" s="584">
        <f t="shared" si="7"/>
        <v>0.5222015809599454</v>
      </c>
      <c r="J72" s="584">
        <f t="shared" si="7"/>
        <v>0.48254314601310738</v>
      </c>
    </row>
    <row r="73" spans="1:10" ht="14.25" x14ac:dyDescent="0.2">
      <c r="A73" s="585" t="s">
        <v>124</v>
      </c>
      <c r="B73" s="586">
        <f t="shared" ref="B73:C75" si="8">B17/B$13</f>
        <v>0.16779327097294053</v>
      </c>
      <c r="C73" s="586">
        <f t="shared" si="8"/>
        <v>0.19646107517975811</v>
      </c>
      <c r="D73" s="586">
        <f t="shared" si="6"/>
        <v>0.20860915527407684</v>
      </c>
      <c r="E73" s="586">
        <f t="shared" si="6"/>
        <v>0.2160515617702379</v>
      </c>
      <c r="F73" s="586">
        <f t="shared" si="6"/>
        <v>0.34403034466352794</v>
      </c>
      <c r="G73" s="586" t="s">
        <v>84</v>
      </c>
      <c r="H73" s="587">
        <f t="shared" si="7"/>
        <v>0.18833962610793001</v>
      </c>
      <c r="I73" s="587">
        <f t="shared" si="7"/>
        <v>0.214018134556102</v>
      </c>
      <c r="J73" s="587">
        <f t="shared" si="7"/>
        <v>0.19835019992682318</v>
      </c>
    </row>
    <row r="74" spans="1:10" ht="14.25" x14ac:dyDescent="0.2">
      <c r="A74" s="582" t="s">
        <v>125</v>
      </c>
      <c r="B74" s="583">
        <f>B18/B$13</f>
        <v>8.9965858639520307E-2</v>
      </c>
      <c r="C74" s="583">
        <f>C18/C$13</f>
        <v>9.8408271297476715E-2</v>
      </c>
      <c r="D74" s="583">
        <f t="shared" si="6"/>
        <v>0.11281079821082393</v>
      </c>
      <c r="E74" s="583">
        <f t="shared" si="6"/>
        <v>0.1126159327289957</v>
      </c>
      <c r="F74" s="583">
        <f t="shared" si="6"/>
        <v>0.11550729317486128</v>
      </c>
      <c r="G74" s="583" t="s">
        <v>84</v>
      </c>
      <c r="H74" s="584">
        <f t="shared" si="7"/>
        <v>9.6016576978989479E-2</v>
      </c>
      <c r="I74" s="584">
        <f t="shared" si="7"/>
        <v>0.11282846564197024</v>
      </c>
      <c r="J74" s="584">
        <f t="shared" si="7"/>
        <v>0.10257056561253736</v>
      </c>
    </row>
    <row r="75" spans="1:10" ht="14.25" x14ac:dyDescent="0.2">
      <c r="A75" s="585" t="s">
        <v>126</v>
      </c>
      <c r="B75" s="586">
        <f t="shared" si="8"/>
        <v>3.1888051332777385E-3</v>
      </c>
      <c r="C75" s="586">
        <f>C19/C$13</f>
        <v>3.0291911637852502E-3</v>
      </c>
      <c r="D75" s="586">
        <f>D19/D$13</f>
        <v>2.9492710404972369E-3</v>
      </c>
      <c r="E75" s="586">
        <f>E19/E$13</f>
        <v>2.4314642755077715E-3</v>
      </c>
      <c r="F75" s="586" t="s">
        <v>84</v>
      </c>
      <c r="G75" s="586" t="s">
        <v>84</v>
      </c>
      <c r="H75" s="587">
        <f t="shared" si="7"/>
        <v>3.0744090226430031E-3</v>
      </c>
      <c r="I75" s="587">
        <f t="shared" si="7"/>
        <v>2.8562968732022062E-3</v>
      </c>
      <c r="J75" s="587">
        <f t="shared" si="7"/>
        <v>2.9893796379658723E-3</v>
      </c>
    </row>
    <row r="76" spans="1:10" ht="14.25" x14ac:dyDescent="0.2">
      <c r="A76" s="676" t="s">
        <v>466</v>
      </c>
      <c r="B76" s="583">
        <f t="shared" ref="B76:C79" si="9">B20/B$13</f>
        <v>7.4638607200142454E-2</v>
      </c>
      <c r="C76" s="583">
        <f t="shared" si="9"/>
        <v>9.5023612718496159E-2</v>
      </c>
      <c r="D76" s="583">
        <f t="shared" ref="D76:F79" si="10">D20/D$13</f>
        <v>9.2849086022755642E-2</v>
      </c>
      <c r="E76" s="583">
        <f t="shared" si="10"/>
        <v>0.10100416476573446</v>
      </c>
      <c r="F76" s="583">
        <f t="shared" si="10"/>
        <v>0.22389167756523295</v>
      </c>
      <c r="G76" s="583" t="s">
        <v>84</v>
      </c>
      <c r="H76" s="584">
        <f t="shared" si="7"/>
        <v>8.9248640106297517E-2</v>
      </c>
      <c r="I76" s="584">
        <f t="shared" si="7"/>
        <v>9.833337204092954E-2</v>
      </c>
      <c r="J76" s="584">
        <f t="shared" si="7"/>
        <v>9.2790254676319961E-2</v>
      </c>
    </row>
    <row r="77" spans="1:10" ht="14.25" x14ac:dyDescent="0.2">
      <c r="A77" s="585" t="s">
        <v>127</v>
      </c>
      <c r="B77" s="586">
        <f t="shared" si="9"/>
        <v>8.0774748916528458E-2</v>
      </c>
      <c r="C77" s="586">
        <f t="shared" si="9"/>
        <v>7.8618612432346149E-2</v>
      </c>
      <c r="D77" s="586">
        <f t="shared" si="10"/>
        <v>8.0445915975085894E-2</v>
      </c>
      <c r="E77" s="586">
        <f t="shared" si="10"/>
        <v>6.8195975045015747E-2</v>
      </c>
      <c r="F77" s="586">
        <f t="shared" si="10"/>
        <v>8.670775206137521E-2</v>
      </c>
      <c r="G77" s="586" t="s">
        <v>84</v>
      </c>
      <c r="H77" s="587">
        <f t="shared" si="7"/>
        <v>7.9229435379296262E-2</v>
      </c>
      <c r="I77" s="587">
        <f t="shared" si="7"/>
        <v>7.7390706269920326E-2</v>
      </c>
      <c r="J77" s="587">
        <f t="shared" si="7"/>
        <v>7.8512620634409253E-2</v>
      </c>
    </row>
    <row r="78" spans="1:10" ht="14.25" x14ac:dyDescent="0.2">
      <c r="A78" s="582" t="s">
        <v>128</v>
      </c>
      <c r="B78" s="583">
        <f t="shared" si="9"/>
        <v>0.10299198902823888</v>
      </c>
      <c r="C78" s="583">
        <f t="shared" si="9"/>
        <v>9.9398090427659E-2</v>
      </c>
      <c r="D78" s="583">
        <f t="shared" si="10"/>
        <v>0.10460257063080058</v>
      </c>
      <c r="E78" s="583">
        <f t="shared" si="10"/>
        <v>6.4955667277996343E-2</v>
      </c>
      <c r="F78" s="583">
        <f t="shared" si="10"/>
        <v>4.7678524577858789E-2</v>
      </c>
      <c r="G78" s="583" t="s">
        <v>84</v>
      </c>
      <c r="H78" s="584">
        <f t="shared" si="7"/>
        <v>0.10041622436785741</v>
      </c>
      <c r="I78" s="584">
        <f t="shared" si="7"/>
        <v>9.2744623372169085E-2</v>
      </c>
      <c r="J78" s="584">
        <f t="shared" si="7"/>
        <v>9.7425508289801885E-2</v>
      </c>
    </row>
    <row r="79" spans="1:10" ht="14.25" x14ac:dyDescent="0.2">
      <c r="A79" s="588" t="s">
        <v>129</v>
      </c>
      <c r="B79" s="589">
        <f t="shared" si="9"/>
        <v>3.0968378099428116E-2</v>
      </c>
      <c r="C79" s="589">
        <f t="shared" si="9"/>
        <v>2.6779204502298815E-2</v>
      </c>
      <c r="D79" s="589">
        <f t="shared" si="10"/>
        <v>2.2740422677019086E-2</v>
      </c>
      <c r="E79" s="589">
        <f t="shared" si="10"/>
        <v>2.3287253936093023E-2</v>
      </c>
      <c r="F79" s="589">
        <f t="shared" si="10"/>
        <v>1.3534824943494178E-2</v>
      </c>
      <c r="G79" s="589" t="s">
        <v>84</v>
      </c>
      <c r="H79" s="590">
        <f t="shared" si="7"/>
        <v>2.7965976944885874E-2</v>
      </c>
      <c r="I79" s="590">
        <f t="shared" si="7"/>
        <v>2.2649027606337847E-2</v>
      </c>
      <c r="J79" s="590">
        <f t="shared" si="7"/>
        <v>2.5893204145317782E-2</v>
      </c>
    </row>
    <row r="80" spans="1:10" ht="15" x14ac:dyDescent="0.25">
      <c r="A80" s="456" t="s">
        <v>155</v>
      </c>
      <c r="B80" s="429"/>
      <c r="C80" s="429"/>
      <c r="D80" s="429"/>
      <c r="E80" s="429"/>
      <c r="F80" s="429"/>
      <c r="G80" s="429"/>
      <c r="H80" s="457"/>
      <c r="I80" s="457"/>
      <c r="J80" s="457"/>
    </row>
    <row r="81" spans="1:10" ht="15" x14ac:dyDescent="0.25">
      <c r="A81" s="458" t="s">
        <v>132</v>
      </c>
      <c r="B81" s="430">
        <f t="shared" ref="B81:C84" si="11">B26/B$26</f>
        <v>1</v>
      </c>
      <c r="C81" s="430">
        <f t="shared" si="11"/>
        <v>1</v>
      </c>
      <c r="D81" s="430">
        <f t="shared" ref="D81:F84" si="12">D26/D$26</f>
        <v>1</v>
      </c>
      <c r="E81" s="430">
        <f t="shared" si="12"/>
        <v>1</v>
      </c>
      <c r="F81" s="430">
        <f t="shared" si="12"/>
        <v>1</v>
      </c>
      <c r="G81" s="430" t="s">
        <v>84</v>
      </c>
      <c r="H81" s="459">
        <f t="shared" ref="H81:J84" si="13">H26/H$26</f>
        <v>1</v>
      </c>
      <c r="I81" s="459">
        <f t="shared" si="13"/>
        <v>1</v>
      </c>
      <c r="J81" s="459">
        <f t="shared" si="13"/>
        <v>1</v>
      </c>
    </row>
    <row r="82" spans="1:10" ht="14.25" x14ac:dyDescent="0.2">
      <c r="A82" s="460" t="s">
        <v>133</v>
      </c>
      <c r="B82" s="431">
        <f t="shared" si="11"/>
        <v>0.85536712445558438</v>
      </c>
      <c r="C82" s="431">
        <f t="shared" si="11"/>
        <v>0.80603669420755331</v>
      </c>
      <c r="D82" s="431">
        <f t="shared" si="12"/>
        <v>0.77508319208230769</v>
      </c>
      <c r="E82" s="431">
        <f t="shared" si="12"/>
        <v>0.76679233455726215</v>
      </c>
      <c r="F82" s="431">
        <f t="shared" si="12"/>
        <v>0.76204590553201945</v>
      </c>
      <c r="G82" s="431" t="s">
        <v>84</v>
      </c>
      <c r="H82" s="461">
        <f t="shared" si="13"/>
        <v>0.82098478488601545</v>
      </c>
      <c r="I82" s="461">
        <f t="shared" si="13"/>
        <v>0.77221617881108406</v>
      </c>
      <c r="J82" s="461">
        <f t="shared" si="13"/>
        <v>0.80167216511543082</v>
      </c>
    </row>
    <row r="83" spans="1:10" ht="14.25" x14ac:dyDescent="0.2">
      <c r="A83" s="448" t="s">
        <v>134</v>
      </c>
      <c r="B83" s="425">
        <f t="shared" si="11"/>
        <v>7.7280064835829346E-2</v>
      </c>
      <c r="C83" s="425">
        <f t="shared" si="11"/>
        <v>0.11921252700710454</v>
      </c>
      <c r="D83" s="425">
        <f t="shared" si="12"/>
        <v>0.15026898794571608</v>
      </c>
      <c r="E83" s="425">
        <f t="shared" si="12"/>
        <v>0.17357750446063236</v>
      </c>
      <c r="F83" s="425">
        <f t="shared" si="12"/>
        <v>0.21409365383411777</v>
      </c>
      <c r="G83" s="425" t="s">
        <v>84</v>
      </c>
      <c r="H83" s="440">
        <f t="shared" si="13"/>
        <v>0.1065061661714938</v>
      </c>
      <c r="I83" s="440">
        <f t="shared" si="13"/>
        <v>0.15962694731178639</v>
      </c>
      <c r="J83" s="440">
        <f t="shared" si="13"/>
        <v>0.12754226973579605</v>
      </c>
    </row>
    <row r="84" spans="1:10" ht="14.25" x14ac:dyDescent="0.2">
      <c r="A84" s="462" t="s">
        <v>135</v>
      </c>
      <c r="B84" s="432">
        <f t="shared" si="11"/>
        <v>6.7352810708586341E-2</v>
      </c>
      <c r="C84" s="432">
        <f t="shared" si="11"/>
        <v>7.4750778785342267E-2</v>
      </c>
      <c r="D84" s="432">
        <f t="shared" si="12"/>
        <v>7.4647819971976059E-2</v>
      </c>
      <c r="E84" s="432">
        <f t="shared" si="12"/>
        <v>5.9630160982105378E-2</v>
      </c>
      <c r="F84" s="432">
        <f t="shared" si="12"/>
        <v>2.3860440633862702E-2</v>
      </c>
      <c r="G84" s="432" t="s">
        <v>84</v>
      </c>
      <c r="H84" s="463">
        <f t="shared" si="13"/>
        <v>7.2509048942490745E-2</v>
      </c>
      <c r="I84" s="463">
        <f t="shared" si="13"/>
        <v>6.8156873877129487E-2</v>
      </c>
      <c r="J84" s="463">
        <f t="shared" si="13"/>
        <v>7.0785565148773155E-2</v>
      </c>
    </row>
    <row r="85" spans="1:10" ht="15" x14ac:dyDescent="0.25">
      <c r="A85" s="458" t="s">
        <v>136</v>
      </c>
      <c r="B85" s="430">
        <f t="shared" ref="B85:C88" si="14">B30/B$30</f>
        <v>1</v>
      </c>
      <c r="C85" s="430">
        <f t="shared" si="14"/>
        <v>1</v>
      </c>
      <c r="D85" s="430">
        <f t="shared" ref="D85:F88" si="15">D30/D$30</f>
        <v>1</v>
      </c>
      <c r="E85" s="430">
        <f t="shared" si="15"/>
        <v>1</v>
      </c>
      <c r="F85" s="430">
        <f t="shared" si="15"/>
        <v>1</v>
      </c>
      <c r="G85" s="430" t="s">
        <v>84</v>
      </c>
      <c r="H85" s="459">
        <f t="shared" ref="H85:J88" si="16">H30/H$30</f>
        <v>1</v>
      </c>
      <c r="I85" s="459">
        <f t="shared" si="16"/>
        <v>1</v>
      </c>
      <c r="J85" s="459">
        <f t="shared" si="16"/>
        <v>1</v>
      </c>
    </row>
    <row r="86" spans="1:10" ht="14.25" x14ac:dyDescent="0.2">
      <c r="A86" s="460" t="s">
        <v>137</v>
      </c>
      <c r="B86" s="431">
        <f t="shared" si="14"/>
        <v>0.2259994985759923</v>
      </c>
      <c r="C86" s="431">
        <f t="shared" si="14"/>
        <v>0.24237271496071836</v>
      </c>
      <c r="D86" s="431">
        <f t="shared" si="15"/>
        <v>0.25856336880534686</v>
      </c>
      <c r="E86" s="431">
        <f t="shared" si="15"/>
        <v>0.2298027186281634</v>
      </c>
      <c r="F86" s="431">
        <f t="shared" si="15"/>
        <v>0.41942029041638912</v>
      </c>
      <c r="G86" s="431" t="s">
        <v>84</v>
      </c>
      <c r="H86" s="461">
        <f t="shared" si="16"/>
        <v>0.23685132392907474</v>
      </c>
      <c r="I86" s="461">
        <f t="shared" si="16"/>
        <v>0.25462548871549279</v>
      </c>
      <c r="J86" s="461">
        <f t="shared" si="16"/>
        <v>0.24319264520888401</v>
      </c>
    </row>
    <row r="87" spans="1:10" ht="14.25" x14ac:dyDescent="0.2">
      <c r="A87" s="448" t="s">
        <v>138</v>
      </c>
      <c r="B87" s="425">
        <f t="shared" si="14"/>
        <v>0.62742823925001578</v>
      </c>
      <c r="C87" s="425">
        <f t="shared" si="14"/>
        <v>0.56490989929495161</v>
      </c>
      <c r="D87" s="425">
        <f t="shared" si="15"/>
        <v>0.54113940603853161</v>
      </c>
      <c r="E87" s="425">
        <f t="shared" si="15"/>
        <v>0.51571179635554376</v>
      </c>
      <c r="F87" s="425">
        <f t="shared" si="15"/>
        <v>0.47085509285795046</v>
      </c>
      <c r="G87" s="425" t="s">
        <v>84</v>
      </c>
      <c r="H87" s="440">
        <f t="shared" si="16"/>
        <v>0.58599239117865687</v>
      </c>
      <c r="I87" s="440">
        <f t="shared" si="16"/>
        <v>0.53200026397522515</v>
      </c>
      <c r="J87" s="440">
        <f t="shared" si="16"/>
        <v>0.56672952120465281</v>
      </c>
    </row>
    <row r="88" spans="1:10" ht="14.25" x14ac:dyDescent="0.2">
      <c r="A88" s="464" t="s">
        <v>139</v>
      </c>
      <c r="B88" s="433">
        <f t="shared" si="14"/>
        <v>0.14657226217399202</v>
      </c>
      <c r="C88" s="433">
        <f t="shared" si="14"/>
        <v>0.19271738574432995</v>
      </c>
      <c r="D88" s="433">
        <f t="shared" si="15"/>
        <v>0.2002972251561215</v>
      </c>
      <c r="E88" s="433">
        <f t="shared" si="15"/>
        <v>0.25448548501629287</v>
      </c>
      <c r="F88" s="433">
        <f t="shared" si="15"/>
        <v>0.10972461672566042</v>
      </c>
      <c r="G88" s="433" t="s">
        <v>84</v>
      </c>
      <c r="H88" s="465">
        <f t="shared" si="16"/>
        <v>0.17715628489226831</v>
      </c>
      <c r="I88" s="465">
        <f t="shared" si="16"/>
        <v>0.21337424730928189</v>
      </c>
      <c r="J88" s="465">
        <f t="shared" si="16"/>
        <v>0.19007783358646302</v>
      </c>
    </row>
    <row r="89" spans="1:10" customFormat="1" ht="14.25" x14ac:dyDescent="0.2">
      <c r="A89" s="725" t="s">
        <v>472</v>
      </c>
      <c r="B89" s="653"/>
      <c r="C89" s="653"/>
      <c r="D89" s="653"/>
      <c r="E89" s="653"/>
      <c r="F89" s="653"/>
      <c r="G89" s="653"/>
      <c r="H89" s="654"/>
      <c r="I89" s="654"/>
      <c r="J89" s="654"/>
    </row>
    <row r="90" spans="1:10" customFormat="1" x14ac:dyDescent="0.2">
      <c r="A90" s="242" t="s">
        <v>214</v>
      </c>
      <c r="B90" s="196"/>
      <c r="C90" s="196"/>
      <c r="D90" s="211"/>
      <c r="E90" s="196"/>
      <c r="F90" s="196"/>
      <c r="G90" s="211"/>
      <c r="H90" s="196"/>
      <c r="I90" s="196"/>
      <c r="J90" s="196"/>
    </row>
    <row r="91" spans="1:10" x14ac:dyDescent="0.2">
      <c r="A91" s="442" t="s">
        <v>760</v>
      </c>
    </row>
    <row r="92" spans="1:10" x14ac:dyDescent="0.2">
      <c r="A92" s="443" t="s">
        <v>738</v>
      </c>
    </row>
    <row r="94" spans="1:10" ht="12.75" customHeight="1" x14ac:dyDescent="0.2">
      <c r="A94" s="731" t="s">
        <v>159</v>
      </c>
      <c r="B94" s="732"/>
      <c r="C94" s="732"/>
      <c r="D94" s="733"/>
      <c r="E94" s="733"/>
      <c r="F94" s="733"/>
      <c r="G94" s="733"/>
      <c r="H94" s="733"/>
      <c r="I94" s="733"/>
      <c r="J94" s="733"/>
    </row>
    <row r="95" spans="1:10" ht="39" customHeight="1" x14ac:dyDescent="0.2">
      <c r="A95" s="814" t="s">
        <v>160</v>
      </c>
      <c r="B95" s="814"/>
      <c r="C95" s="814"/>
      <c r="D95" s="814"/>
      <c r="E95" s="814"/>
      <c r="F95" s="814"/>
      <c r="G95" s="814"/>
      <c r="H95" s="814"/>
      <c r="I95" s="814"/>
      <c r="J95" s="814"/>
    </row>
    <row r="96" spans="1:10" ht="12.75" customHeight="1" x14ac:dyDescent="0.3">
      <c r="A96" s="467"/>
      <c r="B96" s="732"/>
      <c r="C96" s="732"/>
      <c r="D96" s="733"/>
      <c r="E96" s="733"/>
      <c r="F96" s="733"/>
      <c r="G96" s="733"/>
      <c r="H96" s="733"/>
      <c r="I96" s="733"/>
      <c r="J96" s="733"/>
    </row>
    <row r="97" spans="1:10" ht="24.75" customHeight="1" x14ac:dyDescent="0.2">
      <c r="A97" s="815" t="s">
        <v>562</v>
      </c>
      <c r="B97" s="815"/>
      <c r="C97" s="815"/>
      <c r="D97" s="815"/>
      <c r="E97" s="815"/>
      <c r="F97" s="815"/>
      <c r="G97" s="815"/>
      <c r="H97" s="815"/>
      <c r="I97" s="815"/>
      <c r="J97" s="815"/>
    </row>
    <row r="98" spans="1:10" ht="12.75" customHeight="1" x14ac:dyDescent="0.3">
      <c r="A98" s="467"/>
      <c r="B98" s="732"/>
      <c r="C98" s="732"/>
      <c r="D98" s="733"/>
      <c r="E98" s="733"/>
      <c r="F98" s="733"/>
      <c r="G98" s="733"/>
      <c r="H98" s="733"/>
      <c r="I98" s="733"/>
      <c r="J98" s="733"/>
    </row>
    <row r="99" spans="1:10" customFormat="1" ht="26.25" customHeight="1" x14ac:dyDescent="0.2">
      <c r="A99" s="816" t="s">
        <v>563</v>
      </c>
      <c r="B99" s="816"/>
      <c r="C99" s="816"/>
      <c r="D99" s="816"/>
      <c r="E99" s="816"/>
      <c r="F99" s="816"/>
      <c r="G99" s="816"/>
      <c r="H99" s="816"/>
      <c r="I99" s="816"/>
      <c r="J99" s="816"/>
    </row>
    <row r="100" spans="1:10" customFormat="1" ht="12.75" customHeight="1" x14ac:dyDescent="0.2">
      <c r="A100" s="734"/>
      <c r="B100" s="728"/>
      <c r="C100" s="728"/>
      <c r="D100" s="728"/>
      <c r="E100" s="728"/>
      <c r="F100" s="728"/>
      <c r="G100" s="47"/>
      <c r="H100" s="47"/>
      <c r="I100" s="47"/>
      <c r="J100" s="47"/>
    </row>
    <row r="101" spans="1:10" customFormat="1" ht="12.75" customHeight="1" x14ac:dyDescent="0.2">
      <c r="A101" s="816" t="s">
        <v>564</v>
      </c>
      <c r="B101" s="816"/>
      <c r="C101" s="816"/>
      <c r="D101" s="816"/>
      <c r="E101" s="816"/>
      <c r="F101" s="816"/>
      <c r="G101" s="816"/>
      <c r="H101" s="816"/>
      <c r="I101" s="816"/>
      <c r="J101" s="816"/>
    </row>
    <row r="102" spans="1:10" customFormat="1" ht="12.75" customHeight="1" x14ac:dyDescent="0.2">
      <c r="A102" s="729"/>
      <c r="B102" s="729"/>
      <c r="C102" s="729"/>
      <c r="D102" s="729"/>
      <c r="E102" s="729"/>
      <c r="F102" s="729"/>
      <c r="G102" s="47"/>
      <c r="H102" s="47"/>
      <c r="I102" s="47"/>
      <c r="J102" s="47"/>
    </row>
    <row r="103" spans="1:10" customFormat="1" ht="24.75" customHeight="1" x14ac:dyDescent="0.2">
      <c r="A103" s="816" t="s">
        <v>565</v>
      </c>
      <c r="B103" s="816"/>
      <c r="C103" s="816"/>
      <c r="D103" s="816"/>
      <c r="E103" s="816"/>
      <c r="F103" s="816"/>
      <c r="G103" s="816"/>
      <c r="H103" s="816"/>
      <c r="I103" s="816"/>
      <c r="J103" s="816"/>
    </row>
    <row r="104" spans="1:10" customFormat="1" ht="12.75" customHeight="1" x14ac:dyDescent="0.2">
      <c r="A104" s="728"/>
      <c r="B104" s="728"/>
      <c r="C104" s="728"/>
      <c r="D104" s="728"/>
      <c r="E104" s="728"/>
      <c r="F104" s="728"/>
      <c r="G104" s="47"/>
      <c r="H104" s="47"/>
      <c r="I104" s="47"/>
      <c r="J104" s="47"/>
    </row>
    <row r="105" spans="1:10" customFormat="1" ht="21" customHeight="1" x14ac:dyDescent="0.2">
      <c r="A105" s="816" t="s">
        <v>566</v>
      </c>
      <c r="B105" s="816"/>
      <c r="C105" s="816"/>
      <c r="D105" s="816"/>
      <c r="E105" s="816"/>
      <c r="F105" s="816"/>
      <c r="G105" s="816"/>
      <c r="H105" s="816"/>
      <c r="I105" s="816"/>
      <c r="J105" s="816"/>
    </row>
    <row r="106" spans="1:10" customFormat="1" ht="12.75" customHeight="1" x14ac:dyDescent="0.2">
      <c r="A106" s="728"/>
      <c r="B106" s="728"/>
      <c r="C106" s="728"/>
      <c r="D106" s="728"/>
      <c r="E106" s="728"/>
      <c r="F106" s="728"/>
      <c r="G106" s="47"/>
      <c r="H106" s="47"/>
      <c r="I106" s="47"/>
      <c r="J106" s="47"/>
    </row>
    <row r="107" spans="1:10" customFormat="1" ht="48.75" customHeight="1" x14ac:dyDescent="0.2">
      <c r="A107" s="816" t="s">
        <v>588</v>
      </c>
      <c r="B107" s="816"/>
      <c r="C107" s="816"/>
      <c r="D107" s="816"/>
      <c r="E107" s="816"/>
      <c r="F107" s="816"/>
      <c r="G107" s="816"/>
      <c r="H107" s="816"/>
      <c r="I107" s="816"/>
      <c r="J107" s="816"/>
    </row>
    <row r="108" spans="1:10" customFormat="1" ht="12.75" customHeight="1" x14ac:dyDescent="0.2">
      <c r="A108" s="734"/>
      <c r="B108" s="728"/>
      <c r="C108" s="728"/>
      <c r="D108" s="728"/>
      <c r="E108" s="728"/>
      <c r="F108" s="728"/>
      <c r="G108" s="47"/>
      <c r="H108" s="47"/>
      <c r="I108" s="47"/>
      <c r="J108" s="47"/>
    </row>
    <row r="109" spans="1:10" customFormat="1" ht="27" customHeight="1" x14ac:dyDescent="0.2">
      <c r="A109" s="816" t="s">
        <v>567</v>
      </c>
      <c r="B109" s="816"/>
      <c r="C109" s="816"/>
      <c r="D109" s="816"/>
      <c r="E109" s="816"/>
      <c r="F109" s="816"/>
      <c r="G109" s="816"/>
      <c r="H109" s="816"/>
      <c r="I109" s="816"/>
      <c r="J109" s="816"/>
    </row>
    <row r="110" spans="1:10" customFormat="1" ht="12.75" customHeight="1" x14ac:dyDescent="0.2">
      <c r="A110" s="735"/>
      <c r="B110" s="728"/>
      <c r="C110" s="728"/>
      <c r="D110" s="728"/>
      <c r="E110" s="728"/>
      <c r="F110" s="728"/>
      <c r="G110" s="47"/>
      <c r="H110" s="47"/>
      <c r="I110" s="47"/>
      <c r="J110" s="47"/>
    </row>
    <row r="111" spans="1:10" customFormat="1" ht="19.5" customHeight="1" x14ac:dyDescent="0.2">
      <c r="A111" s="816" t="s">
        <v>568</v>
      </c>
      <c r="B111" s="816"/>
      <c r="C111" s="816"/>
      <c r="D111" s="816"/>
      <c r="E111" s="816"/>
      <c r="F111" s="816"/>
      <c r="G111" s="816"/>
      <c r="H111" s="816"/>
      <c r="I111" s="816"/>
      <c r="J111" s="816"/>
    </row>
    <row r="112" spans="1:10" customFormat="1" ht="12.75" customHeight="1" x14ac:dyDescent="0.2">
      <c r="A112" s="735"/>
      <c r="B112" s="728"/>
      <c r="C112" s="728"/>
      <c r="D112" s="728"/>
      <c r="E112" s="728"/>
      <c r="F112" s="728"/>
      <c r="G112" s="47"/>
      <c r="H112" s="47"/>
      <c r="I112" s="47"/>
      <c r="J112" s="47"/>
    </row>
    <row r="113" spans="1:10" customFormat="1" ht="22.5" customHeight="1" x14ac:dyDescent="0.2">
      <c r="A113" s="816" t="s">
        <v>569</v>
      </c>
      <c r="B113" s="816"/>
      <c r="C113" s="816"/>
      <c r="D113" s="816"/>
      <c r="E113" s="816"/>
      <c r="F113" s="816"/>
      <c r="G113" s="816"/>
      <c r="H113" s="816"/>
      <c r="I113" s="816"/>
      <c r="J113" s="816"/>
    </row>
    <row r="114" spans="1:10" customFormat="1" ht="12" customHeight="1" x14ac:dyDescent="0.2">
      <c r="A114" s="729"/>
      <c r="B114" s="729"/>
      <c r="C114" s="729"/>
      <c r="D114" s="729"/>
      <c r="E114" s="729"/>
      <c r="F114" s="729"/>
      <c r="G114" s="47"/>
      <c r="H114" s="47"/>
      <c r="I114" s="47"/>
      <c r="J114" s="47"/>
    </row>
    <row r="115" spans="1:10" customFormat="1" ht="39.75" customHeight="1" x14ac:dyDescent="0.2">
      <c r="A115" s="816" t="s">
        <v>570</v>
      </c>
      <c r="B115" s="816"/>
      <c r="C115" s="816"/>
      <c r="D115" s="816"/>
      <c r="E115" s="816"/>
      <c r="F115" s="816"/>
      <c r="G115" s="816"/>
      <c r="H115" s="816"/>
      <c r="I115" s="816"/>
      <c r="J115" s="816"/>
    </row>
    <row r="116" spans="1:10" customFormat="1" ht="12.75" customHeight="1" x14ac:dyDescent="0.2">
      <c r="A116" s="735"/>
      <c r="B116" s="728"/>
      <c r="C116" s="728"/>
      <c r="D116" s="728"/>
      <c r="E116" s="728"/>
      <c r="F116" s="728"/>
      <c r="G116" s="47"/>
      <c r="H116" s="47"/>
      <c r="I116" s="47"/>
      <c r="J116" s="47"/>
    </row>
    <row r="117" spans="1:10" customFormat="1" ht="33.75" customHeight="1" x14ac:dyDescent="0.2">
      <c r="A117" s="816" t="s">
        <v>571</v>
      </c>
      <c r="B117" s="816"/>
      <c r="C117" s="816"/>
      <c r="D117" s="816"/>
      <c r="E117" s="816"/>
      <c r="F117" s="816"/>
      <c r="G117" s="816"/>
      <c r="H117" s="816"/>
      <c r="I117" s="816"/>
      <c r="J117" s="816"/>
    </row>
    <row r="118" spans="1:10" customFormat="1" ht="12.75" customHeight="1" x14ac:dyDescent="0.2">
      <c r="A118" s="735"/>
      <c r="B118" s="728"/>
      <c r="C118" s="728"/>
      <c r="D118" s="728"/>
      <c r="E118" s="728"/>
      <c r="F118" s="728"/>
      <c r="G118" s="47"/>
      <c r="H118" s="47"/>
      <c r="I118" s="47"/>
      <c r="J118" s="47"/>
    </row>
    <row r="119" spans="1:10" customFormat="1" ht="21" customHeight="1" x14ac:dyDescent="0.2">
      <c r="A119" s="816" t="s">
        <v>572</v>
      </c>
      <c r="B119" s="816"/>
      <c r="C119" s="816"/>
      <c r="D119" s="816"/>
      <c r="E119" s="816"/>
      <c r="F119" s="816"/>
      <c r="G119" s="816"/>
      <c r="H119" s="816"/>
      <c r="I119" s="816"/>
      <c r="J119" s="816"/>
    </row>
    <row r="120" spans="1:10" ht="12.75" customHeight="1" x14ac:dyDescent="0.2">
      <c r="A120" s="736"/>
      <c r="B120" s="732"/>
      <c r="C120" s="732"/>
      <c r="D120" s="733"/>
      <c r="E120" s="733"/>
      <c r="F120" s="733"/>
      <c r="G120" s="733"/>
      <c r="H120" s="733"/>
      <c r="I120" s="733"/>
      <c r="J120" s="733"/>
    </row>
    <row r="121" spans="1:10" ht="14.25" customHeight="1" x14ac:dyDescent="0.2">
      <c r="A121" s="813" t="s">
        <v>161</v>
      </c>
      <c r="B121" s="813"/>
      <c r="C121" s="813"/>
      <c r="D121" s="813"/>
      <c r="E121" s="813"/>
      <c r="F121" s="813"/>
      <c r="G121" s="813"/>
      <c r="H121" s="813"/>
      <c r="I121" s="813"/>
      <c r="J121" s="813"/>
    </row>
    <row r="122" spans="1:10" ht="12.75" customHeight="1" x14ac:dyDescent="0.2">
      <c r="A122" s="737" t="s">
        <v>162</v>
      </c>
      <c r="B122" s="732"/>
      <c r="C122" s="732"/>
      <c r="D122" s="733"/>
      <c r="E122" s="733"/>
      <c r="F122" s="733"/>
      <c r="G122" s="733"/>
      <c r="H122" s="733"/>
      <c r="I122" s="733"/>
      <c r="J122" s="733"/>
    </row>
    <row r="124" spans="1:10" customFormat="1" ht="29.25" customHeight="1" x14ac:dyDescent="0.2">
      <c r="A124" s="810" t="s">
        <v>560</v>
      </c>
      <c r="B124" s="810"/>
      <c r="C124" s="810"/>
      <c r="D124" s="810"/>
      <c r="E124" s="810"/>
      <c r="F124" s="810"/>
      <c r="G124" s="810"/>
      <c r="H124" s="810"/>
      <c r="I124" s="810"/>
      <c r="J124" s="810"/>
    </row>
  </sheetData>
  <mergeCells count="15">
    <mergeCell ref="A124:J124"/>
    <mergeCell ref="A95:J95"/>
    <mergeCell ref="A97:J97"/>
    <mergeCell ref="A99:J99"/>
    <mergeCell ref="A101:J101"/>
    <mergeCell ref="A103:J103"/>
    <mergeCell ref="A105:J105"/>
    <mergeCell ref="A107:J107"/>
    <mergeCell ref="A109:J109"/>
    <mergeCell ref="A111:J111"/>
    <mergeCell ref="A113:J113"/>
    <mergeCell ref="A115:J115"/>
    <mergeCell ref="A117:J117"/>
    <mergeCell ref="A119:J119"/>
    <mergeCell ref="A121:J121"/>
  </mergeCells>
  <pageMargins left="0.70866141732283472" right="0.70866141732283472" top="0.74803149606299213" bottom="0.74803149606299213" header="0.31496062992125984" footer="0.31496062992125984"/>
  <pageSetup paperSize="9" scale="56" firstPageNumber="25" fitToWidth="0" fitToHeight="2" orientation="landscape" useFirstPageNumber="1" r:id="rId1"/>
  <headerFooter>
    <oddHeader>&amp;RLes groupements à fiscalité propre en 2023</oddHeader>
    <oddFooter>&amp;LDirection Générale des Collectivités Locales / DESL&amp;C&amp;P&amp;RMise à jour : janvier 2025</oddFooter>
    <evenHeader>&amp;RLes groupements à fiscalité propre en 2019</evenHeader>
    <evenFooter>&amp;LDirection Générale des Collectivités Locales / DESL&amp;C26&amp;RMise en ligne : mai 2021</evenFooter>
    <firstHeader>&amp;RLes groupements à fiscalité propre en 2019</firstHeader>
    <firstFooter>&amp;LDirection Générale des Collectivités Locales&amp;C25&amp;RMise en ligne : mai 2021</firstFooter>
  </headerFooter>
  <rowBreaks count="2" manualBreakCount="2">
    <brk id="55" max="9" man="1"/>
    <brk id="92" max="9"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87"/>
  <sheetViews>
    <sheetView zoomScaleNormal="100" workbookViewId="0"/>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0" ht="21" x14ac:dyDescent="0.25">
      <c r="A1" s="9" t="s">
        <v>761</v>
      </c>
    </row>
    <row r="2" spans="1:10" ht="13.5" thickBot="1" x14ac:dyDescent="0.25">
      <c r="A2" s="202"/>
      <c r="J2" s="19" t="s">
        <v>156</v>
      </c>
    </row>
    <row r="3" spans="1:10" ht="14.25" x14ac:dyDescent="0.2">
      <c r="A3" s="17" t="s">
        <v>736</v>
      </c>
      <c r="B3" s="480" t="s">
        <v>34</v>
      </c>
      <c r="C3" s="480" t="s">
        <v>455</v>
      </c>
      <c r="D3" s="480" t="s">
        <v>457</v>
      </c>
      <c r="E3" s="480" t="s">
        <v>97</v>
      </c>
      <c r="F3" s="480" t="s">
        <v>267</v>
      </c>
      <c r="G3" s="481">
        <v>300000</v>
      </c>
      <c r="H3" s="482" t="s">
        <v>352</v>
      </c>
      <c r="I3" s="482" t="s">
        <v>352</v>
      </c>
      <c r="J3" s="482" t="s">
        <v>61</v>
      </c>
    </row>
    <row r="4" spans="1:10" x14ac:dyDescent="0.2">
      <c r="A4" s="16" t="s">
        <v>153</v>
      </c>
      <c r="B4" s="483" t="s">
        <v>454</v>
      </c>
      <c r="C4" s="483" t="s">
        <v>35</v>
      </c>
      <c r="D4" s="483" t="s">
        <v>35</v>
      </c>
      <c r="E4" s="483" t="s">
        <v>35</v>
      </c>
      <c r="F4" s="483" t="s">
        <v>35</v>
      </c>
      <c r="G4" s="483" t="s">
        <v>36</v>
      </c>
      <c r="H4" s="484" t="s">
        <v>281</v>
      </c>
      <c r="I4" s="484" t="s">
        <v>471</v>
      </c>
      <c r="J4" s="484" t="s">
        <v>106</v>
      </c>
    </row>
    <row r="5" spans="1:10" ht="13.5" thickBot="1" x14ac:dyDescent="0.25">
      <c r="A5" s="195" t="s">
        <v>65</v>
      </c>
      <c r="B5" s="485" t="s">
        <v>36</v>
      </c>
      <c r="C5" s="485" t="s">
        <v>456</v>
      </c>
      <c r="D5" s="485" t="s">
        <v>99</v>
      </c>
      <c r="E5" s="485" t="s">
        <v>100</v>
      </c>
      <c r="F5" s="485" t="s">
        <v>268</v>
      </c>
      <c r="G5" s="485" t="s">
        <v>101</v>
      </c>
      <c r="H5" s="486" t="s">
        <v>456</v>
      </c>
      <c r="I5" s="486" t="s">
        <v>101</v>
      </c>
      <c r="J5" s="486" t="s">
        <v>265</v>
      </c>
    </row>
    <row r="6" spans="1:10" x14ac:dyDescent="0.2">
      <c r="A6" s="201"/>
    </row>
    <row r="7" spans="1:10" ht="15" x14ac:dyDescent="0.25">
      <c r="A7" s="332" t="s">
        <v>115</v>
      </c>
      <c r="B7" s="468">
        <v>439.21328184100003</v>
      </c>
      <c r="C7" s="468">
        <v>377.97958605600002</v>
      </c>
      <c r="D7" s="468">
        <v>354.08024119100003</v>
      </c>
      <c r="E7" s="468">
        <v>320.57925012499999</v>
      </c>
      <c r="F7" s="468">
        <v>368.40052494700001</v>
      </c>
      <c r="G7" s="468" t="s">
        <v>84</v>
      </c>
      <c r="H7" s="469">
        <v>393.648524608</v>
      </c>
      <c r="I7" s="469">
        <v>345.14787040499999</v>
      </c>
      <c r="J7" s="469">
        <v>373.39759837700001</v>
      </c>
    </row>
    <row r="8" spans="1:10" ht="14.25" x14ac:dyDescent="0.2">
      <c r="A8" s="333" t="s">
        <v>116</v>
      </c>
      <c r="B8" s="470">
        <v>111.980167733</v>
      </c>
      <c r="C8" s="470">
        <v>104.52707555400001</v>
      </c>
      <c r="D8" s="470">
        <v>95.295233777999997</v>
      </c>
      <c r="E8" s="470">
        <v>97.796893819000005</v>
      </c>
      <c r="F8" s="470">
        <v>93.437324442000005</v>
      </c>
      <c r="G8" s="470" t="s">
        <v>84</v>
      </c>
      <c r="H8" s="330">
        <v>106.434228828</v>
      </c>
      <c r="I8" s="330">
        <v>95.944145546000001</v>
      </c>
      <c r="J8" s="330">
        <v>102.05420744</v>
      </c>
    </row>
    <row r="9" spans="1:10" ht="14.25" x14ac:dyDescent="0.2">
      <c r="A9" s="334" t="s">
        <v>117</v>
      </c>
      <c r="B9" s="471">
        <v>178.90806073799999</v>
      </c>
      <c r="C9" s="471">
        <v>154.68102663900001</v>
      </c>
      <c r="D9" s="471">
        <v>151.39542301700001</v>
      </c>
      <c r="E9" s="471">
        <v>121.255365771</v>
      </c>
      <c r="F9" s="471">
        <v>176.00669899299999</v>
      </c>
      <c r="G9" s="471" t="s">
        <v>84</v>
      </c>
      <c r="H9" s="472">
        <v>160.88042231099999</v>
      </c>
      <c r="I9" s="472">
        <v>143.628456602</v>
      </c>
      <c r="J9" s="472">
        <v>153.67704968300001</v>
      </c>
    </row>
    <row r="10" spans="1:10" ht="14.25" x14ac:dyDescent="0.2">
      <c r="A10" s="333" t="s">
        <v>118</v>
      </c>
      <c r="B10" s="470">
        <v>5.7560607990000001</v>
      </c>
      <c r="C10" s="470">
        <v>4.777827576</v>
      </c>
      <c r="D10" s="470">
        <v>4.1454559279999996</v>
      </c>
      <c r="E10" s="470">
        <v>3.1372132609999999</v>
      </c>
      <c r="F10" s="470">
        <v>3.9783472340000001</v>
      </c>
      <c r="G10" s="470" t="s">
        <v>84</v>
      </c>
      <c r="H10" s="330">
        <v>5.0281452489999996</v>
      </c>
      <c r="I10" s="330">
        <v>3.8628953909999999</v>
      </c>
      <c r="J10" s="330">
        <v>4.5416077100000001</v>
      </c>
    </row>
    <row r="11" spans="1:10" ht="14.25" x14ac:dyDescent="0.2">
      <c r="A11" s="334" t="s">
        <v>119</v>
      </c>
      <c r="B11" s="471">
        <v>119.397563022</v>
      </c>
      <c r="C11" s="471">
        <v>95.134090665000002</v>
      </c>
      <c r="D11" s="471">
        <v>86.934244312999994</v>
      </c>
      <c r="E11" s="471">
        <v>79.742251285999998</v>
      </c>
      <c r="F11" s="471">
        <v>68.588347853000002</v>
      </c>
      <c r="G11" s="471" t="s">
        <v>84</v>
      </c>
      <c r="H11" s="472">
        <v>101.34281043199999</v>
      </c>
      <c r="I11" s="472">
        <v>84.524814578000004</v>
      </c>
      <c r="J11" s="472">
        <v>94.320637246999993</v>
      </c>
    </row>
    <row r="12" spans="1:10" ht="14.25" x14ac:dyDescent="0.2">
      <c r="A12" s="333" t="s">
        <v>120</v>
      </c>
      <c r="B12" s="470">
        <v>23.171429548999999</v>
      </c>
      <c r="C12" s="470">
        <v>18.859565622000002</v>
      </c>
      <c r="D12" s="470">
        <v>16.309884155999999</v>
      </c>
      <c r="E12" s="470">
        <v>18.647525988999998</v>
      </c>
      <c r="F12" s="470">
        <v>26.389806425</v>
      </c>
      <c r="G12" s="470" t="s">
        <v>84</v>
      </c>
      <c r="H12" s="330">
        <v>19.962917787999999</v>
      </c>
      <c r="I12" s="330">
        <v>17.187558288999998</v>
      </c>
      <c r="J12" s="330">
        <v>18.804096296000001</v>
      </c>
    </row>
    <row r="13" spans="1:10" ht="15" x14ac:dyDescent="0.25">
      <c r="A13" s="335" t="s">
        <v>121</v>
      </c>
      <c r="B13" s="473">
        <v>524.20026307399996</v>
      </c>
      <c r="C13" s="473">
        <v>456.04638388500001</v>
      </c>
      <c r="D13" s="473">
        <v>428.90044863499998</v>
      </c>
      <c r="E13" s="473">
        <v>400.64743380200002</v>
      </c>
      <c r="F13" s="473">
        <v>469.01303932000002</v>
      </c>
      <c r="G13" s="473" t="s">
        <v>84</v>
      </c>
      <c r="H13" s="474">
        <v>473.48611100599999</v>
      </c>
      <c r="I13" s="474">
        <v>422.011070942</v>
      </c>
      <c r="J13" s="474">
        <v>451.99326196700002</v>
      </c>
    </row>
    <row r="14" spans="1:10" ht="14.25" x14ac:dyDescent="0.2">
      <c r="A14" s="333" t="s">
        <v>63</v>
      </c>
      <c r="B14" s="470">
        <v>323.67878196599997</v>
      </c>
      <c r="C14" s="470">
        <v>273.05458798799998</v>
      </c>
      <c r="D14" s="470">
        <v>250.30713193599999</v>
      </c>
      <c r="E14" s="470">
        <v>251.41008767700001</v>
      </c>
      <c r="F14" s="470">
        <v>238.28139631799999</v>
      </c>
      <c r="G14" s="470" t="s">
        <v>84</v>
      </c>
      <c r="H14" s="330">
        <v>286.00868743500001</v>
      </c>
      <c r="I14" s="330">
        <v>250.33591571400001</v>
      </c>
      <c r="J14" s="330">
        <v>271.11390548899999</v>
      </c>
    </row>
    <row r="15" spans="1:10" ht="14.25" x14ac:dyDescent="0.2">
      <c r="A15" s="334" t="s">
        <v>122</v>
      </c>
      <c r="B15" s="471">
        <v>115.622528191</v>
      </c>
      <c r="C15" s="471">
        <v>53.677809459000002</v>
      </c>
      <c r="D15" s="471">
        <v>30.981930725000002</v>
      </c>
      <c r="E15" s="471">
        <v>25.419006824</v>
      </c>
      <c r="F15" s="471">
        <v>53.497454142999999</v>
      </c>
      <c r="G15" s="471" t="s">
        <v>84</v>
      </c>
      <c r="H15" s="472">
        <v>69.528689909999997</v>
      </c>
      <c r="I15" s="472">
        <v>29.961067284999999</v>
      </c>
      <c r="J15" s="472">
        <v>53.007654883000001</v>
      </c>
    </row>
    <row r="16" spans="1:10" ht="14.25" x14ac:dyDescent="0.2">
      <c r="A16" s="539" t="s">
        <v>123</v>
      </c>
      <c r="B16" s="540">
        <v>208.05625377499999</v>
      </c>
      <c r="C16" s="540">
        <v>219.37677852900001</v>
      </c>
      <c r="D16" s="540">
        <v>219.32520121100001</v>
      </c>
      <c r="E16" s="540">
        <v>225.991080853</v>
      </c>
      <c r="F16" s="540">
        <v>184.78394217499999</v>
      </c>
      <c r="G16" s="540" t="s">
        <v>84</v>
      </c>
      <c r="H16" s="370">
        <v>216.47999752499999</v>
      </c>
      <c r="I16" s="370">
        <v>220.374848429</v>
      </c>
      <c r="J16" s="370">
        <v>218.106250606</v>
      </c>
    </row>
    <row r="17" spans="1:10" ht="14.25" x14ac:dyDescent="0.2">
      <c r="A17" s="541" t="s">
        <v>124</v>
      </c>
      <c r="B17" s="542">
        <v>87.957276785999994</v>
      </c>
      <c r="C17" s="542">
        <v>89.595362910000006</v>
      </c>
      <c r="D17" s="542">
        <v>89.472560286000004</v>
      </c>
      <c r="E17" s="542">
        <v>86.560503792000006</v>
      </c>
      <c r="F17" s="542">
        <v>161.354717569</v>
      </c>
      <c r="G17" s="542" t="s">
        <v>84</v>
      </c>
      <c r="H17" s="543">
        <v>89.176197114000004</v>
      </c>
      <c r="I17" s="543">
        <v>90.318022165000002</v>
      </c>
      <c r="J17" s="543">
        <v>89.652953877000002</v>
      </c>
    </row>
    <row r="18" spans="1:10" ht="14.25" x14ac:dyDescent="0.2">
      <c r="A18" s="539" t="s">
        <v>125</v>
      </c>
      <c r="B18" s="540">
        <v>47.160126765999998</v>
      </c>
      <c r="C18" s="540">
        <v>44.878736269999997</v>
      </c>
      <c r="D18" s="540">
        <v>48.384601963000001</v>
      </c>
      <c r="E18" s="540">
        <v>45.119284452999999</v>
      </c>
      <c r="F18" s="540">
        <v>54.174426636</v>
      </c>
      <c r="G18" s="540" t="s">
        <v>84</v>
      </c>
      <c r="H18" s="370">
        <v>45.462515625999998</v>
      </c>
      <c r="I18" s="370">
        <v>47.614861617999999</v>
      </c>
      <c r="J18" s="370">
        <v>46.361204532999999</v>
      </c>
    </row>
    <row r="19" spans="1:10" ht="14.25" x14ac:dyDescent="0.2">
      <c r="A19" s="560" t="s">
        <v>126</v>
      </c>
      <c r="B19" s="561">
        <v>1.67157249</v>
      </c>
      <c r="C19" s="561">
        <v>1.381451676</v>
      </c>
      <c r="D19" s="561">
        <v>1.264943672</v>
      </c>
      <c r="E19" s="561">
        <v>0.97415992200000001</v>
      </c>
      <c r="F19" s="561">
        <v>2.1721747599999999</v>
      </c>
      <c r="G19" s="561" t="s">
        <v>84</v>
      </c>
      <c r="H19" s="562">
        <v>1.4556899720000001</v>
      </c>
      <c r="I19" s="562">
        <v>1.2053889019999999</v>
      </c>
      <c r="J19" s="562">
        <v>1.3511794539999999</v>
      </c>
    </row>
    <row r="20" spans="1:10" ht="14.25" x14ac:dyDescent="0.2">
      <c r="A20" s="676" t="s">
        <v>466</v>
      </c>
      <c r="B20" s="540">
        <v>39.125577530000001</v>
      </c>
      <c r="C20" s="540">
        <v>43.335174963999997</v>
      </c>
      <c r="D20" s="540">
        <v>39.823014651000001</v>
      </c>
      <c r="E20" s="540">
        <v>40.467059417000002</v>
      </c>
      <c r="F20" s="540">
        <v>105.008116173</v>
      </c>
      <c r="G20" s="540" t="s">
        <v>84</v>
      </c>
      <c r="H20" s="370">
        <v>42.257991517000001</v>
      </c>
      <c r="I20" s="370">
        <v>41.497771643999997</v>
      </c>
      <c r="J20" s="370">
        <v>41.940569889999999</v>
      </c>
    </row>
    <row r="21" spans="1:10" ht="14.25" x14ac:dyDescent="0.2">
      <c r="A21" s="560" t="s">
        <v>127</v>
      </c>
      <c r="B21" s="561">
        <v>42.342144632</v>
      </c>
      <c r="C21" s="561">
        <v>35.853733906000002</v>
      </c>
      <c r="D21" s="561">
        <v>34.503289453000001</v>
      </c>
      <c r="E21" s="561">
        <v>27.322542396999999</v>
      </c>
      <c r="F21" s="561">
        <v>40.667066327000001</v>
      </c>
      <c r="G21" s="561" t="s">
        <v>84</v>
      </c>
      <c r="H21" s="562">
        <v>37.514037235000004</v>
      </c>
      <c r="I21" s="562">
        <v>32.659734833999998</v>
      </c>
      <c r="J21" s="562">
        <v>35.487175506</v>
      </c>
    </row>
    <row r="22" spans="1:10" ht="14.25" x14ac:dyDescent="0.2">
      <c r="A22" s="539" t="s">
        <v>128</v>
      </c>
      <c r="B22" s="540">
        <v>53.988427743000003</v>
      </c>
      <c r="C22" s="540">
        <v>45.330139705000001</v>
      </c>
      <c r="D22" s="540">
        <v>44.864089472000003</v>
      </c>
      <c r="E22" s="540">
        <v>26.024321405999999</v>
      </c>
      <c r="F22" s="540">
        <v>22.361849722999999</v>
      </c>
      <c r="G22" s="540" t="s">
        <v>84</v>
      </c>
      <c r="H22" s="370">
        <v>47.545687557999997</v>
      </c>
      <c r="I22" s="370">
        <v>39.139257833000002</v>
      </c>
      <c r="J22" s="370">
        <v>44.035673291000002</v>
      </c>
    </row>
    <row r="23" spans="1:10" ht="14.25" x14ac:dyDescent="0.2">
      <c r="A23" s="563" t="s">
        <v>129</v>
      </c>
      <c r="B23" s="564">
        <v>16.233631946999999</v>
      </c>
      <c r="C23" s="564">
        <v>12.212559377</v>
      </c>
      <c r="D23" s="564">
        <v>9.7533774879999999</v>
      </c>
      <c r="E23" s="564">
        <v>9.32997853</v>
      </c>
      <c r="F23" s="564">
        <v>6.3480093829999999</v>
      </c>
      <c r="G23" s="564" t="s">
        <v>84</v>
      </c>
      <c r="H23" s="565">
        <v>13.241501663999999</v>
      </c>
      <c r="I23" s="565">
        <v>9.5581403960000006</v>
      </c>
      <c r="J23" s="565">
        <v>11.703553804</v>
      </c>
    </row>
    <row r="24" spans="1:10" ht="15" x14ac:dyDescent="0.25">
      <c r="A24" s="547" t="s">
        <v>130</v>
      </c>
      <c r="B24" s="548">
        <v>84.986981232000005</v>
      </c>
      <c r="C24" s="548">
        <v>78.066797828999995</v>
      </c>
      <c r="D24" s="548">
        <v>74.820207444000005</v>
      </c>
      <c r="E24" s="548">
        <v>80.068183676999993</v>
      </c>
      <c r="F24" s="548">
        <v>100.612514373</v>
      </c>
      <c r="G24" s="548" t="s">
        <v>84</v>
      </c>
      <c r="H24" s="354">
        <v>79.837586396999995</v>
      </c>
      <c r="I24" s="354">
        <v>76.863200538000001</v>
      </c>
      <c r="J24" s="354">
        <v>78.595663590000001</v>
      </c>
    </row>
    <row r="25" spans="1:10" ht="15" x14ac:dyDescent="0.25">
      <c r="A25" s="566" t="s">
        <v>131</v>
      </c>
      <c r="B25" s="567">
        <v>56.793230846999997</v>
      </c>
      <c r="C25" s="567">
        <v>56.399195910000003</v>
      </c>
      <c r="D25" s="567">
        <v>56.279601006999997</v>
      </c>
      <c r="E25" s="567">
        <v>63.616218193999998</v>
      </c>
      <c r="F25" s="567">
        <v>89.070726381</v>
      </c>
      <c r="G25" s="567" t="s">
        <v>84</v>
      </c>
      <c r="H25" s="568">
        <v>56.500024533000001</v>
      </c>
      <c r="I25" s="568">
        <v>59.060688030000001</v>
      </c>
      <c r="J25" s="568">
        <v>57.569202019999999</v>
      </c>
    </row>
    <row r="26" spans="1:10" ht="15" x14ac:dyDescent="0.25">
      <c r="A26" s="547" t="s">
        <v>132</v>
      </c>
      <c r="B26" s="548">
        <v>138.47430307499999</v>
      </c>
      <c r="C26" s="548">
        <v>109.52907155</v>
      </c>
      <c r="D26" s="548">
        <v>104.041931225</v>
      </c>
      <c r="E26" s="548">
        <v>104.728472514</v>
      </c>
      <c r="F26" s="548">
        <v>222.468256258</v>
      </c>
      <c r="G26" s="548" t="s">
        <v>84</v>
      </c>
      <c r="H26" s="354">
        <v>116.93579506</v>
      </c>
      <c r="I26" s="354">
        <v>106.95090706400001</v>
      </c>
      <c r="J26" s="354">
        <v>112.766712528</v>
      </c>
    </row>
    <row r="27" spans="1:10" ht="14.25" x14ac:dyDescent="0.2">
      <c r="A27" s="560" t="s">
        <v>133</v>
      </c>
      <c r="B27" s="561">
        <v>118.44636643299999</v>
      </c>
      <c r="C27" s="561">
        <v>88.284450751999998</v>
      </c>
      <c r="D27" s="561">
        <v>80.641152164000005</v>
      </c>
      <c r="E27" s="561">
        <v>80.304989933000002</v>
      </c>
      <c r="F27" s="561">
        <v>169.53102379200001</v>
      </c>
      <c r="G27" s="561" t="s">
        <v>84</v>
      </c>
      <c r="H27" s="562">
        <v>96.002508552999998</v>
      </c>
      <c r="I27" s="562">
        <v>82.589220772999994</v>
      </c>
      <c r="J27" s="562">
        <v>90.401934585000006</v>
      </c>
    </row>
    <row r="28" spans="1:10" ht="14.25" x14ac:dyDescent="0.2">
      <c r="A28" s="539" t="s">
        <v>134</v>
      </c>
      <c r="B28" s="540">
        <v>10.70130312</v>
      </c>
      <c r="C28" s="540">
        <v>13.0572374</v>
      </c>
      <c r="D28" s="540">
        <v>15.634275709000001</v>
      </c>
      <c r="E28" s="540">
        <v>18.178506904999999</v>
      </c>
      <c r="F28" s="540">
        <v>47.629041844</v>
      </c>
      <c r="G28" s="540" t="s">
        <v>84</v>
      </c>
      <c r="H28" s="370">
        <v>12.45438322</v>
      </c>
      <c r="I28" s="370">
        <v>17.072246806999999</v>
      </c>
      <c r="J28" s="370">
        <v>14.382522465999999</v>
      </c>
    </row>
    <row r="29" spans="1:10" ht="14.25" x14ac:dyDescent="0.2">
      <c r="A29" s="560" t="s">
        <v>135</v>
      </c>
      <c r="B29" s="561">
        <v>9.3266335229999999</v>
      </c>
      <c r="C29" s="561">
        <v>8.1873833979999997</v>
      </c>
      <c r="D29" s="561">
        <v>7.766503352</v>
      </c>
      <c r="E29" s="561">
        <v>6.2449756750000001</v>
      </c>
      <c r="F29" s="561">
        <v>5.3081906209999996</v>
      </c>
      <c r="G29" s="561" t="s">
        <v>84</v>
      </c>
      <c r="H29" s="562">
        <v>8.4789032869999996</v>
      </c>
      <c r="I29" s="562">
        <v>7.2894394839999999</v>
      </c>
      <c r="J29" s="562">
        <v>7.9822554759999997</v>
      </c>
    </row>
    <row r="30" spans="1:10" ht="15" x14ac:dyDescent="0.25">
      <c r="A30" s="547" t="s">
        <v>136</v>
      </c>
      <c r="B30" s="548">
        <v>72.293659986999998</v>
      </c>
      <c r="C30" s="548">
        <v>48.861300169000003</v>
      </c>
      <c r="D30" s="548">
        <v>41.654999038</v>
      </c>
      <c r="E30" s="548">
        <v>43.885749461000003</v>
      </c>
      <c r="F30" s="548">
        <v>49.216931434000003</v>
      </c>
      <c r="G30" s="548" t="s">
        <v>84</v>
      </c>
      <c r="H30" s="354">
        <v>54.857348610000003</v>
      </c>
      <c r="I30" s="354">
        <v>42.445308058999998</v>
      </c>
      <c r="J30" s="354">
        <v>49.674834646999997</v>
      </c>
    </row>
    <row r="31" spans="1:10" ht="14.25" x14ac:dyDescent="0.2">
      <c r="A31" s="560" t="s">
        <v>137</v>
      </c>
      <c r="B31" s="561">
        <v>16.338330907</v>
      </c>
      <c r="C31" s="561">
        <v>11.842645979</v>
      </c>
      <c r="D31" s="561">
        <v>10.770456878999999</v>
      </c>
      <c r="E31" s="561">
        <v>10.085064535000001</v>
      </c>
      <c r="F31" s="561">
        <v>20.642579676</v>
      </c>
      <c r="G31" s="561" t="s">
        <v>84</v>
      </c>
      <c r="H31" s="562">
        <v>12.993035645000001</v>
      </c>
      <c r="I31" s="562">
        <v>10.807657308</v>
      </c>
      <c r="J31" s="562">
        <v>12.080554438</v>
      </c>
    </row>
    <row r="32" spans="1:10" ht="14.25" x14ac:dyDescent="0.2">
      <c r="A32" s="539" t="s">
        <v>138</v>
      </c>
      <c r="B32" s="540">
        <v>45.359083794999997</v>
      </c>
      <c r="C32" s="540">
        <v>27.602232158</v>
      </c>
      <c r="D32" s="540">
        <v>22.541161438</v>
      </c>
      <c r="E32" s="540">
        <v>22.632398688999999</v>
      </c>
      <c r="F32" s="540">
        <v>23.174042821</v>
      </c>
      <c r="G32" s="540" t="s">
        <v>84</v>
      </c>
      <c r="H32" s="370">
        <v>32.145988885999998</v>
      </c>
      <c r="I32" s="370">
        <v>22.580915092000001</v>
      </c>
      <c r="J32" s="370">
        <v>28.152195255999999</v>
      </c>
    </row>
    <row r="33" spans="1:10" ht="14.25" x14ac:dyDescent="0.2">
      <c r="A33" s="563" t="s">
        <v>139</v>
      </c>
      <c r="B33" s="564">
        <v>10.596245285</v>
      </c>
      <c r="C33" s="564">
        <v>9.4164220329999999</v>
      </c>
      <c r="D33" s="564">
        <v>8.3433807210000008</v>
      </c>
      <c r="E33" s="564">
        <v>11.168286237</v>
      </c>
      <c r="F33" s="564">
        <v>5.4003089380000002</v>
      </c>
      <c r="G33" s="564" t="s">
        <v>84</v>
      </c>
      <c r="H33" s="565">
        <v>9.7183240790000003</v>
      </c>
      <c r="I33" s="565">
        <v>9.0567356589999992</v>
      </c>
      <c r="J33" s="565">
        <v>9.4420849540000003</v>
      </c>
    </row>
    <row r="34" spans="1:10" ht="15" x14ac:dyDescent="0.25">
      <c r="A34" s="552" t="s">
        <v>140</v>
      </c>
      <c r="B34" s="548">
        <v>577.68758491699998</v>
      </c>
      <c r="C34" s="548">
        <v>487.50865760699998</v>
      </c>
      <c r="D34" s="548">
        <v>458.12217241600001</v>
      </c>
      <c r="E34" s="548">
        <v>425.30772263900002</v>
      </c>
      <c r="F34" s="548">
        <v>590.868781205</v>
      </c>
      <c r="G34" s="548" t="s">
        <v>84</v>
      </c>
      <c r="H34" s="354">
        <v>510.58431966799998</v>
      </c>
      <c r="I34" s="354">
        <v>452.09877746900003</v>
      </c>
      <c r="J34" s="354">
        <v>486.16431090399999</v>
      </c>
    </row>
    <row r="35" spans="1:10" ht="15" x14ac:dyDescent="0.25">
      <c r="A35" s="569" t="s">
        <v>141</v>
      </c>
      <c r="B35" s="570">
        <v>596.49392306100003</v>
      </c>
      <c r="C35" s="570">
        <v>504.90768405400001</v>
      </c>
      <c r="D35" s="570">
        <v>470.555447673</v>
      </c>
      <c r="E35" s="570">
        <v>444.53318326300001</v>
      </c>
      <c r="F35" s="570">
        <v>518.22997075399996</v>
      </c>
      <c r="G35" s="570" t="s">
        <v>84</v>
      </c>
      <c r="H35" s="571">
        <v>528.34345961600002</v>
      </c>
      <c r="I35" s="571">
        <v>464.45637900100002</v>
      </c>
      <c r="J35" s="571">
        <v>501.66809661399998</v>
      </c>
    </row>
    <row r="36" spans="1:10" ht="15" x14ac:dyDescent="0.25">
      <c r="A36" s="549" t="s">
        <v>142</v>
      </c>
      <c r="B36" s="550">
        <v>18.806338144000001</v>
      </c>
      <c r="C36" s="550">
        <v>17.399026448000001</v>
      </c>
      <c r="D36" s="550">
        <v>12.433275258</v>
      </c>
      <c r="E36" s="550">
        <v>19.225460624</v>
      </c>
      <c r="F36" s="550">
        <v>-72.638810449999994</v>
      </c>
      <c r="G36" s="550" t="s">
        <v>84</v>
      </c>
      <c r="H36" s="551">
        <v>17.759139947000001</v>
      </c>
      <c r="I36" s="551">
        <v>12.357601532</v>
      </c>
      <c r="J36" s="551">
        <v>15.503785710000001</v>
      </c>
    </row>
    <row r="37" spans="1:10" ht="14.25" x14ac:dyDescent="0.2">
      <c r="A37" s="560" t="s">
        <v>143</v>
      </c>
      <c r="B37" s="561">
        <v>28.193750386000001</v>
      </c>
      <c r="C37" s="561">
        <v>21.667601917999999</v>
      </c>
      <c r="D37" s="561">
        <v>18.540606437000001</v>
      </c>
      <c r="E37" s="561">
        <v>16.451965482999999</v>
      </c>
      <c r="F37" s="561">
        <v>11.541787992</v>
      </c>
      <c r="G37" s="561" t="s">
        <v>84</v>
      </c>
      <c r="H37" s="562">
        <v>23.337561865000001</v>
      </c>
      <c r="I37" s="562">
        <v>17.802512508</v>
      </c>
      <c r="J37" s="562">
        <v>21.026461569999999</v>
      </c>
    </row>
    <row r="38" spans="1:10" ht="14.25" x14ac:dyDescent="0.2">
      <c r="A38" s="539" t="s">
        <v>144</v>
      </c>
      <c r="B38" s="540">
        <v>21.607351424000001</v>
      </c>
      <c r="C38" s="540">
        <v>16.212110759000002</v>
      </c>
      <c r="D38" s="540">
        <v>13.347972682</v>
      </c>
      <c r="E38" s="540">
        <v>12.179766747</v>
      </c>
      <c r="F38" s="540">
        <v>61.828520183999998</v>
      </c>
      <c r="G38" s="540" t="s">
        <v>84</v>
      </c>
      <c r="H38" s="370">
        <v>17.592685511999999</v>
      </c>
      <c r="I38" s="370">
        <v>14.138189183</v>
      </c>
      <c r="J38" s="370">
        <v>16.150297745</v>
      </c>
    </row>
    <row r="39" spans="1:10" ht="14.25" x14ac:dyDescent="0.2">
      <c r="A39" s="563" t="s">
        <v>145</v>
      </c>
      <c r="B39" s="564">
        <v>-6.5863989610000004</v>
      </c>
      <c r="C39" s="564">
        <v>-5.4554911600000002</v>
      </c>
      <c r="D39" s="564">
        <v>-5.1926337560000002</v>
      </c>
      <c r="E39" s="564">
        <v>-4.272198736</v>
      </c>
      <c r="F39" s="564">
        <v>50.286732192000002</v>
      </c>
      <c r="G39" s="564" t="s">
        <v>84</v>
      </c>
      <c r="H39" s="565">
        <v>-5.7448763520000004</v>
      </c>
      <c r="I39" s="565">
        <v>-3.6643233240000002</v>
      </c>
      <c r="J39" s="565">
        <v>-4.8761638249999999</v>
      </c>
    </row>
    <row r="40" spans="1:10" ht="15" x14ac:dyDescent="0.25">
      <c r="A40" s="552" t="s">
        <v>146</v>
      </c>
      <c r="B40" s="548">
        <v>605.88133530200002</v>
      </c>
      <c r="C40" s="548">
        <v>509.17625952499998</v>
      </c>
      <c r="D40" s="548">
        <v>476.66277885300002</v>
      </c>
      <c r="E40" s="548">
        <v>441.759688122</v>
      </c>
      <c r="F40" s="548">
        <v>602.41056919699997</v>
      </c>
      <c r="G40" s="548" t="s">
        <v>84</v>
      </c>
      <c r="H40" s="354">
        <v>533.92188153300003</v>
      </c>
      <c r="I40" s="354">
        <v>469.90128997699998</v>
      </c>
      <c r="J40" s="354">
        <v>507.19077247400003</v>
      </c>
    </row>
    <row r="41" spans="1:10" ht="15" x14ac:dyDescent="0.25">
      <c r="A41" s="569" t="s">
        <v>147</v>
      </c>
      <c r="B41" s="570">
        <v>618.10127448499998</v>
      </c>
      <c r="C41" s="570">
        <v>521.119794813</v>
      </c>
      <c r="D41" s="570">
        <v>483.90342035499998</v>
      </c>
      <c r="E41" s="570">
        <v>456.71295001099998</v>
      </c>
      <c r="F41" s="570">
        <v>580.05849093799998</v>
      </c>
      <c r="G41" s="570" t="s">
        <v>84</v>
      </c>
      <c r="H41" s="571">
        <v>545.93614512800002</v>
      </c>
      <c r="I41" s="571">
        <v>478.59456818400002</v>
      </c>
      <c r="J41" s="571">
        <v>517.81839435899997</v>
      </c>
    </row>
    <row r="42" spans="1:10" ht="14.25" x14ac:dyDescent="0.2">
      <c r="A42" s="544" t="s">
        <v>148</v>
      </c>
      <c r="B42" s="545">
        <v>12.219939182999999</v>
      </c>
      <c r="C42" s="545">
        <v>11.943535288</v>
      </c>
      <c r="D42" s="545">
        <v>7.2406415019999999</v>
      </c>
      <c r="E42" s="545">
        <v>14.953261889</v>
      </c>
      <c r="F42" s="545">
        <v>-22.352078258999999</v>
      </c>
      <c r="G42" s="545" t="s">
        <v>84</v>
      </c>
      <c r="H42" s="546">
        <v>12.014263594999999</v>
      </c>
      <c r="I42" s="546">
        <v>8.6932782080000006</v>
      </c>
      <c r="J42" s="546">
        <v>10.627621885</v>
      </c>
    </row>
    <row r="43" spans="1:10" s="7" customFormat="1" ht="15" x14ac:dyDescent="0.25">
      <c r="A43" s="572" t="s">
        <v>202</v>
      </c>
      <c r="B43" s="567">
        <v>237.876594006</v>
      </c>
      <c r="C43" s="567">
        <v>207.71389516799999</v>
      </c>
      <c r="D43" s="567">
        <v>182.573818647</v>
      </c>
      <c r="E43" s="567">
        <v>153.11283701400001</v>
      </c>
      <c r="F43" s="567">
        <v>208.28564947999999</v>
      </c>
      <c r="G43" s="567" t="s">
        <v>84</v>
      </c>
      <c r="H43" s="568">
        <v>215.43215336899999</v>
      </c>
      <c r="I43" s="568">
        <v>175.01984905500001</v>
      </c>
      <c r="J43" s="568">
        <v>198.55843059200001</v>
      </c>
    </row>
    <row r="44" spans="1:10" ht="15" x14ac:dyDescent="0.25">
      <c r="A44" s="547" t="s">
        <v>149</v>
      </c>
      <c r="B44" s="540"/>
      <c r="C44" s="540"/>
      <c r="D44" s="540"/>
      <c r="E44" s="540"/>
      <c r="F44" s="540"/>
      <c r="G44" s="540"/>
      <c r="H44" s="554"/>
      <c r="I44" s="554"/>
      <c r="J44" s="554"/>
    </row>
    <row r="45" spans="1:10" ht="15" x14ac:dyDescent="0.25">
      <c r="A45" s="334" t="s">
        <v>277</v>
      </c>
      <c r="B45" s="471">
        <v>438.41044651800001</v>
      </c>
      <c r="C45" s="471">
        <v>377.611801603</v>
      </c>
      <c r="D45" s="471">
        <v>353.69094254100003</v>
      </c>
      <c r="E45" s="471">
        <v>320.32491372200002</v>
      </c>
      <c r="F45" s="471">
        <v>368.40052494700001</v>
      </c>
      <c r="G45" s="574" t="s">
        <v>84</v>
      </c>
      <c r="H45" s="472">
        <v>393.16941606699999</v>
      </c>
      <c r="I45" s="472">
        <v>344.80482006099999</v>
      </c>
      <c r="J45" s="472">
        <v>372.97529947200002</v>
      </c>
    </row>
    <row r="46" spans="1:10" ht="15" x14ac:dyDescent="0.25">
      <c r="A46" s="333" t="s">
        <v>335</v>
      </c>
      <c r="B46" s="470">
        <v>212.43686095800001</v>
      </c>
      <c r="C46" s="470">
        <v>174.022760095</v>
      </c>
      <c r="D46" s="470">
        <v>162.485634014</v>
      </c>
      <c r="E46" s="470">
        <v>151.394676355</v>
      </c>
      <c r="F46" s="470">
        <v>221.62998880699999</v>
      </c>
      <c r="G46" s="556" t="s">
        <v>84</v>
      </c>
      <c r="H46" s="330">
        <v>183.852449097</v>
      </c>
      <c r="I46" s="330">
        <v>160.77760777899999</v>
      </c>
      <c r="J46" s="330">
        <v>174.21779742000001</v>
      </c>
    </row>
    <row r="47" spans="1:10" ht="15" x14ac:dyDescent="0.25">
      <c r="A47" s="334" t="s">
        <v>278</v>
      </c>
      <c r="B47" s="471">
        <v>115.622528191</v>
      </c>
      <c r="C47" s="471">
        <v>53.677809459000002</v>
      </c>
      <c r="D47" s="471">
        <v>30.981930725000002</v>
      </c>
      <c r="E47" s="471">
        <v>25.419006824</v>
      </c>
      <c r="F47" s="471">
        <v>53.497454142999999</v>
      </c>
      <c r="G47" s="574" t="s">
        <v>84</v>
      </c>
      <c r="H47" s="472">
        <v>69.528689909999997</v>
      </c>
      <c r="I47" s="472">
        <v>29.961067284999999</v>
      </c>
      <c r="J47" s="472">
        <v>53.007654883000001</v>
      </c>
    </row>
    <row r="48" spans="1:10" ht="15" x14ac:dyDescent="0.25">
      <c r="A48" s="333" t="s">
        <v>279</v>
      </c>
      <c r="B48" s="470">
        <v>524.20026307399996</v>
      </c>
      <c r="C48" s="470">
        <v>456.04638388500001</v>
      </c>
      <c r="D48" s="470">
        <v>428.90044863499998</v>
      </c>
      <c r="E48" s="470">
        <v>400.64743380200002</v>
      </c>
      <c r="F48" s="470">
        <v>469.01303932000002</v>
      </c>
      <c r="G48" s="558" t="s">
        <v>84</v>
      </c>
      <c r="H48" s="330">
        <v>473.48611100599999</v>
      </c>
      <c r="I48" s="330">
        <v>422.011070942</v>
      </c>
      <c r="J48" s="330">
        <v>451.99326196700002</v>
      </c>
    </row>
    <row r="49" spans="1:10" ht="15" x14ac:dyDescent="0.25">
      <c r="A49" s="334" t="s">
        <v>506</v>
      </c>
      <c r="B49" s="471">
        <v>124.358203559</v>
      </c>
      <c r="C49" s="471">
        <v>92.335965888000004</v>
      </c>
      <c r="D49" s="471">
        <v>83.181553410000006</v>
      </c>
      <c r="E49" s="471">
        <v>82.073428989999996</v>
      </c>
      <c r="F49" s="471">
        <v>173.46361604200001</v>
      </c>
      <c r="G49" s="577" t="s">
        <v>84</v>
      </c>
      <c r="H49" s="472">
        <v>100.53005686900001</v>
      </c>
      <c r="I49" s="472">
        <v>84.948183073999999</v>
      </c>
      <c r="J49" s="472">
        <v>94.024013147000005</v>
      </c>
    </row>
    <row r="50" spans="1:10" ht="15" x14ac:dyDescent="0.25">
      <c r="A50" s="536" t="s">
        <v>280</v>
      </c>
      <c r="B50" s="537">
        <v>237.876594006</v>
      </c>
      <c r="C50" s="537">
        <v>207.71389516799999</v>
      </c>
      <c r="D50" s="537">
        <v>182.573818647</v>
      </c>
      <c r="E50" s="537">
        <v>153.11283701400001</v>
      </c>
      <c r="F50" s="537">
        <v>208.28564947999999</v>
      </c>
      <c r="G50" s="349" t="s">
        <v>84</v>
      </c>
      <c r="H50" s="538">
        <v>215.43215336899999</v>
      </c>
      <c r="I50" s="538">
        <v>175.01984905500001</v>
      </c>
      <c r="J50" s="538">
        <v>198.55843059200001</v>
      </c>
    </row>
    <row r="51" spans="1:10" ht="15" x14ac:dyDescent="0.25">
      <c r="A51" s="563" t="s">
        <v>336</v>
      </c>
      <c r="B51" s="564">
        <v>47.160126765999998</v>
      </c>
      <c r="C51" s="564">
        <v>44.878736269999997</v>
      </c>
      <c r="D51" s="564">
        <v>48.384601963000001</v>
      </c>
      <c r="E51" s="564">
        <v>45.119284452999999</v>
      </c>
      <c r="F51" s="564">
        <v>54.174426636</v>
      </c>
      <c r="G51" s="580" t="s">
        <v>84</v>
      </c>
      <c r="H51" s="565">
        <v>45.462515625999998</v>
      </c>
      <c r="I51" s="565">
        <v>47.614861617999999</v>
      </c>
      <c r="J51" s="565">
        <v>46.361204532999999</v>
      </c>
    </row>
    <row r="52" spans="1:10" x14ac:dyDescent="0.2">
      <c r="A52" s="22" t="s">
        <v>207</v>
      </c>
    </row>
    <row r="53" spans="1:10" x14ac:dyDescent="0.2">
      <c r="A53" s="22" t="s">
        <v>473</v>
      </c>
    </row>
    <row r="54" spans="1:10" x14ac:dyDescent="0.2">
      <c r="A54" s="242" t="s">
        <v>214</v>
      </c>
      <c r="B54" s="196"/>
      <c r="C54" s="196"/>
      <c r="D54" s="211"/>
      <c r="E54" s="196"/>
      <c r="F54" s="196"/>
      <c r="G54" s="211"/>
      <c r="H54" s="196"/>
      <c r="I54" s="196"/>
      <c r="J54" s="196"/>
    </row>
    <row r="55" spans="1:10" x14ac:dyDescent="0.2">
      <c r="A55" s="242" t="s">
        <v>742</v>
      </c>
      <c r="B55" s="3"/>
      <c r="C55" s="3"/>
      <c r="D55" s="212"/>
      <c r="E55" s="3"/>
      <c r="F55" s="3"/>
      <c r="G55" s="3"/>
      <c r="H55" s="3"/>
      <c r="I55" s="3"/>
      <c r="J55" s="3"/>
    </row>
    <row r="57" spans="1:10" s="421" customFormat="1" ht="12.75" customHeight="1" x14ac:dyDescent="0.2">
      <c r="A57" s="731" t="s">
        <v>159</v>
      </c>
      <c r="B57" s="732"/>
      <c r="C57" s="732"/>
      <c r="D57" s="733"/>
      <c r="E57" s="733"/>
      <c r="F57" s="733"/>
      <c r="G57" s="733"/>
      <c r="H57" s="733"/>
      <c r="I57" s="733"/>
      <c r="J57" s="733"/>
    </row>
    <row r="58" spans="1:10" s="421" customFormat="1" ht="39" customHeight="1" x14ac:dyDescent="0.2">
      <c r="A58" s="814" t="s">
        <v>160</v>
      </c>
      <c r="B58" s="814"/>
      <c r="C58" s="814"/>
      <c r="D58" s="814"/>
      <c r="E58" s="814"/>
      <c r="F58" s="814"/>
      <c r="G58" s="814"/>
      <c r="H58" s="814"/>
      <c r="I58" s="814"/>
      <c r="J58" s="814"/>
    </row>
    <row r="59" spans="1:10" s="421" customFormat="1" ht="12.75" customHeight="1" x14ac:dyDescent="0.3">
      <c r="A59" s="467"/>
      <c r="B59" s="732"/>
      <c r="C59" s="732"/>
      <c r="D59" s="733"/>
      <c r="E59" s="733"/>
      <c r="F59" s="733"/>
      <c r="G59" s="733"/>
      <c r="H59" s="733"/>
      <c r="I59" s="733"/>
      <c r="J59" s="733"/>
    </row>
    <row r="60" spans="1:10" s="421" customFormat="1" ht="24.75" customHeight="1" x14ac:dyDescent="0.2">
      <c r="A60" s="815" t="s">
        <v>562</v>
      </c>
      <c r="B60" s="815"/>
      <c r="C60" s="815"/>
      <c r="D60" s="815"/>
      <c r="E60" s="815"/>
      <c r="F60" s="815"/>
      <c r="G60" s="815"/>
      <c r="H60" s="815"/>
      <c r="I60" s="815"/>
      <c r="J60" s="815"/>
    </row>
    <row r="61" spans="1:10" s="421" customFormat="1" ht="12.75" customHeight="1" x14ac:dyDescent="0.3">
      <c r="A61" s="467"/>
      <c r="B61" s="732"/>
      <c r="C61" s="732"/>
      <c r="D61" s="733"/>
      <c r="E61" s="733"/>
      <c r="F61" s="733"/>
      <c r="G61" s="733"/>
      <c r="H61" s="733"/>
      <c r="I61" s="733"/>
      <c r="J61" s="733"/>
    </row>
    <row r="62" spans="1:10" ht="26.25" customHeight="1" x14ac:dyDescent="0.2">
      <c r="A62" s="816" t="s">
        <v>563</v>
      </c>
      <c r="B62" s="816"/>
      <c r="C62" s="816"/>
      <c r="D62" s="816"/>
      <c r="E62" s="816"/>
      <c r="F62" s="816"/>
      <c r="G62" s="816"/>
      <c r="H62" s="816"/>
      <c r="I62" s="816"/>
      <c r="J62" s="816"/>
    </row>
    <row r="63" spans="1:10" ht="12.75" customHeight="1" x14ac:dyDescent="0.2">
      <c r="A63" s="734"/>
      <c r="B63" s="728"/>
      <c r="C63" s="728"/>
      <c r="D63" s="728"/>
      <c r="E63" s="728"/>
      <c r="F63" s="728"/>
      <c r="G63" s="47"/>
      <c r="H63" s="47"/>
      <c r="I63" s="47"/>
      <c r="J63" s="47"/>
    </row>
    <row r="64" spans="1:10" ht="12.75" customHeight="1" x14ac:dyDescent="0.2">
      <c r="A64" s="816" t="s">
        <v>564</v>
      </c>
      <c r="B64" s="816"/>
      <c r="C64" s="816"/>
      <c r="D64" s="816"/>
      <c r="E64" s="816"/>
      <c r="F64" s="816"/>
      <c r="G64" s="816"/>
      <c r="H64" s="816"/>
      <c r="I64" s="816"/>
      <c r="J64" s="816"/>
    </row>
    <row r="65" spans="1:10" ht="12.75" customHeight="1" x14ac:dyDescent="0.2">
      <c r="A65" s="729"/>
      <c r="B65" s="729"/>
      <c r="C65" s="729"/>
      <c r="D65" s="729"/>
      <c r="E65" s="729"/>
      <c r="F65" s="729"/>
      <c r="G65" s="47"/>
      <c r="H65" s="47"/>
      <c r="I65" s="47"/>
      <c r="J65" s="47"/>
    </row>
    <row r="66" spans="1:10" ht="24.75" customHeight="1" x14ac:dyDescent="0.2">
      <c r="A66" s="816" t="s">
        <v>565</v>
      </c>
      <c r="B66" s="816"/>
      <c r="C66" s="816"/>
      <c r="D66" s="816"/>
      <c r="E66" s="816"/>
      <c r="F66" s="816"/>
      <c r="G66" s="816"/>
      <c r="H66" s="816"/>
      <c r="I66" s="816"/>
      <c r="J66" s="816"/>
    </row>
    <row r="67" spans="1:10" ht="12.75" customHeight="1" x14ac:dyDescent="0.2">
      <c r="A67" s="728"/>
      <c r="B67" s="728"/>
      <c r="C67" s="728"/>
      <c r="D67" s="728"/>
      <c r="E67" s="728"/>
      <c r="F67" s="728"/>
      <c r="G67" s="47"/>
      <c r="H67" s="47"/>
      <c r="I67" s="47"/>
      <c r="J67" s="47"/>
    </row>
    <row r="68" spans="1:10" ht="21" customHeight="1" x14ac:dyDescent="0.2">
      <c r="A68" s="816" t="s">
        <v>566</v>
      </c>
      <c r="B68" s="816"/>
      <c r="C68" s="816"/>
      <c r="D68" s="816"/>
      <c r="E68" s="816"/>
      <c r="F68" s="816"/>
      <c r="G68" s="816"/>
      <c r="H68" s="816"/>
      <c r="I68" s="816"/>
      <c r="J68" s="816"/>
    </row>
    <row r="69" spans="1:10" ht="12.75" customHeight="1" x14ac:dyDescent="0.2">
      <c r="A69" s="728"/>
      <c r="B69" s="728"/>
      <c r="C69" s="728"/>
      <c r="D69" s="728"/>
      <c r="E69" s="728"/>
      <c r="F69" s="728"/>
      <c r="G69" s="47"/>
      <c r="H69" s="47"/>
      <c r="I69" s="47"/>
      <c r="J69" s="47"/>
    </row>
    <row r="70" spans="1:10" ht="48.75" customHeight="1" x14ac:dyDescent="0.2">
      <c r="A70" s="816" t="s">
        <v>588</v>
      </c>
      <c r="B70" s="816"/>
      <c r="C70" s="816"/>
      <c r="D70" s="816"/>
      <c r="E70" s="816"/>
      <c r="F70" s="816"/>
      <c r="G70" s="816"/>
      <c r="H70" s="816"/>
      <c r="I70" s="816"/>
      <c r="J70" s="816"/>
    </row>
    <row r="71" spans="1:10" ht="12.75" customHeight="1" x14ac:dyDescent="0.2">
      <c r="A71" s="734"/>
      <c r="B71" s="728"/>
      <c r="C71" s="728"/>
      <c r="D71" s="728"/>
      <c r="E71" s="728"/>
      <c r="F71" s="728"/>
      <c r="G71" s="47"/>
      <c r="H71" s="47"/>
      <c r="I71" s="47"/>
      <c r="J71" s="47"/>
    </row>
    <row r="72" spans="1:10" ht="27" customHeight="1" x14ac:dyDescent="0.2">
      <c r="A72" s="816" t="s">
        <v>567</v>
      </c>
      <c r="B72" s="816"/>
      <c r="C72" s="816"/>
      <c r="D72" s="816"/>
      <c r="E72" s="816"/>
      <c r="F72" s="816"/>
      <c r="G72" s="816"/>
      <c r="H72" s="816"/>
      <c r="I72" s="816"/>
      <c r="J72" s="816"/>
    </row>
    <row r="73" spans="1:10" ht="12.75" customHeight="1" x14ac:dyDescent="0.2">
      <c r="A73" s="735"/>
      <c r="B73" s="728"/>
      <c r="C73" s="728"/>
      <c r="D73" s="728"/>
      <c r="E73" s="728"/>
      <c r="F73" s="728"/>
      <c r="G73" s="47"/>
      <c r="H73" s="47"/>
      <c r="I73" s="47"/>
      <c r="J73" s="47"/>
    </row>
    <row r="74" spans="1:10" ht="19.5" customHeight="1" x14ac:dyDescent="0.2">
      <c r="A74" s="816" t="s">
        <v>568</v>
      </c>
      <c r="B74" s="816"/>
      <c r="C74" s="816"/>
      <c r="D74" s="816"/>
      <c r="E74" s="816"/>
      <c r="F74" s="816"/>
      <c r="G74" s="816"/>
      <c r="H74" s="816"/>
      <c r="I74" s="816"/>
      <c r="J74" s="816"/>
    </row>
    <row r="75" spans="1:10" ht="12.75" customHeight="1" x14ac:dyDescent="0.2">
      <c r="A75" s="735"/>
      <c r="B75" s="728"/>
      <c r="C75" s="728"/>
      <c r="D75" s="728"/>
      <c r="E75" s="728"/>
      <c r="F75" s="728"/>
      <c r="G75" s="47"/>
      <c r="H75" s="47"/>
      <c r="I75" s="47"/>
      <c r="J75" s="47"/>
    </row>
    <row r="76" spans="1:10" ht="22.5" customHeight="1" x14ac:dyDescent="0.2">
      <c r="A76" s="816" t="s">
        <v>569</v>
      </c>
      <c r="B76" s="816"/>
      <c r="C76" s="816"/>
      <c r="D76" s="816"/>
      <c r="E76" s="816"/>
      <c r="F76" s="816"/>
      <c r="G76" s="816"/>
      <c r="H76" s="816"/>
      <c r="I76" s="816"/>
      <c r="J76" s="816"/>
    </row>
    <row r="77" spans="1:10" ht="12" customHeight="1" x14ac:dyDescent="0.2">
      <c r="A77" s="729"/>
      <c r="B77" s="729"/>
      <c r="C77" s="729"/>
      <c r="D77" s="729"/>
      <c r="E77" s="729"/>
      <c r="F77" s="729"/>
      <c r="G77" s="47"/>
      <c r="H77" s="47"/>
      <c r="I77" s="47"/>
      <c r="J77" s="47"/>
    </row>
    <row r="78" spans="1:10" ht="39.75" customHeight="1" x14ac:dyDescent="0.2">
      <c r="A78" s="816" t="s">
        <v>570</v>
      </c>
      <c r="B78" s="816"/>
      <c r="C78" s="816"/>
      <c r="D78" s="816"/>
      <c r="E78" s="816"/>
      <c r="F78" s="816"/>
      <c r="G78" s="816"/>
      <c r="H78" s="816"/>
      <c r="I78" s="816"/>
      <c r="J78" s="816"/>
    </row>
    <row r="79" spans="1:10" ht="12.75" customHeight="1" x14ac:dyDescent="0.2">
      <c r="A79" s="735"/>
      <c r="B79" s="728"/>
      <c r="C79" s="728"/>
      <c r="D79" s="728"/>
      <c r="E79" s="728"/>
      <c r="F79" s="728"/>
      <c r="G79" s="47"/>
      <c r="H79" s="47"/>
      <c r="I79" s="47"/>
      <c r="J79" s="47"/>
    </row>
    <row r="80" spans="1:10" ht="33.75" customHeight="1" x14ac:dyDescent="0.2">
      <c r="A80" s="816" t="s">
        <v>571</v>
      </c>
      <c r="B80" s="816"/>
      <c r="C80" s="816"/>
      <c r="D80" s="816"/>
      <c r="E80" s="816"/>
      <c r="F80" s="816"/>
      <c r="G80" s="816"/>
      <c r="H80" s="816"/>
      <c r="I80" s="816"/>
      <c r="J80" s="816"/>
    </row>
    <row r="81" spans="1:10" ht="12.75" customHeight="1" x14ac:dyDescent="0.2">
      <c r="A81" s="735"/>
      <c r="B81" s="728"/>
      <c r="C81" s="728"/>
      <c r="D81" s="728"/>
      <c r="E81" s="728"/>
      <c r="F81" s="728"/>
      <c r="G81" s="47"/>
      <c r="H81" s="47"/>
      <c r="I81" s="47"/>
      <c r="J81" s="47"/>
    </row>
    <row r="82" spans="1:10" ht="21" customHeight="1" x14ac:dyDescent="0.2">
      <c r="A82" s="816" t="s">
        <v>572</v>
      </c>
      <c r="B82" s="816"/>
      <c r="C82" s="816"/>
      <c r="D82" s="816"/>
      <c r="E82" s="816"/>
      <c r="F82" s="816"/>
      <c r="G82" s="816"/>
      <c r="H82" s="816"/>
      <c r="I82" s="816"/>
      <c r="J82" s="816"/>
    </row>
    <row r="83" spans="1:10" s="421" customFormat="1" ht="12.75" customHeight="1" x14ac:dyDescent="0.2">
      <c r="A83" s="736"/>
      <c r="B83" s="732"/>
      <c r="C83" s="732"/>
      <c r="D83" s="733"/>
      <c r="E83" s="733"/>
      <c r="F83" s="733"/>
      <c r="G83" s="733"/>
      <c r="H83" s="733"/>
      <c r="I83" s="733"/>
      <c r="J83" s="733"/>
    </row>
    <row r="84" spans="1:10" s="421" customFormat="1" ht="14.25" customHeight="1" x14ac:dyDescent="0.2">
      <c r="A84" s="813" t="s">
        <v>161</v>
      </c>
      <c r="B84" s="813"/>
      <c r="C84" s="813"/>
      <c r="D84" s="813"/>
      <c r="E84" s="813"/>
      <c r="F84" s="813"/>
      <c r="G84" s="813"/>
      <c r="H84" s="813"/>
      <c r="I84" s="813"/>
      <c r="J84" s="813"/>
    </row>
    <row r="85" spans="1:10" s="421" customFormat="1" ht="12.75" customHeight="1" x14ac:dyDescent="0.2">
      <c r="A85" s="737" t="s">
        <v>162</v>
      </c>
      <c r="B85" s="732"/>
      <c r="C85" s="732"/>
      <c r="D85" s="733"/>
      <c r="E85" s="733"/>
      <c r="F85" s="733"/>
      <c r="G85" s="733"/>
      <c r="H85" s="733"/>
      <c r="I85" s="733"/>
      <c r="J85" s="733"/>
    </row>
    <row r="86" spans="1:10" s="421" customFormat="1" x14ac:dyDescent="0.2"/>
    <row r="87" spans="1:10" ht="29.25" customHeight="1" x14ac:dyDescent="0.2">
      <c r="A87" s="810" t="s">
        <v>560</v>
      </c>
      <c r="B87" s="810"/>
      <c r="C87" s="810"/>
      <c r="D87" s="810"/>
      <c r="E87" s="810"/>
      <c r="F87" s="810"/>
      <c r="G87" s="810"/>
      <c r="H87" s="810"/>
      <c r="I87" s="810"/>
      <c r="J87" s="810"/>
    </row>
  </sheetData>
  <mergeCells count="15">
    <mergeCell ref="A87:J87"/>
    <mergeCell ref="A58:J58"/>
    <mergeCell ref="A60:J60"/>
    <mergeCell ref="A62:J62"/>
    <mergeCell ref="A64:J64"/>
    <mergeCell ref="A66:J66"/>
    <mergeCell ref="A68:J68"/>
    <mergeCell ref="A70:J70"/>
    <mergeCell ref="A72:J72"/>
    <mergeCell ref="A74:J74"/>
    <mergeCell ref="A76:J76"/>
    <mergeCell ref="A78:J78"/>
    <mergeCell ref="A80:J80"/>
    <mergeCell ref="A82:J82"/>
    <mergeCell ref="A84:J84"/>
  </mergeCells>
  <pageMargins left="0.70866141732283472" right="0.70866141732283472" top="0.74803149606299213" bottom="0.74803149606299213" header="0.31496062992125984" footer="0.31496062992125984"/>
  <pageSetup paperSize="9" scale="63" firstPageNumber="28" fitToHeight="2" orientation="landscape" useFirstPageNumber="1" r:id="rId1"/>
  <headerFooter>
    <oddHeader>&amp;RLes groupements à fiscalité propre en 2023</oddHeader>
    <oddFooter>&amp;LDirection Générales des Collectivités Locales / DESL&amp;C&amp;P&amp;RMise en ligne : janvier 2025</oddFooter>
    <evenHeader>&amp;RLes groupements à fiscalité propre en 2019</evenHeader>
    <evenFooter>&amp;LDirection Générale des Collectivités Locales / DESL&amp;C29&amp;RMise en ligne : mai 2021</evenFooter>
  </headerFooter>
  <rowBreaks count="1" manualBreakCount="1">
    <brk id="55"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23"/>
  <sheetViews>
    <sheetView zoomScaleNormal="100" zoomScalePageLayoutView="85" workbookViewId="0"/>
  </sheetViews>
  <sheetFormatPr baseColWidth="10" defaultRowHeight="12.75" x14ac:dyDescent="0.2"/>
  <cols>
    <col min="1" max="1" width="82.85546875" customWidth="1"/>
    <col min="2" max="7" width="14.7109375" customWidth="1"/>
    <col min="8" max="9" width="15.5703125" customWidth="1"/>
    <col min="10" max="10" width="14.28515625" customWidth="1"/>
    <col min="12" max="12" width="11.5703125" bestFit="1" customWidth="1"/>
  </cols>
  <sheetData>
    <row r="1" spans="1:12" ht="22.5" customHeight="1" x14ac:dyDescent="0.2">
      <c r="A1" s="27" t="s">
        <v>762</v>
      </c>
    </row>
    <row r="2" spans="1:12" ht="13.5" thickBot="1" x14ac:dyDescent="0.25">
      <c r="A2" s="421"/>
      <c r="B2" s="421"/>
      <c r="C2" s="421"/>
      <c r="D2" s="421"/>
      <c r="E2" s="421"/>
      <c r="F2" s="421"/>
      <c r="G2" s="421"/>
      <c r="H2" s="421"/>
      <c r="I2" s="421"/>
      <c r="J2" s="435" t="s">
        <v>64</v>
      </c>
    </row>
    <row r="3" spans="1:12" ht="12.75" customHeight="1" x14ac:dyDescent="0.2">
      <c r="A3" s="436" t="s">
        <v>736</v>
      </c>
      <c r="B3" s="480" t="s">
        <v>34</v>
      </c>
      <c r="C3" s="480" t="s">
        <v>455</v>
      </c>
      <c r="D3" s="480" t="s">
        <v>457</v>
      </c>
      <c r="E3" s="480" t="s">
        <v>97</v>
      </c>
      <c r="F3" s="480" t="s">
        <v>267</v>
      </c>
      <c r="G3" s="481">
        <v>300000</v>
      </c>
      <c r="H3" s="482" t="s">
        <v>283</v>
      </c>
      <c r="I3" s="482" t="s">
        <v>283</v>
      </c>
      <c r="J3" s="482" t="s">
        <v>61</v>
      </c>
    </row>
    <row r="4" spans="1:12" x14ac:dyDescent="0.2">
      <c r="A4" s="437" t="s">
        <v>153</v>
      </c>
      <c r="B4" s="483" t="s">
        <v>454</v>
      </c>
      <c r="C4" s="483" t="s">
        <v>35</v>
      </c>
      <c r="D4" s="483" t="s">
        <v>35</v>
      </c>
      <c r="E4" s="483" t="s">
        <v>35</v>
      </c>
      <c r="F4" s="483" t="s">
        <v>35</v>
      </c>
      <c r="G4" s="483" t="s">
        <v>36</v>
      </c>
      <c r="H4" s="484" t="s">
        <v>281</v>
      </c>
      <c r="I4" s="484" t="s">
        <v>282</v>
      </c>
      <c r="J4" s="484" t="s">
        <v>106</v>
      </c>
    </row>
    <row r="5" spans="1:12" ht="15" customHeight="1" thickBot="1" x14ac:dyDescent="0.25">
      <c r="A5" s="438" t="s">
        <v>65</v>
      </c>
      <c r="B5" s="485" t="s">
        <v>36</v>
      </c>
      <c r="C5" s="485" t="s">
        <v>456</v>
      </c>
      <c r="D5" s="485" t="s">
        <v>99</v>
      </c>
      <c r="E5" s="485" t="s">
        <v>100</v>
      </c>
      <c r="F5" s="485" t="s">
        <v>268</v>
      </c>
      <c r="G5" s="485" t="s">
        <v>101</v>
      </c>
      <c r="H5" s="486" t="s">
        <v>100</v>
      </c>
      <c r="I5" s="486" t="s">
        <v>101</v>
      </c>
      <c r="J5" s="486" t="s">
        <v>265</v>
      </c>
    </row>
    <row r="6" spans="1:12" ht="12.75" customHeight="1" x14ac:dyDescent="0.2">
      <c r="A6" s="421"/>
      <c r="B6" s="422"/>
      <c r="C6" s="422"/>
      <c r="D6" s="422"/>
      <c r="E6" s="422"/>
      <c r="F6" s="422"/>
      <c r="G6" s="422"/>
      <c r="H6" s="422"/>
      <c r="I6" s="422"/>
      <c r="J6" s="422"/>
    </row>
    <row r="7" spans="1:12" ht="15.75" customHeight="1" x14ac:dyDescent="0.25">
      <c r="A7" s="332" t="s">
        <v>115</v>
      </c>
      <c r="B7" s="468">
        <v>659.43658961999995</v>
      </c>
      <c r="C7" s="468">
        <v>570.91022639000005</v>
      </c>
      <c r="D7" s="468">
        <v>346.56920387999998</v>
      </c>
      <c r="E7" s="468">
        <v>642.65126483999995</v>
      </c>
      <c r="F7" s="468">
        <v>1071.41268676</v>
      </c>
      <c r="G7" s="468">
        <v>991.71863960999997</v>
      </c>
      <c r="H7" s="469">
        <v>2219.5672847300002</v>
      </c>
      <c r="I7" s="469">
        <v>2063.1313263699999</v>
      </c>
      <c r="J7" s="469">
        <v>4282.6986110999997</v>
      </c>
      <c r="L7" s="534"/>
    </row>
    <row r="8" spans="1:12" ht="15.75" customHeight="1" x14ac:dyDescent="0.2">
      <c r="A8" s="333" t="s">
        <v>116</v>
      </c>
      <c r="B8" s="470">
        <v>175.41411160999999</v>
      </c>
      <c r="C8" s="470">
        <v>155.92335682999999</v>
      </c>
      <c r="D8" s="470">
        <v>101.70552647</v>
      </c>
      <c r="E8" s="470">
        <v>213.40168220000001</v>
      </c>
      <c r="F8" s="470">
        <v>468.06341974999998</v>
      </c>
      <c r="G8" s="470">
        <v>206.97913116999999</v>
      </c>
      <c r="H8" s="330">
        <v>646.44467711000004</v>
      </c>
      <c r="I8" s="330">
        <v>675.04255092000005</v>
      </c>
      <c r="J8" s="330">
        <v>1321.4872280300001</v>
      </c>
      <c r="L8" s="534"/>
    </row>
    <row r="9" spans="1:12" ht="15.75" customHeight="1" x14ac:dyDescent="0.2">
      <c r="A9" s="334" t="s">
        <v>117</v>
      </c>
      <c r="B9" s="471">
        <v>247.64471713</v>
      </c>
      <c r="C9" s="471">
        <v>212.44180421999999</v>
      </c>
      <c r="D9" s="471">
        <v>135.87277111</v>
      </c>
      <c r="E9" s="471">
        <v>219.39266624000001</v>
      </c>
      <c r="F9" s="471">
        <v>320.80341705000001</v>
      </c>
      <c r="G9" s="471">
        <v>400.24861016</v>
      </c>
      <c r="H9" s="472">
        <v>815.35195869999995</v>
      </c>
      <c r="I9" s="472">
        <v>721.05202721000001</v>
      </c>
      <c r="J9" s="472">
        <v>1536.4039859100001</v>
      </c>
      <c r="L9" s="534"/>
    </row>
    <row r="10" spans="1:12" ht="15.75" customHeight="1" x14ac:dyDescent="0.2">
      <c r="A10" s="333" t="s">
        <v>118</v>
      </c>
      <c r="B10" s="470">
        <v>9.1807260900000003</v>
      </c>
      <c r="C10" s="470">
        <v>7.3317870100000002</v>
      </c>
      <c r="D10" s="470">
        <v>4.4960262100000001</v>
      </c>
      <c r="E10" s="470">
        <v>7.3736774900000004</v>
      </c>
      <c r="F10" s="470">
        <v>20.842187970000001</v>
      </c>
      <c r="G10" s="470">
        <v>69.676398280000001</v>
      </c>
      <c r="H10" s="330">
        <v>28.382216799999998</v>
      </c>
      <c r="I10" s="330">
        <v>90.518586249999998</v>
      </c>
      <c r="J10" s="330">
        <v>118.90080304999999</v>
      </c>
      <c r="L10" s="534"/>
    </row>
    <row r="11" spans="1:12" ht="15.75" customHeight="1" x14ac:dyDescent="0.2">
      <c r="A11" s="334" t="s">
        <v>119</v>
      </c>
      <c r="B11" s="471">
        <v>193.51941454000001</v>
      </c>
      <c r="C11" s="471">
        <v>165.60774943000001</v>
      </c>
      <c r="D11" s="471">
        <v>92.466453329999993</v>
      </c>
      <c r="E11" s="471">
        <v>176.10915954999999</v>
      </c>
      <c r="F11" s="471">
        <v>232.12923239</v>
      </c>
      <c r="G11" s="471">
        <v>165.64473909</v>
      </c>
      <c r="H11" s="472">
        <v>627.70277684999996</v>
      </c>
      <c r="I11" s="472">
        <v>397.77397148</v>
      </c>
      <c r="J11" s="472">
        <v>1025.47674833</v>
      </c>
      <c r="L11" s="534"/>
    </row>
    <row r="12" spans="1:12" ht="15.75" customHeight="1" x14ac:dyDescent="0.2">
      <c r="A12" s="333" t="s">
        <v>120</v>
      </c>
      <c r="B12" s="470">
        <v>33.677620249999997</v>
      </c>
      <c r="C12" s="470">
        <v>29.605528899999999</v>
      </c>
      <c r="D12" s="470">
        <v>12.02842676</v>
      </c>
      <c r="E12" s="470">
        <v>26.37407936</v>
      </c>
      <c r="F12" s="470">
        <v>29.574429599999998</v>
      </c>
      <c r="G12" s="470">
        <v>149.16976091000001</v>
      </c>
      <c r="H12" s="330">
        <v>101.68565527</v>
      </c>
      <c r="I12" s="330">
        <v>178.74419051000001</v>
      </c>
      <c r="J12" s="330">
        <v>280.42984577999999</v>
      </c>
      <c r="L12" s="534"/>
    </row>
    <row r="13" spans="1:12" ht="15.75" customHeight="1" x14ac:dyDescent="0.25">
      <c r="A13" s="335" t="s">
        <v>121</v>
      </c>
      <c r="B13" s="473">
        <v>793.28797172999998</v>
      </c>
      <c r="C13" s="473">
        <v>675.43261199000005</v>
      </c>
      <c r="D13" s="473">
        <v>412.68671114</v>
      </c>
      <c r="E13" s="473">
        <v>774.38322377999998</v>
      </c>
      <c r="F13" s="473">
        <v>1282.8900824499999</v>
      </c>
      <c r="G13" s="473">
        <v>1239.3552897300001</v>
      </c>
      <c r="H13" s="474">
        <v>2655.7905186399998</v>
      </c>
      <c r="I13" s="474">
        <v>2522.2453721799998</v>
      </c>
      <c r="J13" s="474">
        <v>5178.0358908199996</v>
      </c>
      <c r="L13" s="534"/>
    </row>
    <row r="14" spans="1:12" ht="15.75" customHeight="1" x14ac:dyDescent="0.2">
      <c r="A14" s="333" t="s">
        <v>63</v>
      </c>
      <c r="B14" s="470">
        <v>490.86738987000001</v>
      </c>
      <c r="C14" s="470">
        <v>406.92416931999998</v>
      </c>
      <c r="D14" s="470">
        <v>222.22352144999999</v>
      </c>
      <c r="E14" s="470">
        <v>480.33338236999998</v>
      </c>
      <c r="F14" s="470">
        <v>833.35496289000002</v>
      </c>
      <c r="G14" s="470">
        <v>587.90782960000001</v>
      </c>
      <c r="H14" s="330">
        <v>1600.3484630099999</v>
      </c>
      <c r="I14" s="330">
        <v>1421.26279249</v>
      </c>
      <c r="J14" s="330">
        <v>3021.6112555</v>
      </c>
      <c r="L14" s="534"/>
    </row>
    <row r="15" spans="1:12" ht="15.75" customHeight="1" x14ac:dyDescent="0.2">
      <c r="A15" s="334" t="s">
        <v>122</v>
      </c>
      <c r="B15" s="471">
        <v>192.11502042000001</v>
      </c>
      <c r="C15" s="471">
        <v>79.295273809999998</v>
      </c>
      <c r="D15" s="471">
        <v>11.79431561</v>
      </c>
      <c r="E15" s="471">
        <v>66.040147450000006</v>
      </c>
      <c r="F15" s="471">
        <v>78.974866719999994</v>
      </c>
      <c r="G15" s="471">
        <v>160.10542712</v>
      </c>
      <c r="H15" s="472">
        <v>349.24475729</v>
      </c>
      <c r="I15" s="472">
        <v>239.08029384</v>
      </c>
      <c r="J15" s="472">
        <v>588.32505113000002</v>
      </c>
      <c r="L15" s="591"/>
    </row>
    <row r="16" spans="1:12" ht="15.75" customHeight="1" x14ac:dyDescent="0.2">
      <c r="A16" s="539" t="s">
        <v>123</v>
      </c>
      <c r="B16" s="540">
        <v>298.75236945</v>
      </c>
      <c r="C16" s="540">
        <v>327.62889551000001</v>
      </c>
      <c r="D16" s="540">
        <v>210.42920584000001</v>
      </c>
      <c r="E16" s="540">
        <v>414.29323491999997</v>
      </c>
      <c r="F16" s="540">
        <v>754.38009617</v>
      </c>
      <c r="G16" s="540">
        <v>427.80240248000001</v>
      </c>
      <c r="H16" s="370">
        <v>1251.1037057200001</v>
      </c>
      <c r="I16" s="370">
        <v>1182.1824986500001</v>
      </c>
      <c r="J16" s="370">
        <v>2433.2862043700002</v>
      </c>
      <c r="L16" s="534"/>
    </row>
    <row r="17" spans="1:12" ht="15.75" customHeight="1" x14ac:dyDescent="0.2">
      <c r="A17" s="541" t="s">
        <v>124</v>
      </c>
      <c r="B17" s="542">
        <v>141.17619108</v>
      </c>
      <c r="C17" s="542">
        <v>128.78936691000001</v>
      </c>
      <c r="D17" s="542">
        <v>93.821265539999999</v>
      </c>
      <c r="E17" s="542">
        <v>190.90383331000001</v>
      </c>
      <c r="F17" s="542">
        <v>251.58092352</v>
      </c>
      <c r="G17" s="542">
        <v>287.78761491</v>
      </c>
      <c r="H17" s="543">
        <v>554.69065683999997</v>
      </c>
      <c r="I17" s="543">
        <v>539.36853842999994</v>
      </c>
      <c r="J17" s="543">
        <v>1094.0591952699999</v>
      </c>
      <c r="L17" s="534"/>
    </row>
    <row r="18" spans="1:12" ht="15.75" customHeight="1" x14ac:dyDescent="0.2">
      <c r="A18" s="539" t="s">
        <v>125</v>
      </c>
      <c r="B18" s="540">
        <v>66.893470750000006</v>
      </c>
      <c r="C18" s="540">
        <v>71.802892999999997</v>
      </c>
      <c r="D18" s="540">
        <v>55.304340000000003</v>
      </c>
      <c r="E18" s="540">
        <v>126.67157958999999</v>
      </c>
      <c r="F18" s="540">
        <v>143.66608574</v>
      </c>
      <c r="G18" s="540">
        <v>211.58672899999999</v>
      </c>
      <c r="H18" s="370">
        <v>320.67228333999998</v>
      </c>
      <c r="I18" s="370">
        <v>355.25281474000002</v>
      </c>
      <c r="J18" s="370">
        <v>675.92509808</v>
      </c>
      <c r="L18" s="534"/>
    </row>
    <row r="19" spans="1:12" ht="15.75" customHeight="1" x14ac:dyDescent="0.2">
      <c r="A19" s="560" t="s">
        <v>126</v>
      </c>
      <c r="B19" s="561">
        <v>1.6215660700000001</v>
      </c>
      <c r="C19" s="561">
        <v>1.07989951</v>
      </c>
      <c r="D19" s="561">
        <v>0.79010921999999995</v>
      </c>
      <c r="E19" s="561">
        <v>1.04689096</v>
      </c>
      <c r="F19" s="561">
        <v>11.729475709999999</v>
      </c>
      <c r="G19" s="561">
        <v>3.4814851899999999</v>
      </c>
      <c r="H19" s="562">
        <v>4.5384657600000002</v>
      </c>
      <c r="I19" s="562">
        <v>15.2109609</v>
      </c>
      <c r="J19" s="562">
        <v>19.749426660000001</v>
      </c>
      <c r="L19" s="534"/>
    </row>
    <row r="20" spans="1:12" ht="15.75" customHeight="1" x14ac:dyDescent="0.2">
      <c r="A20" s="676" t="s">
        <v>466</v>
      </c>
      <c r="B20" s="540">
        <v>72.661154260000004</v>
      </c>
      <c r="C20" s="540">
        <v>55.906574399999997</v>
      </c>
      <c r="D20" s="540">
        <v>37.726816319999998</v>
      </c>
      <c r="E20" s="540">
        <v>63.185362759999997</v>
      </c>
      <c r="F20" s="540">
        <v>96.185362069999996</v>
      </c>
      <c r="G20" s="540">
        <v>72.719400719999996</v>
      </c>
      <c r="H20" s="370">
        <v>229.47990773999999</v>
      </c>
      <c r="I20" s="370">
        <v>168.90476279000001</v>
      </c>
      <c r="J20" s="370">
        <v>398.38467052999999</v>
      </c>
      <c r="L20" s="534"/>
    </row>
    <row r="21" spans="1:12" ht="15.75" customHeight="1" x14ac:dyDescent="0.2">
      <c r="A21" s="560" t="s">
        <v>127</v>
      </c>
      <c r="B21" s="561">
        <v>63.203910890000003</v>
      </c>
      <c r="C21" s="561">
        <v>55.457416909999999</v>
      </c>
      <c r="D21" s="561">
        <v>49.409373109999997</v>
      </c>
      <c r="E21" s="561">
        <v>32.308701040000003</v>
      </c>
      <c r="F21" s="561">
        <v>72.426855239999995</v>
      </c>
      <c r="G21" s="561">
        <v>116.95551037</v>
      </c>
      <c r="H21" s="562">
        <v>200.37940194999999</v>
      </c>
      <c r="I21" s="562">
        <v>189.38236560999999</v>
      </c>
      <c r="J21" s="562">
        <v>389.76176756000001</v>
      </c>
      <c r="L21" s="534"/>
    </row>
    <row r="22" spans="1:12" ht="15.75" customHeight="1" x14ac:dyDescent="0.2">
      <c r="A22" s="539" t="s">
        <v>128</v>
      </c>
      <c r="B22" s="540">
        <v>71.409646390000006</v>
      </c>
      <c r="C22" s="540">
        <v>67.879511500000007</v>
      </c>
      <c r="D22" s="540">
        <v>37.879894890000003</v>
      </c>
      <c r="E22" s="540">
        <v>56.222759949999997</v>
      </c>
      <c r="F22" s="540">
        <v>100.60258292</v>
      </c>
      <c r="G22" s="540">
        <v>199.42213390000001</v>
      </c>
      <c r="H22" s="370">
        <v>233.39181273</v>
      </c>
      <c r="I22" s="370">
        <v>300.02471681999998</v>
      </c>
      <c r="J22" s="370">
        <v>533.41652954999995</v>
      </c>
      <c r="L22" s="534"/>
    </row>
    <row r="23" spans="1:12" ht="15.75" customHeight="1" x14ac:dyDescent="0.2">
      <c r="A23" s="563" t="s">
        <v>129</v>
      </c>
      <c r="B23" s="564">
        <v>26.630833500000001</v>
      </c>
      <c r="C23" s="564">
        <v>16.38214735</v>
      </c>
      <c r="D23" s="564">
        <v>9.3526561499999996</v>
      </c>
      <c r="E23" s="564">
        <v>14.61454711</v>
      </c>
      <c r="F23" s="564">
        <v>24.924757880000001</v>
      </c>
      <c r="G23" s="564">
        <v>47.282200949999996</v>
      </c>
      <c r="H23" s="565">
        <v>66.980184109999996</v>
      </c>
      <c r="I23" s="565">
        <v>72.206958830000005</v>
      </c>
      <c r="J23" s="565">
        <v>139.18714294</v>
      </c>
      <c r="L23" s="534"/>
    </row>
    <row r="24" spans="1:12" ht="15.75" customHeight="1" x14ac:dyDescent="0.25">
      <c r="A24" s="547" t="s">
        <v>130</v>
      </c>
      <c r="B24" s="548">
        <v>133.85138211</v>
      </c>
      <c r="C24" s="548">
        <v>104.52238560000001</v>
      </c>
      <c r="D24" s="548">
        <v>66.117507259999996</v>
      </c>
      <c r="E24" s="548">
        <v>131.73195894</v>
      </c>
      <c r="F24" s="548">
        <v>211.47739569000001</v>
      </c>
      <c r="G24" s="548">
        <v>247.63665012000001</v>
      </c>
      <c r="H24" s="354">
        <v>436.22323390999998</v>
      </c>
      <c r="I24" s="354">
        <v>459.11404580999999</v>
      </c>
      <c r="J24" s="354">
        <v>895.33727971999997</v>
      </c>
      <c r="L24" s="534"/>
    </row>
    <row r="25" spans="1:12" ht="15.75" customHeight="1" x14ac:dyDescent="0.25">
      <c r="A25" s="566" t="s">
        <v>131</v>
      </c>
      <c r="B25" s="567">
        <v>90.806366980000007</v>
      </c>
      <c r="C25" s="567">
        <v>65.415629969999998</v>
      </c>
      <c r="D25" s="567">
        <v>46.602813560000001</v>
      </c>
      <c r="E25" s="567">
        <v>101.06859755000001</v>
      </c>
      <c r="F25" s="567">
        <v>133.78900335</v>
      </c>
      <c r="G25" s="567">
        <v>82.657146370000007</v>
      </c>
      <c r="H25" s="568">
        <v>303.89340806000001</v>
      </c>
      <c r="I25" s="568">
        <v>216.44614971999999</v>
      </c>
      <c r="J25" s="568">
        <v>520.33955777999995</v>
      </c>
      <c r="L25" s="534"/>
    </row>
    <row r="26" spans="1:12" ht="15.75" customHeight="1" x14ac:dyDescent="0.25">
      <c r="A26" s="547" t="s">
        <v>132</v>
      </c>
      <c r="B26" s="548">
        <v>207.12562757000001</v>
      </c>
      <c r="C26" s="548">
        <v>165.94961033000001</v>
      </c>
      <c r="D26" s="548">
        <v>78.84864546</v>
      </c>
      <c r="E26" s="548">
        <v>203.94902875</v>
      </c>
      <c r="F26" s="548">
        <v>288.89164856999997</v>
      </c>
      <c r="G26" s="548">
        <v>537.55619521000006</v>
      </c>
      <c r="H26" s="354">
        <v>655.87291211000002</v>
      </c>
      <c r="I26" s="354">
        <v>826.44784377999997</v>
      </c>
      <c r="J26" s="354">
        <v>1482.3207558900001</v>
      </c>
      <c r="L26" s="534"/>
    </row>
    <row r="27" spans="1:12" ht="15.75" customHeight="1" x14ac:dyDescent="0.2">
      <c r="A27" s="560" t="s">
        <v>133</v>
      </c>
      <c r="B27" s="561">
        <v>175.41302167000001</v>
      </c>
      <c r="C27" s="561">
        <v>129.98429092000001</v>
      </c>
      <c r="D27" s="561">
        <v>58.82954419</v>
      </c>
      <c r="E27" s="561">
        <v>134.82682015</v>
      </c>
      <c r="F27" s="561">
        <v>206.0420388</v>
      </c>
      <c r="G27" s="561">
        <v>390.67233320000003</v>
      </c>
      <c r="H27" s="562">
        <v>499.05367692999999</v>
      </c>
      <c r="I27" s="562">
        <v>596.71437200000003</v>
      </c>
      <c r="J27" s="562">
        <v>1095.7680489300001</v>
      </c>
      <c r="L27" s="534"/>
    </row>
    <row r="28" spans="1:12" ht="15.75" customHeight="1" x14ac:dyDescent="0.2">
      <c r="A28" s="539" t="s">
        <v>134</v>
      </c>
      <c r="B28" s="540">
        <v>17.525522840000001</v>
      </c>
      <c r="C28" s="540">
        <v>21.07033191</v>
      </c>
      <c r="D28" s="540">
        <v>13.5253031</v>
      </c>
      <c r="E28" s="540">
        <v>42.400399909999997</v>
      </c>
      <c r="F28" s="540">
        <v>60.420046480000003</v>
      </c>
      <c r="G28" s="540">
        <v>99.717631740000002</v>
      </c>
      <c r="H28" s="370">
        <v>94.521557759999993</v>
      </c>
      <c r="I28" s="370">
        <v>160.13767822</v>
      </c>
      <c r="J28" s="370">
        <v>254.65923598000001</v>
      </c>
      <c r="L28" s="534"/>
    </row>
    <row r="29" spans="1:12" ht="15.75" customHeight="1" x14ac:dyDescent="0.2">
      <c r="A29" s="560" t="s">
        <v>135</v>
      </c>
      <c r="B29" s="561">
        <v>14.187083060000001</v>
      </c>
      <c r="C29" s="561">
        <v>14.894987499999999</v>
      </c>
      <c r="D29" s="561">
        <v>6.4937981699999998</v>
      </c>
      <c r="E29" s="561">
        <v>26.72180869</v>
      </c>
      <c r="F29" s="561">
        <v>22.429563290000001</v>
      </c>
      <c r="G29" s="561">
        <v>47.16623027</v>
      </c>
      <c r="H29" s="562">
        <v>62.297677419999999</v>
      </c>
      <c r="I29" s="562">
        <v>69.595793560000004</v>
      </c>
      <c r="J29" s="562">
        <v>131.89347097999999</v>
      </c>
      <c r="L29" s="534"/>
    </row>
    <row r="30" spans="1:12" ht="15.75" customHeight="1" x14ac:dyDescent="0.25">
      <c r="A30" s="547" t="s">
        <v>136</v>
      </c>
      <c r="B30" s="548">
        <v>103.49368556</v>
      </c>
      <c r="C30" s="548">
        <v>76.45921285</v>
      </c>
      <c r="D30" s="548">
        <v>33.072142540000002</v>
      </c>
      <c r="E30" s="548">
        <v>63.128929419999999</v>
      </c>
      <c r="F30" s="548">
        <v>117.61968917999999</v>
      </c>
      <c r="G30" s="548">
        <v>191.37133818999999</v>
      </c>
      <c r="H30" s="354">
        <v>276.15397037000002</v>
      </c>
      <c r="I30" s="354">
        <v>308.99102736999998</v>
      </c>
      <c r="J30" s="354">
        <v>585.14499774000001</v>
      </c>
      <c r="L30" s="534"/>
    </row>
    <row r="31" spans="1:12" ht="15.75" customHeight="1" x14ac:dyDescent="0.2">
      <c r="A31" s="560" t="s">
        <v>137</v>
      </c>
      <c r="B31" s="561">
        <v>22.135515300000002</v>
      </c>
      <c r="C31" s="561">
        <v>16.38778473</v>
      </c>
      <c r="D31" s="561">
        <v>8.2755510399999999</v>
      </c>
      <c r="E31" s="561">
        <v>15.539009719999999</v>
      </c>
      <c r="F31" s="561">
        <v>26.92980506</v>
      </c>
      <c r="G31" s="561">
        <v>43.830796530000001</v>
      </c>
      <c r="H31" s="562">
        <v>62.337860790000001</v>
      </c>
      <c r="I31" s="562">
        <v>70.760601589999993</v>
      </c>
      <c r="J31" s="562">
        <v>133.09846238</v>
      </c>
      <c r="L31" s="534"/>
    </row>
    <row r="32" spans="1:12" ht="15.75" customHeight="1" x14ac:dyDescent="0.2">
      <c r="A32" s="539" t="s">
        <v>138</v>
      </c>
      <c r="B32" s="540">
        <v>62.739867390000001</v>
      </c>
      <c r="C32" s="540">
        <v>42.209796490000002</v>
      </c>
      <c r="D32" s="540">
        <v>16.243019879999999</v>
      </c>
      <c r="E32" s="540">
        <v>31.66771657</v>
      </c>
      <c r="F32" s="540">
        <v>69.378303439999996</v>
      </c>
      <c r="G32" s="540">
        <v>119.00438182000001</v>
      </c>
      <c r="H32" s="370">
        <v>152.86040033</v>
      </c>
      <c r="I32" s="370">
        <v>188.38268525999999</v>
      </c>
      <c r="J32" s="370">
        <v>341.24308559000002</v>
      </c>
      <c r="L32" s="534"/>
    </row>
    <row r="33" spans="1:12" ht="15.75" customHeight="1" x14ac:dyDescent="0.2">
      <c r="A33" s="563" t="s">
        <v>139</v>
      </c>
      <c r="B33" s="564">
        <v>18.618302870000001</v>
      </c>
      <c r="C33" s="564">
        <v>17.861631630000002</v>
      </c>
      <c r="D33" s="564">
        <v>8.5535716199999996</v>
      </c>
      <c r="E33" s="564">
        <v>15.92220313</v>
      </c>
      <c r="F33" s="564">
        <v>21.311580679999999</v>
      </c>
      <c r="G33" s="564">
        <v>28.53615984</v>
      </c>
      <c r="H33" s="565">
        <v>60.955709249999998</v>
      </c>
      <c r="I33" s="565">
        <v>49.847740520000002</v>
      </c>
      <c r="J33" s="565">
        <v>110.80344977</v>
      </c>
      <c r="L33" s="534"/>
    </row>
    <row r="34" spans="1:12" ht="15.75" customHeight="1" x14ac:dyDescent="0.25">
      <c r="A34" s="552" t="s">
        <v>140</v>
      </c>
      <c r="B34" s="548">
        <v>866.56221718999996</v>
      </c>
      <c r="C34" s="548">
        <v>736.85983671999998</v>
      </c>
      <c r="D34" s="548">
        <v>425.41784933999998</v>
      </c>
      <c r="E34" s="548">
        <v>846.60029358999998</v>
      </c>
      <c r="F34" s="548">
        <v>1360.30433533</v>
      </c>
      <c r="G34" s="548">
        <v>1529.27483482</v>
      </c>
      <c r="H34" s="354">
        <v>2875.4401968400002</v>
      </c>
      <c r="I34" s="354">
        <v>2889.5791701500002</v>
      </c>
      <c r="J34" s="354">
        <v>5765.01936699</v>
      </c>
      <c r="L34" s="534"/>
    </row>
    <row r="35" spans="1:12" ht="15.75" customHeight="1" x14ac:dyDescent="0.25">
      <c r="A35" s="569" t="s">
        <v>141</v>
      </c>
      <c r="B35" s="570">
        <v>896.78165729</v>
      </c>
      <c r="C35" s="570">
        <v>751.89182484000003</v>
      </c>
      <c r="D35" s="570">
        <v>445.75885368000002</v>
      </c>
      <c r="E35" s="570">
        <v>837.51215319999994</v>
      </c>
      <c r="F35" s="570">
        <v>1400.5097716299999</v>
      </c>
      <c r="G35" s="570">
        <v>1430.7266279200001</v>
      </c>
      <c r="H35" s="571">
        <v>2931.9444890099999</v>
      </c>
      <c r="I35" s="571">
        <v>2831.23639955</v>
      </c>
      <c r="J35" s="571">
        <v>5763.1808885600003</v>
      </c>
      <c r="L35" s="534"/>
    </row>
    <row r="36" spans="1:12" ht="15.75" customHeight="1" x14ac:dyDescent="0.25">
      <c r="A36" s="549" t="s">
        <v>142</v>
      </c>
      <c r="B36" s="550">
        <v>30.2194401</v>
      </c>
      <c r="C36" s="550">
        <v>15.031988119999999</v>
      </c>
      <c r="D36" s="550">
        <v>20.341004340000001</v>
      </c>
      <c r="E36" s="550">
        <v>-9.0881403899999995</v>
      </c>
      <c r="F36" s="550">
        <v>40.205436300000002</v>
      </c>
      <c r="G36" s="550">
        <v>-98.548206899999997</v>
      </c>
      <c r="H36" s="551">
        <v>56.504292169999999</v>
      </c>
      <c r="I36" s="551">
        <v>-58.342770600000001</v>
      </c>
      <c r="J36" s="551">
        <v>-1.8384784300000001</v>
      </c>
      <c r="L36" s="534"/>
    </row>
    <row r="37" spans="1:12" ht="15.75" customHeight="1" x14ac:dyDescent="0.2">
      <c r="A37" s="560" t="s">
        <v>143</v>
      </c>
      <c r="B37" s="561">
        <v>43.045015130000003</v>
      </c>
      <c r="C37" s="561">
        <v>39.106755630000002</v>
      </c>
      <c r="D37" s="561">
        <v>19.514693699999999</v>
      </c>
      <c r="E37" s="561">
        <v>30.663361389999999</v>
      </c>
      <c r="F37" s="561">
        <v>77.688392339999993</v>
      </c>
      <c r="G37" s="561">
        <v>164.97950374999999</v>
      </c>
      <c r="H37" s="562">
        <v>132.32982584999999</v>
      </c>
      <c r="I37" s="562">
        <v>242.66789609</v>
      </c>
      <c r="J37" s="562">
        <v>374.99772194000002</v>
      </c>
      <c r="L37" s="534"/>
    </row>
    <row r="38" spans="1:12" ht="15.75" customHeight="1" x14ac:dyDescent="0.2">
      <c r="A38" s="539" t="s">
        <v>144</v>
      </c>
      <c r="B38" s="540">
        <v>34.176236699999997</v>
      </c>
      <c r="C38" s="540">
        <v>21.91133138</v>
      </c>
      <c r="D38" s="540">
        <v>17.920019929999999</v>
      </c>
      <c r="E38" s="540">
        <v>46.762091789999999</v>
      </c>
      <c r="F38" s="540">
        <v>64.430545879999997</v>
      </c>
      <c r="G38" s="540">
        <v>253.61539723000001</v>
      </c>
      <c r="H38" s="370">
        <v>120.76967980000001</v>
      </c>
      <c r="I38" s="370">
        <v>318.04594311</v>
      </c>
      <c r="J38" s="370">
        <v>438.81562291</v>
      </c>
      <c r="L38" s="534"/>
    </row>
    <row r="39" spans="1:12" ht="15.75" customHeight="1" x14ac:dyDescent="0.2">
      <c r="A39" s="563" t="s">
        <v>145</v>
      </c>
      <c r="B39" s="564">
        <v>-8.8687784300000008</v>
      </c>
      <c r="C39" s="564">
        <v>-17.195424249999999</v>
      </c>
      <c r="D39" s="564">
        <v>-1.59467377</v>
      </c>
      <c r="E39" s="564">
        <v>16.098730400000001</v>
      </c>
      <c r="F39" s="564">
        <v>-13.25784646</v>
      </c>
      <c r="G39" s="564">
        <v>88.635893479999993</v>
      </c>
      <c r="H39" s="565">
        <v>-11.56014605</v>
      </c>
      <c r="I39" s="565">
        <v>75.378047019999997</v>
      </c>
      <c r="J39" s="565">
        <v>63.817900969999997</v>
      </c>
      <c r="L39" s="534"/>
    </row>
    <row r="40" spans="1:12" ht="15.75" customHeight="1" x14ac:dyDescent="0.25">
      <c r="A40" s="552" t="s">
        <v>146</v>
      </c>
      <c r="B40" s="548">
        <v>909.60723231999998</v>
      </c>
      <c r="C40" s="548">
        <v>775.96659235000004</v>
      </c>
      <c r="D40" s="548">
        <v>444.93254303999998</v>
      </c>
      <c r="E40" s="548">
        <v>877.26365497999996</v>
      </c>
      <c r="F40" s="548">
        <v>1437.99272767</v>
      </c>
      <c r="G40" s="548">
        <v>1694.2543385700001</v>
      </c>
      <c r="H40" s="354">
        <v>3007.7700226900001</v>
      </c>
      <c r="I40" s="354">
        <v>3132.2470662400001</v>
      </c>
      <c r="J40" s="354">
        <v>6140.0170889299998</v>
      </c>
      <c r="L40" s="534"/>
    </row>
    <row r="41" spans="1:12" ht="15.75" customHeight="1" x14ac:dyDescent="0.25">
      <c r="A41" s="569" t="s">
        <v>147</v>
      </c>
      <c r="B41" s="570">
        <v>930.95789399</v>
      </c>
      <c r="C41" s="570">
        <v>773.80315622000001</v>
      </c>
      <c r="D41" s="570">
        <v>463.67887360999998</v>
      </c>
      <c r="E41" s="570">
        <v>884.27424499000006</v>
      </c>
      <c r="F41" s="570">
        <v>1464.9403175100001</v>
      </c>
      <c r="G41" s="570">
        <v>1684.3420251499999</v>
      </c>
      <c r="H41" s="571">
        <v>3052.71416881</v>
      </c>
      <c r="I41" s="571">
        <v>3149.2823426599998</v>
      </c>
      <c r="J41" s="571">
        <v>6201.9965114699999</v>
      </c>
      <c r="L41" s="534"/>
    </row>
    <row r="42" spans="1:12" ht="15.75" customHeight="1" x14ac:dyDescent="0.2">
      <c r="A42" s="544" t="s">
        <v>148</v>
      </c>
      <c r="B42" s="545">
        <v>21.350661670000001</v>
      </c>
      <c r="C42" s="545">
        <v>-2.16343613</v>
      </c>
      <c r="D42" s="545">
        <v>18.746330570000001</v>
      </c>
      <c r="E42" s="545">
        <v>7.0105900099999996</v>
      </c>
      <c r="F42" s="545">
        <v>26.947589839999999</v>
      </c>
      <c r="G42" s="545">
        <v>-9.9123134200000003</v>
      </c>
      <c r="H42" s="546">
        <v>44.944146119999999</v>
      </c>
      <c r="I42" s="546">
        <v>17.035276419999999</v>
      </c>
      <c r="J42" s="546">
        <v>61.979422540000002</v>
      </c>
      <c r="L42" s="534"/>
    </row>
    <row r="43" spans="1:12" s="7" customFormat="1" ht="15.75" customHeight="1" x14ac:dyDescent="0.25">
      <c r="A43" s="572" t="s">
        <v>251</v>
      </c>
      <c r="B43" s="567">
        <v>363.05950775000002</v>
      </c>
      <c r="C43" s="567">
        <v>319.92272170000001</v>
      </c>
      <c r="D43" s="567">
        <v>211.32646806</v>
      </c>
      <c r="E43" s="567">
        <v>363.03377474000001</v>
      </c>
      <c r="F43" s="567">
        <v>905.42998130000001</v>
      </c>
      <c r="G43" s="567">
        <v>1945.4696490399999</v>
      </c>
      <c r="H43" s="568">
        <v>1257.3424722499999</v>
      </c>
      <c r="I43" s="568">
        <v>2850.8996303399999</v>
      </c>
      <c r="J43" s="568">
        <v>4108.2421025900003</v>
      </c>
      <c r="L43" s="535"/>
    </row>
    <row r="44" spans="1:12" ht="15.75" customHeight="1" x14ac:dyDescent="0.2">
      <c r="A44" s="553" t="s">
        <v>149</v>
      </c>
      <c r="B44" s="540"/>
      <c r="C44" s="540"/>
      <c r="D44" s="540"/>
      <c r="E44" s="540"/>
      <c r="F44" s="540"/>
      <c r="G44" s="540"/>
      <c r="H44" s="554"/>
      <c r="I44" s="554"/>
      <c r="J44" s="554"/>
    </row>
    <row r="45" spans="1:12" ht="15.75" customHeight="1" x14ac:dyDescent="0.2">
      <c r="A45" s="560" t="s">
        <v>150</v>
      </c>
      <c r="B45" s="574">
        <v>0.168729877</v>
      </c>
      <c r="C45" s="574">
        <v>0.15474879899999999</v>
      </c>
      <c r="D45" s="574">
        <v>0.160212349</v>
      </c>
      <c r="E45" s="574">
        <v>0.17011210299999999</v>
      </c>
      <c r="F45" s="574">
        <v>0.164844517</v>
      </c>
      <c r="G45" s="574">
        <v>0.19981086300000001</v>
      </c>
      <c r="H45" s="575">
        <v>0.16425363000000001</v>
      </c>
      <c r="I45" s="575">
        <v>0.18202592500000001</v>
      </c>
      <c r="J45" s="575">
        <v>0.172910597</v>
      </c>
    </row>
    <row r="46" spans="1:12" ht="15.75" customHeight="1" x14ac:dyDescent="0.2">
      <c r="A46" s="539" t="s">
        <v>151</v>
      </c>
      <c r="B46" s="556">
        <v>0.114468352</v>
      </c>
      <c r="C46" s="556">
        <v>9.6849973000000006E-2</v>
      </c>
      <c r="D46" s="556">
        <v>0.11292540399999999</v>
      </c>
      <c r="E46" s="556">
        <v>0.13051496300000001</v>
      </c>
      <c r="F46" s="556">
        <v>0.104287191</v>
      </c>
      <c r="G46" s="556">
        <v>6.6693664999999999E-2</v>
      </c>
      <c r="H46" s="557">
        <v>0.11442672399999999</v>
      </c>
      <c r="I46" s="557">
        <v>8.5814866000000004E-2</v>
      </c>
      <c r="J46" s="557">
        <v>0.100489755</v>
      </c>
    </row>
    <row r="47" spans="1:12" ht="15.75" customHeight="1" x14ac:dyDescent="0.2">
      <c r="A47" s="560" t="s">
        <v>152</v>
      </c>
      <c r="B47" s="574">
        <v>0.45766420400000002</v>
      </c>
      <c r="C47" s="574">
        <v>0.47365601800000001</v>
      </c>
      <c r="D47" s="574">
        <v>0.51207480699999997</v>
      </c>
      <c r="E47" s="574">
        <v>0.46880377000000001</v>
      </c>
      <c r="F47" s="574">
        <v>0.70577362300000002</v>
      </c>
      <c r="G47" s="574">
        <v>1.569743289</v>
      </c>
      <c r="H47" s="575">
        <v>0.47343435499999997</v>
      </c>
      <c r="I47" s="575">
        <v>1.1303022540000001</v>
      </c>
      <c r="J47" s="575">
        <v>0.79339776500000003</v>
      </c>
    </row>
    <row r="48" spans="1:12" ht="15.75" customHeight="1" x14ac:dyDescent="0.2">
      <c r="A48" s="726" t="s">
        <v>530</v>
      </c>
      <c r="B48" s="558">
        <v>2.7124076119999998</v>
      </c>
      <c r="C48" s="558">
        <v>3.0608057770000001</v>
      </c>
      <c r="D48" s="558">
        <v>3.1962255810000002</v>
      </c>
      <c r="E48" s="558">
        <v>2.755851941</v>
      </c>
      <c r="F48" s="558">
        <v>4.2814504040000001</v>
      </c>
      <c r="G48" s="558">
        <v>7.8561458819999999</v>
      </c>
      <c r="H48" s="559">
        <v>2.88233724</v>
      </c>
      <c r="I48" s="559">
        <v>6.2095674409999999</v>
      </c>
      <c r="J48" s="559">
        <v>4.5884854739999996</v>
      </c>
    </row>
    <row r="49" spans="1:10" ht="15.75" customHeight="1" x14ac:dyDescent="0.25">
      <c r="A49" s="727" t="s">
        <v>534</v>
      </c>
      <c r="B49" s="577">
        <v>0.37553984899999998</v>
      </c>
      <c r="C49" s="577">
        <v>0.37211070000000002</v>
      </c>
      <c r="D49" s="577">
        <v>0.39205090799999998</v>
      </c>
      <c r="E49" s="577">
        <v>0.34138681199999998</v>
      </c>
      <c r="F49" s="577">
        <v>0.29942096200000001</v>
      </c>
      <c r="G49" s="577">
        <v>0.40359089199999998</v>
      </c>
      <c r="H49" s="578">
        <v>0.36734725899999998</v>
      </c>
      <c r="I49" s="578">
        <v>0.34949400400000002</v>
      </c>
      <c r="J49" s="578">
        <v>0.35874669799999997</v>
      </c>
    </row>
    <row r="50" spans="1:10" ht="15.75" customHeight="1" x14ac:dyDescent="0.25">
      <c r="A50" s="726" t="s">
        <v>535</v>
      </c>
      <c r="B50" s="349">
        <v>0.88489352499999996</v>
      </c>
      <c r="C50" s="349">
        <v>0.90274667399999997</v>
      </c>
      <c r="D50" s="349">
        <v>0.88656788099999995</v>
      </c>
      <c r="E50" s="349">
        <v>0.869187826</v>
      </c>
      <c r="F50" s="349">
        <v>0.89544658799999999</v>
      </c>
      <c r="G50" s="349">
        <v>0.93286724099999996</v>
      </c>
      <c r="H50" s="350">
        <v>0.88511468500000001</v>
      </c>
      <c r="I50" s="350">
        <v>0.91383396800000005</v>
      </c>
      <c r="J50" s="350">
        <v>0.899103981</v>
      </c>
    </row>
    <row r="51" spans="1:10" ht="15.75" customHeight="1" x14ac:dyDescent="0.25">
      <c r="A51" s="563" t="s">
        <v>536</v>
      </c>
      <c r="B51" s="580">
        <v>0.23422103999999999</v>
      </c>
      <c r="C51" s="580">
        <v>0.20713732900000001</v>
      </c>
      <c r="D51" s="580">
        <v>0.15627786900000001</v>
      </c>
      <c r="E51" s="580">
        <v>0.18433403600000001</v>
      </c>
      <c r="F51" s="580">
        <v>0.167138699</v>
      </c>
      <c r="G51" s="580">
        <v>0.32953819899999998</v>
      </c>
      <c r="H51" s="581">
        <v>0.200675099</v>
      </c>
      <c r="I51" s="581">
        <v>0.24693691500000001</v>
      </c>
      <c r="J51" s="581">
        <v>0.22320944500000001</v>
      </c>
    </row>
    <row r="52" spans="1:10" ht="12.75" customHeight="1" x14ac:dyDescent="0.2">
      <c r="A52" s="217" t="s">
        <v>404</v>
      </c>
      <c r="B52" s="12"/>
      <c r="C52" s="12"/>
      <c r="D52" s="12"/>
      <c r="E52" s="12"/>
      <c r="F52" s="12"/>
      <c r="G52" s="12"/>
      <c r="H52" s="192"/>
      <c r="I52" s="192"/>
      <c r="J52" s="192"/>
    </row>
    <row r="53" spans="1:10" x14ac:dyDescent="0.2">
      <c r="A53" s="240" t="s">
        <v>764</v>
      </c>
      <c r="B53" s="3"/>
      <c r="D53" s="163"/>
      <c r="G53" s="163"/>
      <c r="H53" s="192"/>
      <c r="I53" s="192"/>
      <c r="J53" s="192"/>
    </row>
    <row r="54" spans="1:10" s="421" customFormat="1" x14ac:dyDescent="0.2">
      <c r="A54" s="443" t="s">
        <v>738</v>
      </c>
      <c r="B54" s="441"/>
      <c r="D54" s="444"/>
    </row>
    <row r="56" spans="1:10" ht="23.25" customHeight="1" x14ac:dyDescent="0.2">
      <c r="A56" s="27" t="s">
        <v>763</v>
      </c>
    </row>
    <row r="57" spans="1:10" ht="15" customHeight="1" thickBot="1" x14ac:dyDescent="0.25"/>
    <row r="58" spans="1:10" ht="15" customHeight="1" x14ac:dyDescent="0.2">
      <c r="A58" s="25"/>
      <c r="B58" s="480" t="s">
        <v>34</v>
      </c>
      <c r="C58" s="480" t="s">
        <v>455</v>
      </c>
      <c r="D58" s="480" t="s">
        <v>457</v>
      </c>
      <c r="E58" s="480" t="s">
        <v>97</v>
      </c>
      <c r="F58" s="480" t="s">
        <v>267</v>
      </c>
      <c r="G58" s="481">
        <v>300000</v>
      </c>
      <c r="H58" s="482" t="s">
        <v>283</v>
      </c>
      <c r="I58" s="482" t="s">
        <v>283</v>
      </c>
      <c r="J58" s="482" t="s">
        <v>61</v>
      </c>
    </row>
    <row r="59" spans="1:10" ht="15.95" customHeight="1" x14ac:dyDescent="0.2">
      <c r="A59" s="348" t="s">
        <v>65</v>
      </c>
      <c r="B59" s="483" t="s">
        <v>454</v>
      </c>
      <c r="C59" s="483" t="s">
        <v>35</v>
      </c>
      <c r="D59" s="483" t="s">
        <v>35</v>
      </c>
      <c r="E59" s="483" t="s">
        <v>35</v>
      </c>
      <c r="F59" s="483" t="s">
        <v>35</v>
      </c>
      <c r="G59" s="483" t="s">
        <v>36</v>
      </c>
      <c r="H59" s="484" t="s">
        <v>281</v>
      </c>
      <c r="I59" s="484" t="s">
        <v>282</v>
      </c>
      <c r="J59" s="484" t="s">
        <v>106</v>
      </c>
    </row>
    <row r="60" spans="1:10" ht="15.95" customHeight="1" thickBot="1" x14ac:dyDescent="0.25">
      <c r="A60" s="294" t="s">
        <v>81</v>
      </c>
      <c r="B60" s="485" t="s">
        <v>36</v>
      </c>
      <c r="C60" s="485" t="s">
        <v>456</v>
      </c>
      <c r="D60" s="485" t="s">
        <v>99</v>
      </c>
      <c r="E60" s="485" t="s">
        <v>100</v>
      </c>
      <c r="F60" s="485" t="s">
        <v>268</v>
      </c>
      <c r="G60" s="485" t="s">
        <v>101</v>
      </c>
      <c r="H60" s="486" t="s">
        <v>100</v>
      </c>
      <c r="I60" s="486" t="s">
        <v>101</v>
      </c>
      <c r="J60" s="486" t="s">
        <v>265</v>
      </c>
    </row>
    <row r="61" spans="1:10" ht="15.95" customHeight="1" x14ac:dyDescent="0.2">
      <c r="A61" s="197" t="s">
        <v>154</v>
      </c>
      <c r="B61" s="170"/>
      <c r="C61" s="170"/>
      <c r="D61" s="170"/>
      <c r="E61" s="170"/>
      <c r="F61" s="170"/>
      <c r="G61" s="170"/>
      <c r="H61" s="170"/>
      <c r="I61" s="170"/>
      <c r="J61" s="170"/>
    </row>
    <row r="62" spans="1:10" s="323" customFormat="1" ht="16.5" customHeight="1" x14ac:dyDescent="0.25">
      <c r="A62" s="446" t="s">
        <v>206</v>
      </c>
      <c r="B62" s="424">
        <f t="shared" ref="B62:B67" si="0">B7/B$7</f>
        <v>1</v>
      </c>
      <c r="C62" s="424">
        <f t="shared" ref="C62:G67" si="1">C7/C$7</f>
        <v>1</v>
      </c>
      <c r="D62" s="424">
        <f t="shared" si="1"/>
        <v>1</v>
      </c>
      <c r="E62" s="424">
        <f t="shared" si="1"/>
        <v>1</v>
      </c>
      <c r="F62" s="424">
        <f t="shared" si="1"/>
        <v>1</v>
      </c>
      <c r="G62" s="424">
        <f t="shared" si="1"/>
        <v>1</v>
      </c>
      <c r="H62" s="447">
        <f t="shared" ref="H62:J67" si="2">H7/H$7</f>
        <v>1</v>
      </c>
      <c r="I62" s="447">
        <f t="shared" si="2"/>
        <v>1</v>
      </c>
      <c r="J62" s="447">
        <f t="shared" si="2"/>
        <v>1</v>
      </c>
    </row>
    <row r="63" spans="1:10" s="323" customFormat="1" ht="16.5" customHeight="1" x14ac:dyDescent="0.2">
      <c r="A63" s="448" t="s">
        <v>116</v>
      </c>
      <c r="B63" s="425">
        <f t="shared" si="0"/>
        <v>0.2660060335916184</v>
      </c>
      <c r="C63" s="425">
        <f t="shared" si="1"/>
        <v>0.27311361685696212</v>
      </c>
      <c r="D63" s="425">
        <f t="shared" si="1"/>
        <v>0.29346383155618078</v>
      </c>
      <c r="E63" s="425">
        <f t="shared" si="1"/>
        <v>0.33206451753134003</v>
      </c>
      <c r="F63" s="425">
        <f t="shared" si="1"/>
        <v>0.43686566860193221</v>
      </c>
      <c r="G63" s="425">
        <f t="shared" si="1"/>
        <v>0.20870751330376922</v>
      </c>
      <c r="H63" s="440">
        <f t="shared" si="2"/>
        <v>0.29124806513294638</v>
      </c>
      <c r="I63" s="440">
        <f t="shared" si="2"/>
        <v>0.32719320495594018</v>
      </c>
      <c r="J63" s="440">
        <f t="shared" si="2"/>
        <v>0.30856414331957382</v>
      </c>
    </row>
    <row r="64" spans="1:10" s="323" customFormat="1" ht="16.5" customHeight="1" x14ac:dyDescent="0.2">
      <c r="A64" s="450" t="s">
        <v>117</v>
      </c>
      <c r="B64" s="426">
        <f t="shared" si="0"/>
        <v>0.37553984875589808</v>
      </c>
      <c r="C64" s="426">
        <f t="shared" si="1"/>
        <v>0.37211070042188527</v>
      </c>
      <c r="D64" s="426">
        <f t="shared" si="1"/>
        <v>0.3920509081269844</v>
      </c>
      <c r="E64" s="426">
        <f t="shared" si="1"/>
        <v>0.34138681154641765</v>
      </c>
      <c r="F64" s="426">
        <f t="shared" si="1"/>
        <v>0.29942096170255733</v>
      </c>
      <c r="G64" s="426">
        <f t="shared" si="1"/>
        <v>0.40359089178499302</v>
      </c>
      <c r="H64" s="451">
        <f t="shared" si="2"/>
        <v>0.3673472592200257</v>
      </c>
      <c r="I64" s="451">
        <f t="shared" si="2"/>
        <v>0.34949400360211835</v>
      </c>
      <c r="J64" s="451">
        <f t="shared" si="2"/>
        <v>0.35874669815146737</v>
      </c>
    </row>
    <row r="65" spans="1:10" s="323" customFormat="1" ht="16.5" customHeight="1" x14ac:dyDescent="0.2">
      <c r="A65" s="448" t="s">
        <v>118</v>
      </c>
      <c r="B65" s="425">
        <f t="shared" si="0"/>
        <v>1.392207565444676E-2</v>
      </c>
      <c r="C65" s="425">
        <f t="shared" si="1"/>
        <v>1.2842276545579885E-2</v>
      </c>
      <c r="D65" s="425">
        <f t="shared" si="1"/>
        <v>1.2972953625610529E-2</v>
      </c>
      <c r="E65" s="425">
        <f t="shared" si="1"/>
        <v>1.1473839535406214E-2</v>
      </c>
      <c r="F65" s="425">
        <f t="shared" si="1"/>
        <v>1.9452997176118671E-2</v>
      </c>
      <c r="G65" s="425">
        <f t="shared" si="1"/>
        <v>7.0258232019719535E-2</v>
      </c>
      <c r="H65" s="440">
        <f t="shared" si="2"/>
        <v>1.2787274796876708E-2</v>
      </c>
      <c r="I65" s="440">
        <f t="shared" si="2"/>
        <v>4.387436955322857E-2</v>
      </c>
      <c r="J65" s="440">
        <f t="shared" si="2"/>
        <v>2.776305639202116E-2</v>
      </c>
    </row>
    <row r="66" spans="1:10" s="323" customFormat="1" ht="16.5" customHeight="1" x14ac:dyDescent="0.2">
      <c r="A66" s="450" t="s">
        <v>119</v>
      </c>
      <c r="B66" s="426">
        <f t="shared" si="0"/>
        <v>0.29346174838662725</v>
      </c>
      <c r="C66" s="426">
        <f t="shared" si="1"/>
        <v>0.29007669117643392</v>
      </c>
      <c r="D66" s="426">
        <f t="shared" si="1"/>
        <v>0.26680516414844702</v>
      </c>
      <c r="E66" s="426">
        <f t="shared" si="1"/>
        <v>0.27403534262683765</v>
      </c>
      <c r="F66" s="426">
        <f t="shared" si="1"/>
        <v>0.21665716232273596</v>
      </c>
      <c r="G66" s="426">
        <f t="shared" si="1"/>
        <v>0.16702795780377883</v>
      </c>
      <c r="H66" s="451">
        <f t="shared" si="2"/>
        <v>0.28280412185222714</v>
      </c>
      <c r="I66" s="451">
        <f t="shared" si="2"/>
        <v>0.19280109142633589</v>
      </c>
      <c r="J66" s="451">
        <f t="shared" si="2"/>
        <v>0.23944639617463276</v>
      </c>
    </row>
    <row r="67" spans="1:10" s="323" customFormat="1" ht="16.5" customHeight="1" x14ac:dyDescent="0.2">
      <c r="A67" s="452" t="s">
        <v>120</v>
      </c>
      <c r="B67" s="427">
        <f t="shared" si="0"/>
        <v>5.1070293611409572E-2</v>
      </c>
      <c r="C67" s="427">
        <f t="shared" si="1"/>
        <v>5.1856714999138721E-2</v>
      </c>
      <c r="D67" s="427">
        <f t="shared" si="1"/>
        <v>3.4707142542777278E-2</v>
      </c>
      <c r="E67" s="427">
        <f t="shared" si="1"/>
        <v>4.1039488759998501E-2</v>
      </c>
      <c r="F67" s="427">
        <f t="shared" si="1"/>
        <v>2.7603210196655781E-2</v>
      </c>
      <c r="G67" s="427">
        <f t="shared" si="1"/>
        <v>0.15041540508773943</v>
      </c>
      <c r="H67" s="453">
        <f t="shared" si="2"/>
        <v>4.5813278997923944E-2</v>
      </c>
      <c r="I67" s="453">
        <f t="shared" si="2"/>
        <v>8.663733046237708E-2</v>
      </c>
      <c r="J67" s="453">
        <f t="shared" si="2"/>
        <v>6.5479705962304999E-2</v>
      </c>
    </row>
    <row r="68" spans="1:10" s="323" customFormat="1" ht="16.5" customHeight="1" x14ac:dyDescent="0.25">
      <c r="A68" s="454" t="s">
        <v>203</v>
      </c>
      <c r="B68" s="428">
        <f t="shared" ref="B68:B78" si="3">B13/B$13</f>
        <v>1</v>
      </c>
      <c r="C68" s="428">
        <f t="shared" ref="C68:J68" si="4">C13/C$13</f>
        <v>1</v>
      </c>
      <c r="D68" s="428">
        <f t="shared" si="4"/>
        <v>1</v>
      </c>
      <c r="E68" s="428">
        <f t="shared" si="4"/>
        <v>1</v>
      </c>
      <c r="F68" s="428">
        <f t="shared" si="4"/>
        <v>1</v>
      </c>
      <c r="G68" s="428">
        <f t="shared" si="4"/>
        <v>1</v>
      </c>
      <c r="H68" s="455">
        <f t="shared" si="4"/>
        <v>1</v>
      </c>
      <c r="I68" s="455">
        <f t="shared" si="4"/>
        <v>1</v>
      </c>
      <c r="J68" s="455">
        <f t="shared" si="4"/>
        <v>1</v>
      </c>
    </row>
    <row r="69" spans="1:10" s="323" customFormat="1" ht="16.5" customHeight="1" x14ac:dyDescent="0.2">
      <c r="A69" s="448" t="s">
        <v>63</v>
      </c>
      <c r="B69" s="425">
        <f t="shared" si="3"/>
        <v>0.61877578806535782</v>
      </c>
      <c r="C69" s="425">
        <f t="shared" ref="C69:J69" si="5">C14/C$13</f>
        <v>0.6024644977107273</v>
      </c>
      <c r="D69" s="425">
        <f t="shared" si="5"/>
        <v>0.5384799545304787</v>
      </c>
      <c r="E69" s="425">
        <f t="shared" si="5"/>
        <v>0.62027865224836187</v>
      </c>
      <c r="F69" s="425">
        <f t="shared" si="5"/>
        <v>0.64959186627937759</v>
      </c>
      <c r="G69" s="425">
        <f t="shared" si="5"/>
        <v>0.47436585333659953</v>
      </c>
      <c r="H69" s="440">
        <f t="shared" si="5"/>
        <v>0.60258836371986157</v>
      </c>
      <c r="I69" s="440">
        <f t="shared" si="5"/>
        <v>0.56349108939452219</v>
      </c>
      <c r="J69" s="440">
        <f t="shared" si="5"/>
        <v>0.5835438995038511</v>
      </c>
    </row>
    <row r="70" spans="1:10" s="323" customFormat="1" ht="16.5" customHeight="1" x14ac:dyDescent="0.2">
      <c r="A70" s="450" t="s">
        <v>122</v>
      </c>
      <c r="B70" s="426">
        <f t="shared" si="3"/>
        <v>0.24217563768304234</v>
      </c>
      <c r="C70" s="426">
        <f t="shared" ref="C70:J70" si="6">C15/C$13</f>
        <v>0.11739923776611187</v>
      </c>
      <c r="D70" s="426">
        <f t="shared" si="6"/>
        <v>2.8579344310408122E-2</v>
      </c>
      <c r="E70" s="426">
        <f t="shared" si="6"/>
        <v>8.5280963510079633E-2</v>
      </c>
      <c r="F70" s="426">
        <f t="shared" si="6"/>
        <v>6.1560119452461357E-2</v>
      </c>
      <c r="G70" s="426">
        <f t="shared" si="6"/>
        <v>0.129184446499502</v>
      </c>
      <c r="H70" s="451">
        <f t="shared" si="6"/>
        <v>0.13150312678608561</v>
      </c>
      <c r="I70" s="451">
        <f t="shared" si="6"/>
        <v>9.4788673805102752E-2</v>
      </c>
      <c r="J70" s="451">
        <f t="shared" si="6"/>
        <v>0.11361934593250418</v>
      </c>
    </row>
    <row r="71" spans="1:10" s="323" customFormat="1" ht="16.5" customHeight="1" x14ac:dyDescent="0.2">
      <c r="A71" s="582" t="s">
        <v>123</v>
      </c>
      <c r="B71" s="583">
        <f t="shared" si="3"/>
        <v>0.37660015038231548</v>
      </c>
      <c r="C71" s="583">
        <f t="shared" ref="C71:G78" si="7">C16/C$13</f>
        <v>0.48506525994461552</v>
      </c>
      <c r="D71" s="583">
        <f t="shared" si="7"/>
        <v>0.5099006102200706</v>
      </c>
      <c r="E71" s="583">
        <f t="shared" si="7"/>
        <v>0.53499768873828224</v>
      </c>
      <c r="F71" s="583">
        <f t="shared" si="7"/>
        <v>0.58803174682691617</v>
      </c>
      <c r="G71" s="583">
        <f t="shared" si="7"/>
        <v>0.34518140683709753</v>
      </c>
      <c r="H71" s="584">
        <f t="shared" ref="H71:J78" si="8">H16/H$13</f>
        <v>0.47108523693377596</v>
      </c>
      <c r="I71" s="584">
        <f t="shared" si="8"/>
        <v>0.46870241558941939</v>
      </c>
      <c r="J71" s="584">
        <f t="shared" si="8"/>
        <v>0.46992455357134694</v>
      </c>
    </row>
    <row r="72" spans="1:10" s="323" customFormat="1" ht="16.5" customHeight="1" x14ac:dyDescent="0.2">
      <c r="A72" s="585" t="s">
        <v>124</v>
      </c>
      <c r="B72" s="586">
        <f t="shared" si="3"/>
        <v>0.17796335770996677</v>
      </c>
      <c r="C72" s="586">
        <f t="shared" si="7"/>
        <v>0.19067685602350923</v>
      </c>
      <c r="D72" s="586">
        <f t="shared" si="7"/>
        <v>0.22734258944473751</v>
      </c>
      <c r="E72" s="586">
        <f t="shared" si="7"/>
        <v>0.24652372035920453</v>
      </c>
      <c r="F72" s="586">
        <f t="shared" si="7"/>
        <v>0.19610481596330001</v>
      </c>
      <c r="G72" s="586">
        <f t="shared" si="7"/>
        <v>0.23220751732354006</v>
      </c>
      <c r="H72" s="587">
        <f t="shared" si="8"/>
        <v>0.20886084687283649</v>
      </c>
      <c r="I72" s="587">
        <f t="shared" si="8"/>
        <v>0.21384459433612471</v>
      </c>
      <c r="J72" s="587">
        <f t="shared" si="8"/>
        <v>0.21128845344807826</v>
      </c>
    </row>
    <row r="73" spans="1:10" s="323" customFormat="1" ht="16.5" customHeight="1" x14ac:dyDescent="0.2">
      <c r="A73" s="582" t="s">
        <v>125</v>
      </c>
      <c r="B73" s="583">
        <f t="shared" si="3"/>
        <v>8.4324322482942637E-2</v>
      </c>
      <c r="C73" s="583">
        <f t="shared" si="7"/>
        <v>0.10630652373809729</v>
      </c>
      <c r="D73" s="583">
        <f t="shared" si="7"/>
        <v>0.13401046970286024</v>
      </c>
      <c r="E73" s="583">
        <f t="shared" si="7"/>
        <v>0.16357738094025009</v>
      </c>
      <c r="F73" s="583">
        <f t="shared" si="7"/>
        <v>0.111986278252018</v>
      </c>
      <c r="G73" s="583">
        <f t="shared" si="7"/>
        <v>0.17072322259268788</v>
      </c>
      <c r="H73" s="584">
        <f t="shared" si="8"/>
        <v>0.12074456968248107</v>
      </c>
      <c r="I73" s="584">
        <f t="shared" si="8"/>
        <v>0.14084784083990676</v>
      </c>
      <c r="J73" s="584">
        <f t="shared" si="8"/>
        <v>0.13053696658965408</v>
      </c>
    </row>
    <row r="74" spans="1:10" s="323" customFormat="1" ht="16.5" customHeight="1" x14ac:dyDescent="0.2">
      <c r="A74" s="585" t="s">
        <v>126</v>
      </c>
      <c r="B74" s="586">
        <f t="shared" si="3"/>
        <v>2.0441077235341079E-3</v>
      </c>
      <c r="C74" s="586">
        <f t="shared" si="7"/>
        <v>1.598826427433427E-3</v>
      </c>
      <c r="D74" s="586">
        <f t="shared" si="7"/>
        <v>1.9145497024060051E-3</v>
      </c>
      <c r="E74" s="586">
        <f t="shared" si="7"/>
        <v>1.3519029439839965E-3</v>
      </c>
      <c r="F74" s="586">
        <f t="shared" si="7"/>
        <v>9.1430091092446729E-3</v>
      </c>
      <c r="G74" s="586">
        <f t="shared" si="7"/>
        <v>2.8091098806367781E-3</v>
      </c>
      <c r="H74" s="587">
        <f t="shared" si="8"/>
        <v>1.7088944810014974E-3</v>
      </c>
      <c r="I74" s="587">
        <f t="shared" si="8"/>
        <v>6.0307220969754525E-3</v>
      </c>
      <c r="J74" s="587">
        <f t="shared" si="8"/>
        <v>3.8140768191686791E-3</v>
      </c>
    </row>
    <row r="75" spans="1:10" s="323" customFormat="1" ht="16.5" customHeight="1" x14ac:dyDescent="0.2">
      <c r="A75" s="676" t="s">
        <v>466</v>
      </c>
      <c r="B75" s="583">
        <f t="shared" si="3"/>
        <v>9.1594927503490034E-2</v>
      </c>
      <c r="C75" s="583">
        <f t="shared" si="7"/>
        <v>8.2771505857978475E-2</v>
      </c>
      <c r="D75" s="583">
        <f t="shared" si="7"/>
        <v>9.1417570039471263E-2</v>
      </c>
      <c r="E75" s="583">
        <f t="shared" si="7"/>
        <v>8.1594436474970403E-2</v>
      </c>
      <c r="F75" s="583">
        <f t="shared" si="7"/>
        <v>7.4975528602037336E-2</v>
      </c>
      <c r="G75" s="583">
        <f t="shared" si="7"/>
        <v>5.8675184850215382E-2</v>
      </c>
      <c r="H75" s="584">
        <f t="shared" si="8"/>
        <v>8.6407382709353914E-2</v>
      </c>
      <c r="I75" s="584">
        <f t="shared" si="8"/>
        <v>6.6966031399242523E-2</v>
      </c>
      <c r="J75" s="584">
        <f t="shared" si="8"/>
        <v>7.6937410039255513E-2</v>
      </c>
    </row>
    <row r="76" spans="1:10" s="323" customFormat="1" ht="16.5" customHeight="1" x14ac:dyDescent="0.2">
      <c r="A76" s="585" t="s">
        <v>127</v>
      </c>
      <c r="B76" s="586">
        <f t="shared" si="3"/>
        <v>7.9673350841517374E-2</v>
      </c>
      <c r="C76" s="586">
        <f t="shared" si="7"/>
        <v>8.2106513552266946E-2</v>
      </c>
      <c r="D76" s="586">
        <f t="shared" si="7"/>
        <v>0.11972610645376061</v>
      </c>
      <c r="E76" s="586">
        <f t="shared" si="7"/>
        <v>4.1721850432517645E-2</v>
      </c>
      <c r="F76" s="586">
        <f t="shared" si="7"/>
        <v>5.6456009934758224E-2</v>
      </c>
      <c r="G76" s="586">
        <f t="shared" si="7"/>
        <v>9.4368024519812521E-2</v>
      </c>
      <c r="H76" s="587">
        <f t="shared" si="8"/>
        <v>7.5450002755718851E-2</v>
      </c>
      <c r="I76" s="587">
        <f t="shared" si="8"/>
        <v>7.5084830246438347E-2</v>
      </c>
      <c r="J76" s="587">
        <f t="shared" si="8"/>
        <v>7.5272125527557299E-2</v>
      </c>
    </row>
    <row r="77" spans="1:10" s="323" customFormat="1" ht="16.5" customHeight="1" x14ac:dyDescent="0.2">
      <c r="A77" s="582" t="s">
        <v>128</v>
      </c>
      <c r="B77" s="583">
        <f t="shared" si="3"/>
        <v>9.0017306368921829E-2</v>
      </c>
      <c r="C77" s="583">
        <f t="shared" si="7"/>
        <v>0.10049782953181564</v>
      </c>
      <c r="D77" s="583">
        <f t="shared" si="7"/>
        <v>9.1788501707169373E-2</v>
      </c>
      <c r="E77" s="583">
        <f t="shared" si="7"/>
        <v>7.2603277322511733E-2</v>
      </c>
      <c r="F77" s="583">
        <f t="shared" si="7"/>
        <v>7.8418708115565269E-2</v>
      </c>
      <c r="G77" s="583">
        <f t="shared" si="7"/>
        <v>0.16090796202874572</v>
      </c>
      <c r="H77" s="584">
        <f t="shared" si="8"/>
        <v>8.7880354678544936E-2</v>
      </c>
      <c r="I77" s="584">
        <f t="shared" si="8"/>
        <v>0.118951439114223</v>
      </c>
      <c r="J77" s="584">
        <f t="shared" si="8"/>
        <v>0.10301522445908105</v>
      </c>
    </row>
    <row r="78" spans="1:10" s="323" customFormat="1" ht="16.5" customHeight="1" x14ac:dyDescent="0.2">
      <c r="A78" s="588" t="s">
        <v>129</v>
      </c>
      <c r="B78" s="589">
        <f t="shared" si="3"/>
        <v>3.3570197014236282E-2</v>
      </c>
      <c r="C78" s="589">
        <f t="shared" si="7"/>
        <v>2.4254303181680755E-2</v>
      </c>
      <c r="D78" s="589">
        <f t="shared" si="7"/>
        <v>2.2662847863853801E-2</v>
      </c>
      <c r="E78" s="589">
        <f t="shared" si="7"/>
        <v>1.8872499637404273E-2</v>
      </c>
      <c r="F78" s="589">
        <f t="shared" si="7"/>
        <v>1.9428599706999009E-2</v>
      </c>
      <c r="G78" s="589">
        <f t="shared" si="7"/>
        <v>3.8150642791302133E-2</v>
      </c>
      <c r="H78" s="590">
        <f t="shared" si="8"/>
        <v>2.5220431973038214E-2</v>
      </c>
      <c r="I78" s="590">
        <f t="shared" si="8"/>
        <v>2.8628046908691866E-2</v>
      </c>
      <c r="J78" s="590">
        <f t="shared" si="8"/>
        <v>2.6880297061432336E-2</v>
      </c>
    </row>
    <row r="79" spans="1:10" s="323" customFormat="1" ht="16.5" customHeight="1" x14ac:dyDescent="0.25">
      <c r="A79" s="456" t="s">
        <v>155</v>
      </c>
      <c r="B79" s="429"/>
      <c r="C79" s="429"/>
      <c r="D79" s="429"/>
      <c r="E79" s="429"/>
      <c r="F79" s="429"/>
      <c r="G79" s="429"/>
      <c r="H79" s="457"/>
      <c r="I79" s="457"/>
      <c r="J79" s="457"/>
    </row>
    <row r="80" spans="1:10" s="323" customFormat="1" ht="16.5" customHeight="1" x14ac:dyDescent="0.25">
      <c r="A80" s="458" t="s">
        <v>204</v>
      </c>
      <c r="B80" s="430">
        <f>B26/B$26</f>
        <v>1</v>
      </c>
      <c r="C80" s="430">
        <f t="shared" ref="C80:G83" si="9">C26/C$26</f>
        <v>1</v>
      </c>
      <c r="D80" s="430">
        <f t="shared" si="9"/>
        <v>1</v>
      </c>
      <c r="E80" s="430">
        <f t="shared" si="9"/>
        <v>1</v>
      </c>
      <c r="F80" s="430">
        <f t="shared" si="9"/>
        <v>1</v>
      </c>
      <c r="G80" s="430">
        <f t="shared" si="9"/>
        <v>1</v>
      </c>
      <c r="H80" s="459">
        <f t="shared" ref="H80:J83" si="10">H26/H$26</f>
        <v>1</v>
      </c>
      <c r="I80" s="459">
        <f t="shared" si="10"/>
        <v>1</v>
      </c>
      <c r="J80" s="459">
        <f t="shared" si="10"/>
        <v>1</v>
      </c>
    </row>
    <row r="81" spans="1:10" s="323" customFormat="1" ht="16.5" customHeight="1" x14ac:dyDescent="0.2">
      <c r="A81" s="460" t="s">
        <v>133</v>
      </c>
      <c r="B81" s="431">
        <f>B27/B$26</f>
        <v>0.84689192606413499</v>
      </c>
      <c r="C81" s="431">
        <f t="shared" si="9"/>
        <v>0.78327566218154432</v>
      </c>
      <c r="D81" s="431">
        <f t="shared" si="9"/>
        <v>0.74610722665926188</v>
      </c>
      <c r="E81" s="431">
        <f t="shared" si="9"/>
        <v>0.66108096212250289</v>
      </c>
      <c r="F81" s="431">
        <f t="shared" si="9"/>
        <v>0.71321562883488798</v>
      </c>
      <c r="G81" s="431">
        <f t="shared" si="9"/>
        <v>0.72675626600746579</v>
      </c>
      <c r="H81" s="461">
        <f t="shared" si="10"/>
        <v>0.76089996661777215</v>
      </c>
      <c r="I81" s="461">
        <f t="shared" si="10"/>
        <v>0.72202302479337721</v>
      </c>
      <c r="J81" s="461">
        <f t="shared" si="10"/>
        <v>0.73922465470173493</v>
      </c>
    </row>
    <row r="82" spans="1:10" s="323" customFormat="1" ht="16.5" customHeight="1" x14ac:dyDescent="0.2">
      <c r="A82" s="448" t="s">
        <v>134</v>
      </c>
      <c r="B82" s="425">
        <f>B28/B$26</f>
        <v>8.4613010208391959E-2</v>
      </c>
      <c r="C82" s="425">
        <f t="shared" si="9"/>
        <v>0.12696825179703933</v>
      </c>
      <c r="D82" s="425">
        <f t="shared" si="9"/>
        <v>0.17153500889069045</v>
      </c>
      <c r="E82" s="425">
        <f t="shared" si="9"/>
        <v>0.20789704255946351</v>
      </c>
      <c r="F82" s="425">
        <f t="shared" si="9"/>
        <v>0.20914431683669771</v>
      </c>
      <c r="G82" s="425">
        <f t="shared" si="9"/>
        <v>0.18550178126222622</v>
      </c>
      <c r="H82" s="440">
        <f t="shared" si="10"/>
        <v>0.14411566023654787</v>
      </c>
      <c r="I82" s="440">
        <f t="shared" si="10"/>
        <v>0.19376622423934664</v>
      </c>
      <c r="J82" s="440">
        <f t="shared" si="10"/>
        <v>0.17179765915582831</v>
      </c>
    </row>
    <row r="83" spans="1:10" s="323" customFormat="1" ht="16.5" customHeight="1" x14ac:dyDescent="0.2">
      <c r="A83" s="462" t="s">
        <v>135</v>
      </c>
      <c r="B83" s="432">
        <f>B29/B$26</f>
        <v>6.8495063727473063E-2</v>
      </c>
      <c r="C83" s="432">
        <f t="shared" si="9"/>
        <v>8.9756086021416312E-2</v>
      </c>
      <c r="D83" s="432">
        <f t="shared" si="9"/>
        <v>8.2357764450047666E-2</v>
      </c>
      <c r="E83" s="432">
        <f t="shared" si="9"/>
        <v>0.1310219953180336</v>
      </c>
      <c r="F83" s="432">
        <f t="shared" si="9"/>
        <v>7.7640054328414407E-2</v>
      </c>
      <c r="G83" s="432">
        <f t="shared" si="9"/>
        <v>8.7741952730307923E-2</v>
      </c>
      <c r="H83" s="463">
        <f t="shared" si="10"/>
        <v>9.4984373145679965E-2</v>
      </c>
      <c r="I83" s="463">
        <f t="shared" si="10"/>
        <v>8.4210750967276246E-2</v>
      </c>
      <c r="J83" s="463">
        <f t="shared" si="10"/>
        <v>8.8977686142436715E-2</v>
      </c>
    </row>
    <row r="84" spans="1:10" s="323" customFormat="1" ht="16.5" customHeight="1" x14ac:dyDescent="0.25">
      <c r="A84" s="458" t="s">
        <v>205</v>
      </c>
      <c r="B84" s="430">
        <f>B30/B$30</f>
        <v>1</v>
      </c>
      <c r="C84" s="430">
        <f t="shared" ref="C84:G87" si="11">C30/C$30</f>
        <v>1</v>
      </c>
      <c r="D84" s="430">
        <f t="shared" si="11"/>
        <v>1</v>
      </c>
      <c r="E84" s="430">
        <f t="shared" si="11"/>
        <v>1</v>
      </c>
      <c r="F84" s="430">
        <f t="shared" si="11"/>
        <v>1</v>
      </c>
      <c r="G84" s="430">
        <f t="shared" si="11"/>
        <v>1</v>
      </c>
      <c r="H84" s="459">
        <f t="shared" ref="H84:J87" si="12">H30/H$30</f>
        <v>1</v>
      </c>
      <c r="I84" s="459">
        <f t="shared" si="12"/>
        <v>1</v>
      </c>
      <c r="J84" s="459">
        <f t="shared" si="12"/>
        <v>1</v>
      </c>
    </row>
    <row r="85" spans="1:10" s="323" customFormat="1" ht="16.5" customHeight="1" x14ac:dyDescent="0.2">
      <c r="A85" s="460" t="s">
        <v>137</v>
      </c>
      <c r="B85" s="431">
        <f>B31/B$30</f>
        <v>0.21388276183446028</v>
      </c>
      <c r="C85" s="431">
        <f t="shared" si="11"/>
        <v>0.21433368353072182</v>
      </c>
      <c r="D85" s="431">
        <f t="shared" si="11"/>
        <v>0.25022724276151476</v>
      </c>
      <c r="E85" s="431">
        <f t="shared" si="11"/>
        <v>0.24614720798792852</v>
      </c>
      <c r="F85" s="431">
        <f t="shared" si="11"/>
        <v>0.22895660792631251</v>
      </c>
      <c r="G85" s="431">
        <f t="shared" si="11"/>
        <v>0.22903532443548727</v>
      </c>
      <c r="H85" s="461">
        <f t="shared" si="12"/>
        <v>0.22573588460987079</v>
      </c>
      <c r="I85" s="461">
        <f t="shared" si="12"/>
        <v>0.22900536042189992</v>
      </c>
      <c r="J85" s="461">
        <f t="shared" si="12"/>
        <v>0.22746236043043166</v>
      </c>
    </row>
    <row r="86" spans="1:10" s="323" customFormat="1" ht="16.5" customHeight="1" x14ac:dyDescent="0.2">
      <c r="A86" s="448" t="s">
        <v>138</v>
      </c>
      <c r="B86" s="425">
        <f>B32/B$30</f>
        <v>0.60621927850493684</v>
      </c>
      <c r="C86" s="425">
        <f t="shared" si="11"/>
        <v>0.55205638296078796</v>
      </c>
      <c r="D86" s="425">
        <f t="shared" si="11"/>
        <v>0.49113902615636218</v>
      </c>
      <c r="E86" s="425">
        <f t="shared" si="11"/>
        <v>0.50163557121827718</v>
      </c>
      <c r="F86" s="425">
        <f t="shared" si="11"/>
        <v>0.58985280375827631</v>
      </c>
      <c r="G86" s="425">
        <f t="shared" si="11"/>
        <v>0.62185060179622298</v>
      </c>
      <c r="H86" s="440">
        <f t="shared" si="12"/>
        <v>0.55353323410557054</v>
      </c>
      <c r="I86" s="440">
        <f t="shared" si="12"/>
        <v>0.60967040649507909</v>
      </c>
      <c r="J86" s="440">
        <f t="shared" si="12"/>
        <v>0.58317696794466323</v>
      </c>
    </row>
    <row r="87" spans="1:10" s="323" customFormat="1" ht="16.5" customHeight="1" x14ac:dyDescent="0.2">
      <c r="A87" s="464" t="s">
        <v>139</v>
      </c>
      <c r="B87" s="433">
        <f>B33/B$30</f>
        <v>0.1798979596606029</v>
      </c>
      <c r="C87" s="433">
        <f t="shared" si="11"/>
        <v>0.23360993350849021</v>
      </c>
      <c r="D87" s="433">
        <f t="shared" si="11"/>
        <v>0.25863373108212295</v>
      </c>
      <c r="E87" s="433">
        <f t="shared" si="11"/>
        <v>0.25221722079379433</v>
      </c>
      <c r="F87" s="433">
        <f t="shared" si="11"/>
        <v>0.18119058831541116</v>
      </c>
      <c r="G87" s="433">
        <f t="shared" si="11"/>
        <v>0.14911407376828983</v>
      </c>
      <c r="H87" s="465">
        <f t="shared" si="12"/>
        <v>0.22073088128455864</v>
      </c>
      <c r="I87" s="465">
        <f t="shared" si="12"/>
        <v>0.16132423308302102</v>
      </c>
      <c r="J87" s="465">
        <f t="shared" si="12"/>
        <v>0.18936067162490514</v>
      </c>
    </row>
    <row r="88" spans="1:10" ht="12.75" customHeight="1" x14ac:dyDescent="0.2">
      <c r="A88" s="217" t="s">
        <v>405</v>
      </c>
      <c r="B88" s="12"/>
      <c r="C88" s="12"/>
      <c r="D88" s="12"/>
      <c r="E88" s="12"/>
      <c r="F88" s="12"/>
      <c r="G88" s="12"/>
      <c r="H88" s="192"/>
      <c r="I88" s="192"/>
      <c r="J88" s="192"/>
    </row>
    <row r="89" spans="1:10" ht="15" customHeight="1" x14ac:dyDescent="0.2">
      <c r="A89" s="240" t="s">
        <v>683</v>
      </c>
      <c r="B89" s="12"/>
      <c r="C89" s="12"/>
      <c r="D89" s="12"/>
      <c r="E89" s="12"/>
      <c r="F89" s="12"/>
      <c r="G89" s="12"/>
      <c r="H89" s="192"/>
      <c r="I89" s="192"/>
      <c r="J89" s="192"/>
    </row>
    <row r="90" spans="1:10" s="421" customFormat="1" x14ac:dyDescent="0.2">
      <c r="A90" s="443" t="s">
        <v>738</v>
      </c>
      <c r="B90" s="441"/>
      <c r="D90" s="444"/>
    </row>
    <row r="91" spans="1:10" x14ac:dyDescent="0.2">
      <c r="A91" s="216"/>
      <c r="B91" s="3"/>
      <c r="D91" s="163"/>
      <c r="G91" s="163"/>
    </row>
    <row r="92" spans="1:10" x14ac:dyDescent="0.2">
      <c r="A92" s="198"/>
      <c r="B92" s="3"/>
      <c r="D92" s="163"/>
      <c r="G92" s="163"/>
    </row>
    <row r="93" spans="1:10" ht="51" customHeight="1" x14ac:dyDescent="0.2">
      <c r="A93" s="817" t="s">
        <v>575</v>
      </c>
      <c r="B93" s="818"/>
      <c r="C93" s="818"/>
      <c r="D93" s="818"/>
      <c r="E93" s="818"/>
      <c r="F93" s="818"/>
      <c r="G93" s="818"/>
      <c r="H93" s="818"/>
      <c r="I93" s="818"/>
      <c r="J93" s="819"/>
    </row>
    <row r="95" spans="1:10" s="421" customFormat="1" ht="12.75" customHeight="1" x14ac:dyDescent="0.2">
      <c r="A95" s="731" t="s">
        <v>159</v>
      </c>
      <c r="B95" s="732"/>
      <c r="C95" s="732"/>
      <c r="D95" s="733"/>
      <c r="E95" s="733"/>
      <c r="F95" s="733"/>
      <c r="G95" s="733"/>
      <c r="H95" s="733"/>
      <c r="I95" s="733"/>
      <c r="J95" s="733"/>
    </row>
    <row r="96" spans="1:10" s="421" customFormat="1" ht="39" customHeight="1" x14ac:dyDescent="0.2">
      <c r="A96" s="814" t="s">
        <v>160</v>
      </c>
      <c r="B96" s="814"/>
      <c r="C96" s="814"/>
      <c r="D96" s="814"/>
      <c r="E96" s="814"/>
      <c r="F96" s="814"/>
      <c r="G96" s="814"/>
      <c r="H96" s="814"/>
      <c r="I96" s="814"/>
      <c r="J96" s="814"/>
    </row>
    <row r="97" spans="1:10" s="421" customFormat="1" ht="12.75" customHeight="1" x14ac:dyDescent="0.3">
      <c r="A97" s="467"/>
      <c r="B97" s="732"/>
      <c r="C97" s="732"/>
      <c r="D97" s="733"/>
      <c r="E97" s="733"/>
      <c r="F97" s="733"/>
      <c r="G97" s="733"/>
      <c r="H97" s="733"/>
      <c r="I97" s="733"/>
      <c r="J97" s="733"/>
    </row>
    <row r="98" spans="1:10" s="421" customFormat="1" ht="24.75" customHeight="1" x14ac:dyDescent="0.2">
      <c r="A98" s="815" t="s">
        <v>562</v>
      </c>
      <c r="B98" s="815"/>
      <c r="C98" s="815"/>
      <c r="D98" s="815"/>
      <c r="E98" s="815"/>
      <c r="F98" s="815"/>
      <c r="G98" s="815"/>
      <c r="H98" s="815"/>
      <c r="I98" s="815"/>
      <c r="J98" s="815"/>
    </row>
    <row r="99" spans="1:10" s="421" customFormat="1" ht="12.75" customHeight="1" x14ac:dyDescent="0.3">
      <c r="A99" s="467"/>
      <c r="B99" s="732"/>
      <c r="C99" s="732"/>
      <c r="D99" s="733"/>
      <c r="E99" s="733"/>
      <c r="F99" s="733"/>
      <c r="G99" s="733"/>
      <c r="H99" s="733"/>
      <c r="I99" s="733"/>
      <c r="J99" s="733"/>
    </row>
    <row r="100" spans="1:10" ht="26.25" customHeight="1" x14ac:dyDescent="0.2">
      <c r="A100" s="816" t="s">
        <v>563</v>
      </c>
      <c r="B100" s="816"/>
      <c r="C100" s="816"/>
      <c r="D100" s="816"/>
      <c r="E100" s="816"/>
      <c r="F100" s="816"/>
      <c r="G100" s="816"/>
      <c r="H100" s="816"/>
      <c r="I100" s="816"/>
      <c r="J100" s="816"/>
    </row>
    <row r="101" spans="1:10" ht="12.75" customHeight="1" x14ac:dyDescent="0.2">
      <c r="A101" s="734"/>
      <c r="B101" s="728"/>
      <c r="C101" s="728"/>
      <c r="D101" s="728"/>
      <c r="E101" s="728"/>
      <c r="F101" s="728"/>
      <c r="G101" s="47"/>
      <c r="H101" s="47"/>
      <c r="I101" s="47"/>
      <c r="J101" s="47"/>
    </row>
    <row r="102" spans="1:10" ht="12.75" customHeight="1" x14ac:dyDescent="0.2">
      <c r="A102" s="816" t="s">
        <v>564</v>
      </c>
      <c r="B102" s="816"/>
      <c r="C102" s="816"/>
      <c r="D102" s="816"/>
      <c r="E102" s="816"/>
      <c r="F102" s="816"/>
      <c r="G102" s="816"/>
      <c r="H102" s="816"/>
      <c r="I102" s="816"/>
      <c r="J102" s="816"/>
    </row>
    <row r="103" spans="1:10" ht="12.75" customHeight="1" x14ac:dyDescent="0.2">
      <c r="A103" s="729"/>
      <c r="B103" s="729"/>
      <c r="C103" s="729"/>
      <c r="D103" s="729"/>
      <c r="E103" s="729"/>
      <c r="F103" s="729"/>
      <c r="G103" s="47"/>
      <c r="H103" s="47"/>
      <c r="I103" s="47"/>
      <c r="J103" s="47"/>
    </row>
    <row r="104" spans="1:10" ht="24.75" customHeight="1" x14ac:dyDescent="0.2">
      <c r="A104" s="816" t="s">
        <v>565</v>
      </c>
      <c r="B104" s="816"/>
      <c r="C104" s="816"/>
      <c r="D104" s="816"/>
      <c r="E104" s="816"/>
      <c r="F104" s="816"/>
      <c r="G104" s="816"/>
      <c r="H104" s="816"/>
      <c r="I104" s="816"/>
      <c r="J104" s="816"/>
    </row>
    <row r="105" spans="1:10" ht="12.75" customHeight="1" x14ac:dyDescent="0.2">
      <c r="A105" s="728"/>
      <c r="B105" s="728"/>
      <c r="C105" s="728"/>
      <c r="D105" s="728"/>
      <c r="E105" s="728"/>
      <c r="F105" s="728"/>
      <c r="G105" s="47"/>
      <c r="H105" s="47"/>
      <c r="I105" s="47"/>
      <c r="J105" s="47"/>
    </row>
    <row r="106" spans="1:10" ht="21" customHeight="1" x14ac:dyDescent="0.2">
      <c r="A106" s="816" t="s">
        <v>566</v>
      </c>
      <c r="B106" s="816"/>
      <c r="C106" s="816"/>
      <c r="D106" s="816"/>
      <c r="E106" s="816"/>
      <c r="F106" s="816"/>
      <c r="G106" s="816"/>
      <c r="H106" s="816"/>
      <c r="I106" s="816"/>
      <c r="J106" s="816"/>
    </row>
    <row r="107" spans="1:10" ht="12.75" customHeight="1" x14ac:dyDescent="0.2">
      <c r="A107" s="728"/>
      <c r="B107" s="728"/>
      <c r="C107" s="728"/>
      <c r="D107" s="728"/>
      <c r="E107" s="728"/>
      <c r="F107" s="728"/>
      <c r="G107" s="47"/>
      <c r="H107" s="47"/>
      <c r="I107" s="47"/>
      <c r="J107" s="47"/>
    </row>
    <row r="108" spans="1:10" ht="48.75" customHeight="1" x14ac:dyDescent="0.2">
      <c r="A108" s="816" t="s">
        <v>588</v>
      </c>
      <c r="B108" s="816"/>
      <c r="C108" s="816"/>
      <c r="D108" s="816"/>
      <c r="E108" s="816"/>
      <c r="F108" s="816"/>
      <c r="G108" s="816"/>
      <c r="H108" s="816"/>
      <c r="I108" s="816"/>
      <c r="J108" s="816"/>
    </row>
    <row r="109" spans="1:10" ht="12.75" customHeight="1" x14ac:dyDescent="0.2">
      <c r="A109" s="734"/>
      <c r="B109" s="728"/>
      <c r="C109" s="728"/>
      <c r="D109" s="728"/>
      <c r="E109" s="728"/>
      <c r="F109" s="728"/>
      <c r="G109" s="47"/>
      <c r="H109" s="47"/>
      <c r="I109" s="47"/>
      <c r="J109" s="47"/>
    </row>
    <row r="110" spans="1:10" ht="27" customHeight="1" x14ac:dyDescent="0.2">
      <c r="A110" s="816" t="s">
        <v>567</v>
      </c>
      <c r="B110" s="816"/>
      <c r="C110" s="816"/>
      <c r="D110" s="816"/>
      <c r="E110" s="816"/>
      <c r="F110" s="816"/>
      <c r="G110" s="816"/>
      <c r="H110" s="816"/>
      <c r="I110" s="816"/>
      <c r="J110" s="816"/>
    </row>
    <row r="111" spans="1:10" ht="12.75" customHeight="1" x14ac:dyDescent="0.2">
      <c r="A111" s="735"/>
      <c r="B111" s="728"/>
      <c r="C111" s="728"/>
      <c r="D111" s="728"/>
      <c r="E111" s="728"/>
      <c r="F111" s="728"/>
      <c r="G111" s="47"/>
      <c r="H111" s="47"/>
      <c r="I111" s="47"/>
      <c r="J111" s="47"/>
    </row>
    <row r="112" spans="1:10" ht="19.5" customHeight="1" x14ac:dyDescent="0.2">
      <c r="A112" s="816" t="s">
        <v>568</v>
      </c>
      <c r="B112" s="816"/>
      <c r="C112" s="816"/>
      <c r="D112" s="816"/>
      <c r="E112" s="816"/>
      <c r="F112" s="816"/>
      <c r="G112" s="816"/>
      <c r="H112" s="816"/>
      <c r="I112" s="816"/>
      <c r="J112" s="816"/>
    </row>
    <row r="113" spans="1:10" ht="12.75" customHeight="1" x14ac:dyDescent="0.2">
      <c r="A113" s="735"/>
      <c r="B113" s="728"/>
      <c r="C113" s="728"/>
      <c r="D113" s="728"/>
      <c r="E113" s="728"/>
      <c r="F113" s="728"/>
      <c r="G113" s="47"/>
      <c r="H113" s="47"/>
      <c r="I113" s="47"/>
      <c r="J113" s="47"/>
    </row>
    <row r="114" spans="1:10" ht="22.5" customHeight="1" x14ac:dyDescent="0.2">
      <c r="A114" s="816" t="s">
        <v>569</v>
      </c>
      <c r="B114" s="816"/>
      <c r="C114" s="816"/>
      <c r="D114" s="816"/>
      <c r="E114" s="816"/>
      <c r="F114" s="816"/>
      <c r="G114" s="816"/>
      <c r="H114" s="816"/>
      <c r="I114" s="816"/>
      <c r="J114" s="816"/>
    </row>
    <row r="115" spans="1:10" ht="12" customHeight="1" x14ac:dyDescent="0.2">
      <c r="A115" s="729"/>
      <c r="B115" s="729"/>
      <c r="C115" s="729"/>
      <c r="D115" s="729"/>
      <c r="E115" s="729"/>
      <c r="F115" s="729"/>
      <c r="G115" s="47"/>
      <c r="H115" s="47"/>
      <c r="I115" s="47"/>
      <c r="J115" s="47"/>
    </row>
    <row r="116" spans="1:10" ht="39.75" customHeight="1" x14ac:dyDescent="0.2">
      <c r="A116" s="816" t="s">
        <v>570</v>
      </c>
      <c r="B116" s="816"/>
      <c r="C116" s="816"/>
      <c r="D116" s="816"/>
      <c r="E116" s="816"/>
      <c r="F116" s="816"/>
      <c r="G116" s="816"/>
      <c r="H116" s="816"/>
      <c r="I116" s="816"/>
      <c r="J116" s="816"/>
    </row>
    <row r="117" spans="1:10" ht="12.75" customHeight="1" x14ac:dyDescent="0.2">
      <c r="A117" s="735"/>
      <c r="B117" s="728"/>
      <c r="C117" s="728"/>
      <c r="D117" s="728"/>
      <c r="E117" s="728"/>
      <c r="F117" s="728"/>
      <c r="G117" s="47"/>
      <c r="H117" s="47"/>
      <c r="I117" s="47"/>
      <c r="J117" s="47"/>
    </row>
    <row r="118" spans="1:10" ht="33.75" customHeight="1" x14ac:dyDescent="0.2">
      <c r="A118" s="816" t="s">
        <v>571</v>
      </c>
      <c r="B118" s="816"/>
      <c r="C118" s="816"/>
      <c r="D118" s="816"/>
      <c r="E118" s="816"/>
      <c r="F118" s="816"/>
      <c r="G118" s="816"/>
      <c r="H118" s="816"/>
      <c r="I118" s="816"/>
      <c r="J118" s="816"/>
    </row>
    <row r="119" spans="1:10" ht="12.75" customHeight="1" x14ac:dyDescent="0.2">
      <c r="A119" s="735"/>
      <c r="B119" s="728"/>
      <c r="C119" s="728"/>
      <c r="D119" s="728"/>
      <c r="E119" s="728"/>
      <c r="F119" s="728"/>
      <c r="G119" s="47"/>
      <c r="H119" s="47"/>
      <c r="I119" s="47"/>
      <c r="J119" s="47"/>
    </row>
    <row r="120" spans="1:10" ht="21" customHeight="1" x14ac:dyDescent="0.2">
      <c r="A120" s="816" t="s">
        <v>572</v>
      </c>
      <c r="B120" s="816"/>
      <c r="C120" s="816"/>
      <c r="D120" s="816"/>
      <c r="E120" s="816"/>
      <c r="F120" s="816"/>
      <c r="G120" s="816"/>
      <c r="H120" s="816"/>
      <c r="I120" s="816"/>
      <c r="J120" s="816"/>
    </row>
    <row r="121" spans="1:10" s="421" customFormat="1" ht="12.75" customHeight="1" x14ac:dyDescent="0.2">
      <c r="A121" s="736"/>
      <c r="B121" s="732"/>
      <c r="C121" s="732"/>
      <c r="D121" s="733"/>
      <c r="E121" s="733"/>
      <c r="F121" s="733"/>
      <c r="G121" s="733"/>
      <c r="H121" s="733"/>
      <c r="I121" s="733"/>
      <c r="J121" s="733"/>
    </row>
    <row r="122" spans="1:10" s="421" customFormat="1" ht="14.25" customHeight="1" x14ac:dyDescent="0.2">
      <c r="A122" s="813" t="s">
        <v>161</v>
      </c>
      <c r="B122" s="813"/>
      <c r="C122" s="813"/>
      <c r="D122" s="813"/>
      <c r="E122" s="813"/>
      <c r="F122" s="813"/>
      <c r="G122" s="813"/>
      <c r="H122" s="813"/>
      <c r="I122" s="813"/>
      <c r="J122" s="813"/>
    </row>
    <row r="123" spans="1:10" s="421" customFormat="1" ht="12.75" customHeight="1" x14ac:dyDescent="0.2">
      <c r="A123" s="737" t="s">
        <v>162</v>
      </c>
      <c r="B123" s="732"/>
      <c r="C123" s="732"/>
      <c r="D123" s="733"/>
      <c r="E123" s="733"/>
      <c r="F123" s="733"/>
      <c r="G123" s="733"/>
      <c r="H123" s="733"/>
      <c r="I123" s="733"/>
      <c r="J123" s="733"/>
    </row>
  </sheetData>
  <mergeCells count="15">
    <mergeCell ref="A114:J114"/>
    <mergeCell ref="A116:J116"/>
    <mergeCell ref="A118:J118"/>
    <mergeCell ref="A120:J120"/>
    <mergeCell ref="A122:J122"/>
    <mergeCell ref="A104:J104"/>
    <mergeCell ref="A106:J106"/>
    <mergeCell ref="A108:J108"/>
    <mergeCell ref="A110:J110"/>
    <mergeCell ref="A112:J112"/>
    <mergeCell ref="A93:J93"/>
    <mergeCell ref="A96:J96"/>
    <mergeCell ref="A98:J98"/>
    <mergeCell ref="A100:J100"/>
    <mergeCell ref="A102:J102"/>
  </mergeCells>
  <phoneticPr fontId="3" type="noConversion"/>
  <pageMargins left="0.59055118110236227" right="0.59055118110236227" top="0.78740157480314965" bottom="0.78740157480314965" header="0.39370078740157483" footer="0.39370078740157483"/>
  <pageSetup paperSize="9" scale="59" firstPageNumber="30" fitToHeight="2" orientation="landscape" useFirstPageNumber="1" r:id="rId1"/>
  <headerFooter>
    <oddHeader>&amp;R&amp;12Les finances des groupements à fiscalité propre en 2023</oddHeader>
    <oddFooter>&amp;L&amp;12Direction Générale des Collectivités Locales / DESL&amp;C&amp;12&amp;P&amp;R&amp;12Mise en ligne : janvier 2025</oddFooter>
    <evenHeader>&amp;RLes finances des groupements à fiscalité propre en 2019</evenHeader>
    <evenFooter>&amp;LDirection Générale des Collectivités Locales / DESL&amp;C31&amp;RMise à jour : mai 2021</evenFooter>
    <firstHeader>&amp;RLes finances des groupements à fiscalité propre en 2019</firstHeader>
    <firstFooter>&amp;LDirection Générale des Collectivités Locales / DESL&amp;C30&amp;RMise en ligne : mai 2021</firstFooter>
  </headerFooter>
  <rowBreaks count="2" manualBreakCount="2">
    <brk id="54" max="9" man="1"/>
    <brk id="90" max="9" man="1"/>
  </row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6"/>
  <sheetViews>
    <sheetView zoomScaleNormal="100" zoomScalePageLayoutView="85" workbookViewId="0">
      <selection activeCell="M30" sqref="M30"/>
    </sheetView>
  </sheetViews>
  <sheetFormatPr baseColWidth="10" defaultRowHeight="12.75" x14ac:dyDescent="0.2"/>
  <cols>
    <col min="1" max="1" width="84" customWidth="1"/>
    <col min="2" max="7" width="12.7109375" customWidth="1"/>
    <col min="8" max="10" width="13.7109375" customWidth="1"/>
    <col min="11" max="11" width="19" customWidth="1"/>
  </cols>
  <sheetData>
    <row r="1" spans="1:11" s="405" customFormat="1" ht="23.25" customHeight="1" x14ac:dyDescent="0.2">
      <c r="A1" s="27" t="s">
        <v>816</v>
      </c>
    </row>
    <row r="2" spans="1:11" ht="13.5" thickBot="1" x14ac:dyDescent="0.25">
      <c r="K2" s="241" t="s">
        <v>338</v>
      </c>
    </row>
    <row r="3" spans="1:11" x14ac:dyDescent="0.2">
      <c r="A3" s="25"/>
      <c r="B3" s="480" t="s">
        <v>34</v>
      </c>
      <c r="C3" s="480" t="s">
        <v>455</v>
      </c>
      <c r="D3" s="480" t="s">
        <v>457</v>
      </c>
      <c r="E3" s="480" t="s">
        <v>97</v>
      </c>
      <c r="F3" s="480" t="s">
        <v>267</v>
      </c>
      <c r="G3" s="481">
        <v>300000</v>
      </c>
      <c r="H3" s="482" t="s">
        <v>283</v>
      </c>
      <c r="I3" s="482" t="s">
        <v>283</v>
      </c>
      <c r="J3" s="482" t="s">
        <v>61</v>
      </c>
      <c r="K3" s="237" t="s">
        <v>163</v>
      </c>
    </row>
    <row r="4" spans="1:11" x14ac:dyDescent="0.2">
      <c r="A4" s="348" t="s">
        <v>65</v>
      </c>
      <c r="B4" s="483" t="s">
        <v>454</v>
      </c>
      <c r="C4" s="483" t="s">
        <v>35</v>
      </c>
      <c r="D4" s="483" t="s">
        <v>35</v>
      </c>
      <c r="E4" s="483" t="s">
        <v>35</v>
      </c>
      <c r="F4" s="483" t="s">
        <v>35</v>
      </c>
      <c r="G4" s="483" t="s">
        <v>36</v>
      </c>
      <c r="H4" s="484" t="s">
        <v>281</v>
      </c>
      <c r="I4" s="484" t="s">
        <v>282</v>
      </c>
      <c r="J4" s="484" t="s">
        <v>106</v>
      </c>
      <c r="K4" s="238" t="s">
        <v>284</v>
      </c>
    </row>
    <row r="5" spans="1:11" ht="13.5" customHeight="1" thickBot="1" x14ac:dyDescent="0.25">
      <c r="A5" s="294" t="s">
        <v>338</v>
      </c>
      <c r="B5" s="485" t="s">
        <v>36</v>
      </c>
      <c r="C5" s="485" t="s">
        <v>456</v>
      </c>
      <c r="D5" s="485" t="s">
        <v>99</v>
      </c>
      <c r="E5" s="485" t="s">
        <v>100</v>
      </c>
      <c r="F5" s="485" t="s">
        <v>268</v>
      </c>
      <c r="G5" s="485" t="s">
        <v>101</v>
      </c>
      <c r="H5" s="486" t="s">
        <v>100</v>
      </c>
      <c r="I5" s="486" t="s">
        <v>101</v>
      </c>
      <c r="J5" s="486" t="s">
        <v>265</v>
      </c>
      <c r="K5" s="239" t="s">
        <v>72</v>
      </c>
    </row>
    <row r="6" spans="1:11" x14ac:dyDescent="0.2">
      <c r="A6" s="201"/>
    </row>
    <row r="7" spans="1:11" ht="16.5" customHeight="1" x14ac:dyDescent="0.25">
      <c r="A7" s="332" t="s">
        <v>115</v>
      </c>
      <c r="B7" s="468">
        <v>520.03907538500005</v>
      </c>
      <c r="C7" s="468">
        <v>448.07671588199997</v>
      </c>
      <c r="D7" s="468">
        <v>399.56328196700002</v>
      </c>
      <c r="E7" s="468">
        <v>446.28962958699998</v>
      </c>
      <c r="F7" s="468">
        <v>508.42429567400001</v>
      </c>
      <c r="G7" s="468">
        <v>565.91314170299995</v>
      </c>
      <c r="H7" s="469">
        <v>457.68577101900001</v>
      </c>
      <c r="I7" s="469">
        <v>534.525708291</v>
      </c>
      <c r="J7" s="469">
        <v>491.73934707199999</v>
      </c>
      <c r="K7" s="469">
        <v>456.70504131799999</v>
      </c>
    </row>
    <row r="8" spans="1:11" ht="16.5" customHeight="1" x14ac:dyDescent="0.2">
      <c r="A8" s="333" t="s">
        <v>116</v>
      </c>
      <c r="B8" s="470">
        <v>138.33353175600001</v>
      </c>
      <c r="C8" s="470">
        <v>122.37585250399999</v>
      </c>
      <c r="D8" s="470">
        <v>117.257371675</v>
      </c>
      <c r="E8" s="470">
        <v>148.196950528</v>
      </c>
      <c r="F8" s="470">
        <v>222.11311986300001</v>
      </c>
      <c r="G8" s="470">
        <v>118.11032455100001</v>
      </c>
      <c r="H8" s="330">
        <v>133.30009524799999</v>
      </c>
      <c r="I8" s="330">
        <v>174.89317962699999</v>
      </c>
      <c r="J8" s="330">
        <v>151.73313036600001</v>
      </c>
      <c r="K8" s="330">
        <v>122.745303609</v>
      </c>
    </row>
    <row r="9" spans="1:11" ht="16.5" customHeight="1" x14ac:dyDescent="0.2">
      <c r="A9" s="334" t="s">
        <v>117</v>
      </c>
      <c r="B9" s="471">
        <v>195.29539571699999</v>
      </c>
      <c r="C9" s="471">
        <v>166.73414058899999</v>
      </c>
      <c r="D9" s="471">
        <v>156.64914754899999</v>
      </c>
      <c r="E9" s="471">
        <v>152.35739367100001</v>
      </c>
      <c r="F9" s="471">
        <v>152.232891564</v>
      </c>
      <c r="G9" s="471">
        <v>228.39738953299999</v>
      </c>
      <c r="H9" s="472">
        <v>168.129613568</v>
      </c>
      <c r="I9" s="472">
        <v>186.813529819</v>
      </c>
      <c r="J9" s="472">
        <v>176.40986711299999</v>
      </c>
      <c r="K9" s="472">
        <v>172.95338477999999</v>
      </c>
    </row>
    <row r="10" spans="1:11" ht="16.5" customHeight="1" x14ac:dyDescent="0.2">
      <c r="A10" s="333" t="s">
        <v>118</v>
      </c>
      <c r="B10" s="470">
        <v>7.2400233509999996</v>
      </c>
      <c r="C10" s="470">
        <v>5.7543250989999999</v>
      </c>
      <c r="D10" s="470">
        <v>5.1835159270000002</v>
      </c>
      <c r="E10" s="470">
        <v>5.1206555959999998</v>
      </c>
      <c r="F10" s="470">
        <v>9.890376388</v>
      </c>
      <c r="G10" s="470">
        <v>39.760056812999998</v>
      </c>
      <c r="H10" s="330">
        <v>5.8525537249999999</v>
      </c>
      <c r="I10" s="330">
        <v>23.451978460999999</v>
      </c>
      <c r="J10" s="330">
        <v>13.652187223</v>
      </c>
      <c r="K10" s="330">
        <v>10.386344764</v>
      </c>
    </row>
    <row r="11" spans="1:11" ht="16.5" customHeight="1" x14ac:dyDescent="0.2">
      <c r="A11" s="334" t="s">
        <v>119</v>
      </c>
      <c r="B11" s="471">
        <v>152.611576292</v>
      </c>
      <c r="C11" s="471">
        <v>129.976611136</v>
      </c>
      <c r="D11" s="471">
        <v>106.60554703299999</v>
      </c>
      <c r="E11" s="471">
        <v>122.299131555</v>
      </c>
      <c r="F11" s="471">
        <v>110.153765157</v>
      </c>
      <c r="G11" s="471">
        <v>94.523316352999998</v>
      </c>
      <c r="H11" s="472">
        <v>129.43542255700001</v>
      </c>
      <c r="I11" s="472">
        <v>103.05713995399999</v>
      </c>
      <c r="J11" s="472">
        <v>117.745214514</v>
      </c>
      <c r="K11" s="472">
        <v>126.825136313</v>
      </c>
    </row>
    <row r="12" spans="1:11" ht="16.5" customHeight="1" x14ac:dyDescent="0.2">
      <c r="A12" s="333" t="s">
        <v>120</v>
      </c>
      <c r="B12" s="470">
        <v>26.558548268999999</v>
      </c>
      <c r="C12" s="470">
        <v>23.235786553000001</v>
      </c>
      <c r="D12" s="470">
        <v>13.867699782000001</v>
      </c>
      <c r="E12" s="470">
        <v>18.315498237</v>
      </c>
      <c r="F12" s="470">
        <v>14.034142703000001</v>
      </c>
      <c r="G12" s="470">
        <v>85.122054453999993</v>
      </c>
      <c r="H12" s="330">
        <v>20.968085921</v>
      </c>
      <c r="I12" s="330">
        <v>46.30988043</v>
      </c>
      <c r="J12" s="330">
        <v>32.198947855999997</v>
      </c>
      <c r="K12" s="330">
        <v>23.794871851</v>
      </c>
    </row>
    <row r="13" spans="1:11" ht="16.5" customHeight="1" x14ac:dyDescent="0.25">
      <c r="A13" s="335" t="s">
        <v>121</v>
      </c>
      <c r="B13" s="473">
        <v>625.59577346200001</v>
      </c>
      <c r="C13" s="473">
        <v>530.11071196499995</v>
      </c>
      <c r="D13" s="473">
        <v>475.79085181599999</v>
      </c>
      <c r="E13" s="473">
        <v>537.77098250200004</v>
      </c>
      <c r="F13" s="473">
        <v>608.77801304499997</v>
      </c>
      <c r="G13" s="473">
        <v>707.22422437600005</v>
      </c>
      <c r="H13" s="474">
        <v>547.63716313099997</v>
      </c>
      <c r="I13" s="474">
        <v>653.47512144100006</v>
      </c>
      <c r="J13" s="474">
        <v>594.54195106500003</v>
      </c>
      <c r="K13" s="474">
        <v>562.90478455300001</v>
      </c>
    </row>
    <row r="14" spans="1:11" ht="16.5" customHeight="1" x14ac:dyDescent="0.2">
      <c r="A14" s="333" t="s">
        <v>63</v>
      </c>
      <c r="B14" s="470">
        <v>387.10351773399998</v>
      </c>
      <c r="C14" s="470">
        <v>319.37288381500002</v>
      </c>
      <c r="D14" s="470">
        <v>256.20383625199997</v>
      </c>
      <c r="E14" s="470">
        <v>333.56786024500002</v>
      </c>
      <c r="F14" s="470">
        <v>395.45724564400001</v>
      </c>
      <c r="G14" s="470">
        <v>335.48302269700002</v>
      </c>
      <c r="H14" s="330">
        <v>329.99978204299998</v>
      </c>
      <c r="I14" s="330">
        <v>368.22740807299999</v>
      </c>
      <c r="J14" s="330">
        <v>346.941328543</v>
      </c>
      <c r="K14" s="330">
        <v>320.58583411799998</v>
      </c>
    </row>
    <row r="15" spans="1:11" ht="16.5" customHeight="1" x14ac:dyDescent="0.2">
      <c r="A15" s="334" t="s">
        <v>122</v>
      </c>
      <c r="B15" s="471">
        <v>151.50405537</v>
      </c>
      <c r="C15" s="471">
        <v>62.234593515999997</v>
      </c>
      <c r="D15" s="471">
        <v>13.597790573999999</v>
      </c>
      <c r="E15" s="471">
        <v>45.861627536</v>
      </c>
      <c r="F15" s="471">
        <v>37.476447202999999</v>
      </c>
      <c r="G15" s="471">
        <v>91.362369977</v>
      </c>
      <c r="H15" s="472">
        <v>72.015999296000004</v>
      </c>
      <c r="I15" s="472">
        <v>61.942040126000002</v>
      </c>
      <c r="J15" s="472">
        <v>67.551467608999999</v>
      </c>
      <c r="K15" s="472">
        <v>31.939238695</v>
      </c>
    </row>
    <row r="16" spans="1:11" ht="16.5" customHeight="1" x14ac:dyDescent="0.2">
      <c r="A16" s="539" t="s">
        <v>123</v>
      </c>
      <c r="B16" s="540">
        <v>235.599462364</v>
      </c>
      <c r="C16" s="540">
        <v>257.138290299</v>
      </c>
      <c r="D16" s="540">
        <v>242.60604567799999</v>
      </c>
      <c r="E16" s="540">
        <v>287.70623270900001</v>
      </c>
      <c r="F16" s="540">
        <v>357.98079844099999</v>
      </c>
      <c r="G16" s="540">
        <v>244.12065271899999</v>
      </c>
      <c r="H16" s="370">
        <v>257.98378274700002</v>
      </c>
      <c r="I16" s="370">
        <v>306.285367947</v>
      </c>
      <c r="J16" s="370">
        <v>279.38986093300002</v>
      </c>
      <c r="K16" s="370">
        <v>288.64659542300001</v>
      </c>
    </row>
    <row r="17" spans="1:11" ht="16.5" customHeight="1" x14ac:dyDescent="0.2">
      <c r="A17" s="541" t="s">
        <v>124</v>
      </c>
      <c r="B17" s="542">
        <v>111.333124414</v>
      </c>
      <c r="C17" s="542">
        <v>101.07984390199999</v>
      </c>
      <c r="D17" s="542">
        <v>108.167524286</v>
      </c>
      <c r="E17" s="542">
        <v>132.57330330799999</v>
      </c>
      <c r="F17" s="542">
        <v>119.384300211</v>
      </c>
      <c r="G17" s="542">
        <v>164.222781333</v>
      </c>
      <c r="H17" s="543">
        <v>114.379961671</v>
      </c>
      <c r="I17" s="543">
        <v>139.74212225299999</v>
      </c>
      <c r="J17" s="543">
        <v>125.61984935</v>
      </c>
      <c r="K17" s="543">
        <v>142.50170210799999</v>
      </c>
    </row>
    <row r="18" spans="1:11" ht="16.5" customHeight="1" x14ac:dyDescent="0.2">
      <c r="A18" s="539" t="s">
        <v>125</v>
      </c>
      <c r="B18" s="540">
        <v>52.752939744999999</v>
      </c>
      <c r="C18" s="540">
        <v>56.354226984999997</v>
      </c>
      <c r="D18" s="540">
        <v>63.760955531999997</v>
      </c>
      <c r="E18" s="540">
        <v>87.967168862999998</v>
      </c>
      <c r="F18" s="540">
        <v>68.174783962999996</v>
      </c>
      <c r="G18" s="540">
        <v>120.739598681</v>
      </c>
      <c r="H18" s="370">
        <v>66.124213604000005</v>
      </c>
      <c r="I18" s="370">
        <v>92.040559897999998</v>
      </c>
      <c r="J18" s="370">
        <v>77.609702802000001</v>
      </c>
      <c r="K18" s="370">
        <v>94.065467444000006</v>
      </c>
    </row>
    <row r="19" spans="1:11" ht="16.5" customHeight="1" x14ac:dyDescent="0.2">
      <c r="A19" s="560" t="s">
        <v>126</v>
      </c>
      <c r="B19" s="561">
        <v>1.278785152</v>
      </c>
      <c r="C19" s="561">
        <v>0.84755501600000005</v>
      </c>
      <c r="D19" s="561">
        <v>0.91092523400000003</v>
      </c>
      <c r="E19" s="561">
        <v>0.72701417400000001</v>
      </c>
      <c r="F19" s="561">
        <v>5.5660629190000002</v>
      </c>
      <c r="G19" s="561">
        <v>1.9866705570000001</v>
      </c>
      <c r="H19" s="562">
        <v>0.93585412599999995</v>
      </c>
      <c r="I19" s="562">
        <v>3.9409268549999998</v>
      </c>
      <c r="J19" s="562">
        <v>2.267628674</v>
      </c>
      <c r="K19" s="562">
        <v>1.7510903680000001</v>
      </c>
    </row>
    <row r="20" spans="1:11" ht="16.5" customHeight="1" x14ac:dyDescent="0.2">
      <c r="A20" s="676" t="s">
        <v>466</v>
      </c>
      <c r="B20" s="540">
        <v>57.301399517</v>
      </c>
      <c r="C20" s="540">
        <v>43.878061901000002</v>
      </c>
      <c r="D20" s="540">
        <v>43.495643520000002</v>
      </c>
      <c r="E20" s="540">
        <v>43.879120270000001</v>
      </c>
      <c r="F20" s="540">
        <v>45.643453329000003</v>
      </c>
      <c r="G20" s="540">
        <v>41.496512095999996</v>
      </c>
      <c r="H20" s="370">
        <v>47.319893940999997</v>
      </c>
      <c r="I20" s="370">
        <v>43.760635501000003</v>
      </c>
      <c r="J20" s="370">
        <v>45.742517874999997</v>
      </c>
      <c r="K20" s="370">
        <v>46.685144295999997</v>
      </c>
    </row>
    <row r="21" spans="1:11" ht="16.5" customHeight="1" x14ac:dyDescent="0.2">
      <c r="A21" s="560" t="s">
        <v>127</v>
      </c>
      <c r="B21" s="561">
        <v>49.843311544000002</v>
      </c>
      <c r="C21" s="561">
        <v>43.525542356000003</v>
      </c>
      <c r="D21" s="561">
        <v>56.964586173999997</v>
      </c>
      <c r="E21" s="561">
        <v>22.436800499</v>
      </c>
      <c r="F21" s="561">
        <v>34.369177553</v>
      </c>
      <c r="G21" s="561">
        <v>66.739352947</v>
      </c>
      <c r="H21" s="562">
        <v>41.319225467000003</v>
      </c>
      <c r="I21" s="562">
        <v>49.066068563999998</v>
      </c>
      <c r="J21" s="562">
        <v>44.752436371999998</v>
      </c>
      <c r="K21" s="562">
        <v>28.824732414</v>
      </c>
    </row>
    <row r="22" spans="1:11" ht="16.5" customHeight="1" x14ac:dyDescent="0.2">
      <c r="A22" s="539" t="s">
        <v>128</v>
      </c>
      <c r="B22" s="540">
        <v>56.314446402999998</v>
      </c>
      <c r="C22" s="540">
        <v>53.274975963999999</v>
      </c>
      <c r="D22" s="540">
        <v>43.672129413999997</v>
      </c>
      <c r="E22" s="540">
        <v>39.043935779000002</v>
      </c>
      <c r="F22" s="540">
        <v>47.739585312000003</v>
      </c>
      <c r="G22" s="540">
        <v>113.798008642</v>
      </c>
      <c r="H22" s="370">
        <v>48.126548131</v>
      </c>
      <c r="I22" s="370">
        <v>77.731806121000005</v>
      </c>
      <c r="J22" s="370">
        <v>61.246872539000002</v>
      </c>
      <c r="K22" s="370">
        <v>54.080746574999999</v>
      </c>
    </row>
    <row r="23" spans="1:11" ht="16.5" customHeight="1" x14ac:dyDescent="0.2">
      <c r="A23" s="563" t="s">
        <v>129</v>
      </c>
      <c r="B23" s="564">
        <v>21.001373365999999</v>
      </c>
      <c r="C23" s="564">
        <v>12.857465928</v>
      </c>
      <c r="D23" s="564">
        <v>10.782775689999999</v>
      </c>
      <c r="E23" s="564">
        <v>10.149082672</v>
      </c>
      <c r="F23" s="564">
        <v>11.827704325999999</v>
      </c>
      <c r="G23" s="564">
        <v>26.981058758</v>
      </c>
      <c r="H23" s="565">
        <v>13.811645819000001</v>
      </c>
      <c r="I23" s="565">
        <v>18.707716430000001</v>
      </c>
      <c r="J23" s="565">
        <v>15.981464259999999</v>
      </c>
      <c r="K23" s="565">
        <v>16.911769337999999</v>
      </c>
    </row>
    <row r="24" spans="1:11" ht="16.5" customHeight="1" x14ac:dyDescent="0.25">
      <c r="A24" s="547" t="s">
        <v>130</v>
      </c>
      <c r="B24" s="548">
        <v>105.55669807699999</v>
      </c>
      <c r="C24" s="548">
        <v>82.033996083999995</v>
      </c>
      <c r="D24" s="548">
        <v>76.227569849000005</v>
      </c>
      <c r="E24" s="548">
        <v>91.481352915000002</v>
      </c>
      <c r="F24" s="548">
        <v>100.353717371</v>
      </c>
      <c r="G24" s="548">
        <v>141.31108267299999</v>
      </c>
      <c r="H24" s="354">
        <v>89.951392111999994</v>
      </c>
      <c r="I24" s="354">
        <v>118.94941315</v>
      </c>
      <c r="J24" s="354">
        <v>102.80260399300001</v>
      </c>
      <c r="K24" s="354">
        <v>106.199743235</v>
      </c>
    </row>
    <row r="25" spans="1:11" ht="16.5" customHeight="1" x14ac:dyDescent="0.25">
      <c r="A25" s="566" t="s">
        <v>131</v>
      </c>
      <c r="B25" s="567">
        <v>71.610917360000002</v>
      </c>
      <c r="C25" s="567">
        <v>51.341207933</v>
      </c>
      <c r="D25" s="567">
        <v>53.728874136999998</v>
      </c>
      <c r="E25" s="567">
        <v>70.187159710000003</v>
      </c>
      <c r="F25" s="567">
        <v>63.487749059999999</v>
      </c>
      <c r="G25" s="567">
        <v>47.167375421000003</v>
      </c>
      <c r="H25" s="568">
        <v>62.664326389999999</v>
      </c>
      <c r="I25" s="568">
        <v>56.077880262000001</v>
      </c>
      <c r="J25" s="568">
        <v>59.745374968999997</v>
      </c>
      <c r="K25" s="568">
        <v>66.012328784999994</v>
      </c>
    </row>
    <row r="26" spans="1:11" ht="16.5" customHeight="1" x14ac:dyDescent="0.25">
      <c r="A26" s="547" t="s">
        <v>132</v>
      </c>
      <c r="B26" s="548">
        <v>163.34158817599999</v>
      </c>
      <c r="C26" s="548">
        <v>130.244919361</v>
      </c>
      <c r="D26" s="548">
        <v>90.905433044999995</v>
      </c>
      <c r="E26" s="548">
        <v>141.63254859200001</v>
      </c>
      <c r="F26" s="548">
        <v>137.089596535</v>
      </c>
      <c r="G26" s="548">
        <v>306.75042610200001</v>
      </c>
      <c r="H26" s="354">
        <v>135.24424401799999</v>
      </c>
      <c r="I26" s="354">
        <v>214.11997065599999</v>
      </c>
      <c r="J26" s="354">
        <v>170.200031999</v>
      </c>
      <c r="K26" s="354">
        <v>179.22978730299999</v>
      </c>
    </row>
    <row r="27" spans="1:11" ht="16.5" customHeight="1" x14ac:dyDescent="0.2">
      <c r="A27" s="560" t="s">
        <v>133</v>
      </c>
      <c r="B27" s="561">
        <v>138.33267221700001</v>
      </c>
      <c r="C27" s="561">
        <v>102.017675458</v>
      </c>
      <c r="D27" s="561">
        <v>67.825200537000001</v>
      </c>
      <c r="E27" s="561">
        <v>93.630581491000001</v>
      </c>
      <c r="F27" s="561">
        <v>97.774442798999999</v>
      </c>
      <c r="G27" s="561">
        <v>222.93279426999999</v>
      </c>
      <c r="H27" s="562">
        <v>102.907340758</v>
      </c>
      <c r="I27" s="562">
        <v>154.59954888199999</v>
      </c>
      <c r="J27" s="562">
        <v>125.816059885</v>
      </c>
      <c r="K27" s="562">
        <v>129.27441646599999</v>
      </c>
    </row>
    <row r="28" spans="1:11" ht="16.5" customHeight="1" x14ac:dyDescent="0.2">
      <c r="A28" s="539" t="s">
        <v>134</v>
      </c>
      <c r="B28" s="540">
        <v>13.820823468</v>
      </c>
      <c r="C28" s="540">
        <v>16.536969717000002</v>
      </c>
      <c r="D28" s="540">
        <v>15.593464266</v>
      </c>
      <c r="E28" s="540">
        <v>29.444987983000001</v>
      </c>
      <c r="F28" s="540">
        <v>28.671510012999999</v>
      </c>
      <c r="G28" s="540">
        <v>56.902750445000002</v>
      </c>
      <c r="H28" s="370">
        <v>19.49081352</v>
      </c>
      <c r="I28" s="370">
        <v>41.489218248</v>
      </c>
      <c r="J28" s="370">
        <v>29.239967086</v>
      </c>
      <c r="K28" s="370">
        <v>34.669848598000002</v>
      </c>
    </row>
    <row r="29" spans="1:11" ht="16.5" customHeight="1" x14ac:dyDescent="0.2">
      <c r="A29" s="560" t="s">
        <v>135</v>
      </c>
      <c r="B29" s="561">
        <v>11.188092491000001</v>
      </c>
      <c r="C29" s="561">
        <v>11.690274186</v>
      </c>
      <c r="D29" s="561">
        <v>7.4867682420000001</v>
      </c>
      <c r="E29" s="561">
        <v>18.556979119000001</v>
      </c>
      <c r="F29" s="561">
        <v>10.643643723</v>
      </c>
      <c r="G29" s="561">
        <v>26.914881387000001</v>
      </c>
      <c r="H29" s="562">
        <v>12.84608974</v>
      </c>
      <c r="I29" s="562">
        <v>18.031203525999999</v>
      </c>
      <c r="J29" s="562">
        <v>15.144005029000001</v>
      </c>
      <c r="K29" s="562">
        <v>15.285522239000001</v>
      </c>
    </row>
    <row r="30" spans="1:11" ht="16.5" customHeight="1" x14ac:dyDescent="0.25">
      <c r="A30" s="547" t="s">
        <v>136</v>
      </c>
      <c r="B30" s="548">
        <v>81.616278796000003</v>
      </c>
      <c r="C30" s="548">
        <v>60.008721878000003</v>
      </c>
      <c r="D30" s="548">
        <v>38.129221139999999</v>
      </c>
      <c r="E30" s="548">
        <v>43.839930097</v>
      </c>
      <c r="F30" s="548">
        <v>55.814821279999997</v>
      </c>
      <c r="G30" s="548">
        <v>109.20391218</v>
      </c>
      <c r="H30" s="354">
        <v>56.944316903000001</v>
      </c>
      <c r="I30" s="354">
        <v>80.054839771999994</v>
      </c>
      <c r="J30" s="354">
        <v>67.186333958999995</v>
      </c>
      <c r="K30" s="354">
        <v>70.213486588999999</v>
      </c>
    </row>
    <row r="31" spans="1:11" ht="16.5" customHeight="1" x14ac:dyDescent="0.2">
      <c r="A31" s="560" t="s">
        <v>137</v>
      </c>
      <c r="B31" s="561">
        <v>17.456315119999999</v>
      </c>
      <c r="C31" s="561">
        <v>12.861890404</v>
      </c>
      <c r="D31" s="561">
        <v>9.540969874</v>
      </c>
      <c r="E31" s="561">
        <v>10.791076392000001</v>
      </c>
      <c r="F31" s="561">
        <v>12.779172151999999</v>
      </c>
      <c r="G31" s="561">
        <v>25.011553456000001</v>
      </c>
      <c r="H31" s="562">
        <v>12.854375750000001</v>
      </c>
      <c r="I31" s="562">
        <v>18.332987435</v>
      </c>
      <c r="J31" s="562">
        <v>15.282362110999999</v>
      </c>
      <c r="K31" s="562">
        <v>15.567002584999999</v>
      </c>
    </row>
    <row r="32" spans="1:11" ht="16.5" customHeight="1" x14ac:dyDescent="0.2">
      <c r="A32" s="539" t="s">
        <v>138</v>
      </c>
      <c r="B32" s="540">
        <v>49.477361645999999</v>
      </c>
      <c r="C32" s="540">
        <v>33.128197946</v>
      </c>
      <c r="D32" s="540">
        <v>18.726748538999999</v>
      </c>
      <c r="E32" s="540">
        <v>21.991668376</v>
      </c>
      <c r="F32" s="540">
        <v>32.922528823</v>
      </c>
      <c r="G32" s="540">
        <v>67.908518508</v>
      </c>
      <c r="H32" s="370">
        <v>31.520571899</v>
      </c>
      <c r="I32" s="370">
        <v>48.807066704999997</v>
      </c>
      <c r="J32" s="370">
        <v>39.181522524999998</v>
      </c>
      <c r="K32" s="370">
        <v>37.987204636999998</v>
      </c>
    </row>
    <row r="33" spans="1:11" ht="16.5" customHeight="1" x14ac:dyDescent="0.2">
      <c r="A33" s="563" t="s">
        <v>139</v>
      </c>
      <c r="B33" s="564">
        <v>14.682602031</v>
      </c>
      <c r="C33" s="564">
        <v>14.018633528000001</v>
      </c>
      <c r="D33" s="564">
        <v>9.8615027269999995</v>
      </c>
      <c r="E33" s="564">
        <v>11.057185328999999</v>
      </c>
      <c r="F33" s="564">
        <v>10.113120304000001</v>
      </c>
      <c r="G33" s="564">
        <v>16.283840217000002</v>
      </c>
      <c r="H33" s="565">
        <v>12.569369254</v>
      </c>
      <c r="I33" s="565">
        <v>12.914785631000001</v>
      </c>
      <c r="J33" s="565">
        <v>12.722449321999999</v>
      </c>
      <c r="K33" s="565">
        <v>16.659279366</v>
      </c>
    </row>
    <row r="34" spans="1:11" ht="16.5" customHeight="1" x14ac:dyDescent="0.25">
      <c r="A34" s="552" t="s">
        <v>140</v>
      </c>
      <c r="B34" s="548">
        <v>683.38066356100001</v>
      </c>
      <c r="C34" s="548">
        <v>578.32163524299995</v>
      </c>
      <c r="D34" s="548">
        <v>490.46871501200002</v>
      </c>
      <c r="E34" s="548">
        <v>587.92217817899996</v>
      </c>
      <c r="F34" s="548">
        <v>645.51389220900001</v>
      </c>
      <c r="G34" s="548">
        <v>872.66356780499996</v>
      </c>
      <c r="H34" s="354">
        <v>592.93001503599999</v>
      </c>
      <c r="I34" s="354">
        <v>748.64567894699996</v>
      </c>
      <c r="J34" s="354">
        <v>661.93937907099996</v>
      </c>
      <c r="K34" s="354">
        <v>635.93482862099995</v>
      </c>
    </row>
    <row r="35" spans="1:11" ht="16.5" customHeight="1" x14ac:dyDescent="0.25">
      <c r="A35" s="569" t="s">
        <v>141</v>
      </c>
      <c r="B35" s="570">
        <v>707.21205225799997</v>
      </c>
      <c r="C35" s="570">
        <v>590.11943384300002</v>
      </c>
      <c r="D35" s="570">
        <v>513.92007295600001</v>
      </c>
      <c r="E35" s="570">
        <v>581.61091259900002</v>
      </c>
      <c r="F35" s="570">
        <v>664.59283432500001</v>
      </c>
      <c r="G35" s="570">
        <v>816.42813655600003</v>
      </c>
      <c r="H35" s="571">
        <v>604.58148003400004</v>
      </c>
      <c r="I35" s="571">
        <v>733.52996121199999</v>
      </c>
      <c r="J35" s="571">
        <v>661.728285024</v>
      </c>
      <c r="K35" s="571">
        <v>633.11827114200003</v>
      </c>
    </row>
    <row r="36" spans="1:11" ht="16.5" customHeight="1" x14ac:dyDescent="0.25">
      <c r="A36" s="549" t="s">
        <v>142</v>
      </c>
      <c r="B36" s="550">
        <v>23.831388697000001</v>
      </c>
      <c r="C36" s="550">
        <v>11.797798601</v>
      </c>
      <c r="D36" s="550">
        <v>23.451357944000002</v>
      </c>
      <c r="E36" s="550">
        <v>-6.3112655809999998</v>
      </c>
      <c r="F36" s="550">
        <v>19.078942116</v>
      </c>
      <c r="G36" s="550">
        <v>-56.235431249000001</v>
      </c>
      <c r="H36" s="551">
        <v>11.651464998</v>
      </c>
      <c r="I36" s="551">
        <v>-15.115717735</v>
      </c>
      <c r="J36" s="551">
        <v>-0.21109404700000001</v>
      </c>
      <c r="K36" s="551">
        <v>-2.8165574790000001</v>
      </c>
    </row>
    <row r="37" spans="1:11" ht="16.5" customHeight="1" x14ac:dyDescent="0.2">
      <c r="A37" s="560" t="s">
        <v>143</v>
      </c>
      <c r="B37" s="561">
        <v>33.945780716999998</v>
      </c>
      <c r="C37" s="561">
        <v>30.692788149999998</v>
      </c>
      <c r="D37" s="561">
        <v>22.498695712</v>
      </c>
      <c r="E37" s="561">
        <v>21.294193204999999</v>
      </c>
      <c r="F37" s="561">
        <v>36.86596831</v>
      </c>
      <c r="G37" s="561">
        <v>94.143707251999999</v>
      </c>
      <c r="H37" s="562">
        <v>27.287065722000001</v>
      </c>
      <c r="I37" s="562">
        <v>62.871532887000001</v>
      </c>
      <c r="J37" s="562">
        <v>43.057229024000002</v>
      </c>
      <c r="K37" s="562">
        <v>40.187414449999999</v>
      </c>
    </row>
    <row r="38" spans="1:11" ht="16.5" customHeight="1" x14ac:dyDescent="0.2">
      <c r="A38" s="539" t="s">
        <v>144</v>
      </c>
      <c r="B38" s="540">
        <v>26.951762783</v>
      </c>
      <c r="C38" s="540">
        <v>17.197024945999999</v>
      </c>
      <c r="D38" s="540">
        <v>20.660179543000002</v>
      </c>
      <c r="E38" s="540">
        <v>32.473968022000001</v>
      </c>
      <c r="F38" s="540">
        <v>30.574637872</v>
      </c>
      <c r="G38" s="540">
        <v>144.72278779300001</v>
      </c>
      <c r="H38" s="370">
        <v>24.903306331</v>
      </c>
      <c r="I38" s="370">
        <v>82.400829669000004</v>
      </c>
      <c r="J38" s="370">
        <v>50.384798812</v>
      </c>
      <c r="K38" s="370">
        <v>47.070174778999998</v>
      </c>
    </row>
    <row r="39" spans="1:11" ht="16.5" customHeight="1" x14ac:dyDescent="0.2">
      <c r="A39" s="563" t="s">
        <v>145</v>
      </c>
      <c r="B39" s="564">
        <v>-6.9940179349999996</v>
      </c>
      <c r="C39" s="564">
        <v>-13.495763203999999</v>
      </c>
      <c r="D39" s="564">
        <v>-1.8385161699999999</v>
      </c>
      <c r="E39" s="564">
        <v>11.179774817</v>
      </c>
      <c r="F39" s="564">
        <v>-6.2913304390000002</v>
      </c>
      <c r="G39" s="564">
        <v>50.579080541000003</v>
      </c>
      <c r="H39" s="565">
        <v>-2.3837593909999999</v>
      </c>
      <c r="I39" s="565">
        <v>19.529296781999999</v>
      </c>
      <c r="J39" s="565">
        <v>7.3275697879999999</v>
      </c>
      <c r="K39" s="565">
        <v>6.8827603289999999</v>
      </c>
    </row>
    <row r="40" spans="1:11" ht="16.5" customHeight="1" x14ac:dyDescent="0.25">
      <c r="A40" s="552" t="s">
        <v>146</v>
      </c>
      <c r="B40" s="548">
        <v>717.32644427800005</v>
      </c>
      <c r="C40" s="548">
        <v>609.01442339300002</v>
      </c>
      <c r="D40" s="548">
        <v>512.96741072400005</v>
      </c>
      <c r="E40" s="548">
        <v>609.21637138400001</v>
      </c>
      <c r="F40" s="548">
        <v>682.37986051999997</v>
      </c>
      <c r="G40" s="548">
        <v>966.80727505699997</v>
      </c>
      <c r="H40" s="354">
        <v>620.21708075900005</v>
      </c>
      <c r="I40" s="354">
        <v>811.51721183400002</v>
      </c>
      <c r="J40" s="354">
        <v>704.99660809500006</v>
      </c>
      <c r="K40" s="354">
        <v>676.12224306999997</v>
      </c>
    </row>
    <row r="41" spans="1:11" ht="16.5" customHeight="1" x14ac:dyDescent="0.25">
      <c r="A41" s="569" t="s">
        <v>147</v>
      </c>
      <c r="B41" s="570">
        <v>734.16381504100002</v>
      </c>
      <c r="C41" s="570">
        <v>607.31645878999996</v>
      </c>
      <c r="D41" s="570">
        <v>534.58025249900004</v>
      </c>
      <c r="E41" s="570">
        <v>614.08488062000004</v>
      </c>
      <c r="F41" s="570">
        <v>695.16747219700005</v>
      </c>
      <c r="G41" s="570">
        <v>961.15092434899998</v>
      </c>
      <c r="H41" s="571">
        <v>629.48478636499999</v>
      </c>
      <c r="I41" s="571">
        <v>815.930790882</v>
      </c>
      <c r="J41" s="571">
        <v>712.11308383599999</v>
      </c>
      <c r="K41" s="571">
        <v>680.18844592100004</v>
      </c>
    </row>
    <row r="42" spans="1:11" ht="16.5" customHeight="1" x14ac:dyDescent="0.2">
      <c r="A42" s="544" t="s">
        <v>148</v>
      </c>
      <c r="B42" s="545">
        <v>16.837370761999999</v>
      </c>
      <c r="C42" s="545">
        <v>-1.697964603</v>
      </c>
      <c r="D42" s="545">
        <v>21.612841775</v>
      </c>
      <c r="E42" s="545">
        <v>4.8685092369999996</v>
      </c>
      <c r="F42" s="545">
        <v>12.787611676999999</v>
      </c>
      <c r="G42" s="545">
        <v>-5.6563507079999997</v>
      </c>
      <c r="H42" s="546">
        <v>9.2677056069999999</v>
      </c>
      <c r="I42" s="546">
        <v>4.4135790479999999</v>
      </c>
      <c r="J42" s="546">
        <v>7.1164757410000004</v>
      </c>
      <c r="K42" s="546">
        <v>4.0662028509999999</v>
      </c>
    </row>
    <row r="43" spans="1:11" s="7" customFormat="1" ht="16.5" customHeight="1" x14ac:dyDescent="0.25">
      <c r="A43" s="572" t="s">
        <v>202</v>
      </c>
      <c r="B43" s="567">
        <v>286.31279139200001</v>
      </c>
      <c r="C43" s="567">
        <v>251.09012914600001</v>
      </c>
      <c r="D43" s="567">
        <v>243.64050873299999</v>
      </c>
      <c r="E43" s="567">
        <v>252.10906399800001</v>
      </c>
      <c r="F43" s="567">
        <v>429.65946382099997</v>
      </c>
      <c r="G43" s="567">
        <v>1110.1604802039999</v>
      </c>
      <c r="H43" s="568">
        <v>259.270247316</v>
      </c>
      <c r="I43" s="568">
        <v>738.62440296299997</v>
      </c>
      <c r="J43" s="568">
        <v>471.70825514199998</v>
      </c>
      <c r="K43" s="568">
        <v>428.15669304099998</v>
      </c>
    </row>
    <row r="44" spans="1:11" ht="16.5" customHeight="1" x14ac:dyDescent="0.25">
      <c r="A44" s="547" t="s">
        <v>149</v>
      </c>
      <c r="B44" s="540"/>
      <c r="C44" s="540"/>
      <c r="D44" s="540"/>
      <c r="E44" s="540"/>
      <c r="F44" s="540"/>
      <c r="G44" s="540"/>
      <c r="H44" s="554"/>
      <c r="I44" s="554"/>
      <c r="J44" s="554"/>
      <c r="K44" s="554"/>
    </row>
    <row r="45" spans="1:11" ht="16.5" customHeight="1" x14ac:dyDescent="0.25">
      <c r="A45" s="334" t="s">
        <v>391</v>
      </c>
      <c r="B45" s="471">
        <v>519.63986869600001</v>
      </c>
      <c r="C45" s="471">
        <v>447.86289410500001</v>
      </c>
      <c r="D45" s="471">
        <v>399.32219167099998</v>
      </c>
      <c r="E45" s="471">
        <v>446.129797908</v>
      </c>
      <c r="F45" s="471">
        <v>508.26222651500001</v>
      </c>
      <c r="G45" s="471">
        <v>565.602603671</v>
      </c>
      <c r="H45" s="472">
        <v>457.43462932800003</v>
      </c>
      <c r="I45" s="472">
        <v>534.29623045000005</v>
      </c>
      <c r="J45" s="472">
        <v>491.49780626799998</v>
      </c>
      <c r="K45" s="472">
        <v>456.32940809199999</v>
      </c>
    </row>
    <row r="46" spans="1:11" ht="16.5" customHeight="1" x14ac:dyDescent="0.25">
      <c r="A46" s="333" t="s">
        <v>392</v>
      </c>
      <c r="B46" s="470">
        <v>285.77026886900001</v>
      </c>
      <c r="C46" s="470">
        <v>200.71211677700001</v>
      </c>
      <c r="D46" s="470">
        <v>199.94933765299999</v>
      </c>
      <c r="E46" s="470">
        <v>181.33556635599999</v>
      </c>
      <c r="F46" s="470">
        <v>182.45371989099999</v>
      </c>
      <c r="G46" s="470">
        <v>267.79730304700001</v>
      </c>
      <c r="H46" s="330">
        <v>217.06304944999999</v>
      </c>
      <c r="I46" s="330">
        <v>221.201898572</v>
      </c>
      <c r="J46" s="330">
        <v>218.89728589500001</v>
      </c>
      <c r="K46" s="330">
        <v>186.772594693</v>
      </c>
    </row>
    <row r="47" spans="1:11" ht="16.5" customHeight="1" x14ac:dyDescent="0.25">
      <c r="A47" s="334" t="s">
        <v>393</v>
      </c>
      <c r="B47" s="471">
        <v>151.50405537</v>
      </c>
      <c r="C47" s="471">
        <v>62.234593515999997</v>
      </c>
      <c r="D47" s="471">
        <v>13.597790573999999</v>
      </c>
      <c r="E47" s="471">
        <v>45.861627536</v>
      </c>
      <c r="F47" s="471">
        <v>37.476447202999999</v>
      </c>
      <c r="G47" s="471">
        <v>91.362369977</v>
      </c>
      <c r="H47" s="472">
        <v>72.015999296000004</v>
      </c>
      <c r="I47" s="472">
        <v>61.942040126000002</v>
      </c>
      <c r="J47" s="472">
        <v>67.551467608999999</v>
      </c>
      <c r="K47" s="472">
        <v>31.939238695</v>
      </c>
    </row>
    <row r="48" spans="1:11" ht="16.5" customHeight="1" x14ac:dyDescent="0.25">
      <c r="A48" s="333" t="s">
        <v>394</v>
      </c>
      <c r="B48" s="470">
        <v>625.59577346200001</v>
      </c>
      <c r="C48" s="470">
        <v>530.11071196499995</v>
      </c>
      <c r="D48" s="470">
        <v>475.79085181599999</v>
      </c>
      <c r="E48" s="470">
        <v>537.77098250200004</v>
      </c>
      <c r="F48" s="470">
        <v>608.77801304499997</v>
      </c>
      <c r="G48" s="470">
        <v>707.22422437600005</v>
      </c>
      <c r="H48" s="330">
        <v>547.63716313099997</v>
      </c>
      <c r="I48" s="330">
        <v>653.47512144100006</v>
      </c>
      <c r="J48" s="330">
        <v>594.54195106500003</v>
      </c>
      <c r="K48" s="330">
        <v>562.90478455300001</v>
      </c>
    </row>
    <row r="49" spans="1:11" ht="16.5" customHeight="1" x14ac:dyDescent="0.25">
      <c r="A49" s="334" t="s">
        <v>507</v>
      </c>
      <c r="B49" s="471">
        <v>146.527692476</v>
      </c>
      <c r="C49" s="471">
        <v>109.80571718900001</v>
      </c>
      <c r="D49" s="471">
        <v>74.355580548000006</v>
      </c>
      <c r="E49" s="471">
        <v>99.129495564999999</v>
      </c>
      <c r="F49" s="471">
        <v>101.75036529800001</v>
      </c>
      <c r="G49" s="471">
        <v>233.057397237</v>
      </c>
      <c r="H49" s="472">
        <v>109.897142041</v>
      </c>
      <c r="I49" s="472">
        <v>161.36713023300001</v>
      </c>
      <c r="J49" s="472">
        <v>132.70737874299999</v>
      </c>
      <c r="K49" s="472">
        <v>134.63450348699999</v>
      </c>
    </row>
    <row r="50" spans="1:11" ht="16.5" customHeight="1" x14ac:dyDescent="0.25">
      <c r="A50" s="536" t="s">
        <v>395</v>
      </c>
      <c r="B50" s="537">
        <v>286.31279139200001</v>
      </c>
      <c r="C50" s="537">
        <v>251.09012914600001</v>
      </c>
      <c r="D50" s="537">
        <v>243.64050873299999</v>
      </c>
      <c r="E50" s="537">
        <v>252.10906399800001</v>
      </c>
      <c r="F50" s="537">
        <v>429.65946382099997</v>
      </c>
      <c r="G50" s="537">
        <v>1110.1604802039999</v>
      </c>
      <c r="H50" s="538">
        <v>259.270247316</v>
      </c>
      <c r="I50" s="538">
        <v>738.62440296299997</v>
      </c>
      <c r="J50" s="538">
        <v>471.70825514199998</v>
      </c>
      <c r="K50" s="538">
        <v>428.15669304099998</v>
      </c>
    </row>
    <row r="51" spans="1:11" ht="16.5" customHeight="1" x14ac:dyDescent="0.25">
      <c r="A51" s="563" t="s">
        <v>396</v>
      </c>
      <c r="B51" s="564">
        <v>52.752939744999999</v>
      </c>
      <c r="C51" s="564">
        <v>56.354226984999997</v>
      </c>
      <c r="D51" s="564">
        <v>63.760955531999997</v>
      </c>
      <c r="E51" s="564">
        <v>87.967168862999998</v>
      </c>
      <c r="F51" s="564">
        <v>68.174783962999996</v>
      </c>
      <c r="G51" s="564">
        <v>120.739598681</v>
      </c>
      <c r="H51" s="565">
        <v>66.124213604000005</v>
      </c>
      <c r="I51" s="565">
        <v>92.040559897999998</v>
      </c>
      <c r="J51" s="565">
        <v>77.609702802000001</v>
      </c>
      <c r="K51" s="565">
        <v>94.065467444000006</v>
      </c>
    </row>
    <row r="52" spans="1:11" ht="12.75" customHeight="1" x14ac:dyDescent="0.2">
      <c r="A52" s="217" t="s">
        <v>390</v>
      </c>
      <c r="B52" s="12"/>
      <c r="C52" s="12"/>
      <c r="D52" s="12"/>
      <c r="E52" s="12"/>
      <c r="F52" s="12"/>
      <c r="G52" s="12"/>
      <c r="H52" s="192"/>
      <c r="I52" s="192"/>
      <c r="J52" s="192"/>
    </row>
    <row r="53" spans="1:11" ht="15" customHeight="1" x14ac:dyDescent="0.2">
      <c r="A53" s="217" t="s">
        <v>765</v>
      </c>
      <c r="B53" s="12"/>
      <c r="C53" s="12"/>
      <c r="D53" s="12"/>
      <c r="E53" s="12"/>
      <c r="F53" s="12"/>
      <c r="G53" s="12"/>
      <c r="H53" s="192"/>
      <c r="I53" s="192"/>
      <c r="J53" s="192"/>
      <c r="K53" s="24"/>
    </row>
    <row r="54" spans="1:11" s="421" customFormat="1" x14ac:dyDescent="0.2">
      <c r="A54" s="443" t="s">
        <v>738</v>
      </c>
      <c r="B54" s="441"/>
      <c r="D54" s="444"/>
    </row>
    <row r="56" spans="1:11" ht="51" customHeight="1" x14ac:dyDescent="0.2">
      <c r="A56" s="817" t="s">
        <v>575</v>
      </c>
      <c r="B56" s="818"/>
      <c r="C56" s="818"/>
      <c r="D56" s="818"/>
      <c r="E56" s="818"/>
      <c r="F56" s="818"/>
      <c r="G56" s="818"/>
      <c r="H56" s="818"/>
      <c r="I56" s="818"/>
      <c r="J56" s="819"/>
    </row>
    <row r="58" spans="1:11" s="421" customFormat="1" ht="12.75" customHeight="1" x14ac:dyDescent="0.2">
      <c r="A58" s="731" t="s">
        <v>159</v>
      </c>
      <c r="B58" s="732"/>
      <c r="C58" s="732"/>
      <c r="D58" s="733"/>
      <c r="E58" s="733"/>
      <c r="F58" s="733"/>
      <c r="G58" s="733"/>
      <c r="H58" s="733"/>
      <c r="I58" s="733"/>
      <c r="J58" s="733"/>
    </row>
    <row r="59" spans="1:11" s="421" customFormat="1" ht="39" customHeight="1" x14ac:dyDescent="0.2">
      <c r="A59" s="814" t="s">
        <v>160</v>
      </c>
      <c r="B59" s="814"/>
      <c r="C59" s="814"/>
      <c r="D59" s="814"/>
      <c r="E59" s="814"/>
      <c r="F59" s="814"/>
      <c r="G59" s="814"/>
      <c r="H59" s="814"/>
      <c r="I59" s="814"/>
      <c r="J59" s="814"/>
    </row>
    <row r="60" spans="1:11" s="421" customFormat="1" ht="12.75" customHeight="1" x14ac:dyDescent="0.3">
      <c r="A60" s="467"/>
      <c r="B60" s="732"/>
      <c r="C60" s="732"/>
      <c r="D60" s="733"/>
      <c r="E60" s="733"/>
      <c r="F60" s="733"/>
      <c r="G60" s="733"/>
      <c r="H60" s="733"/>
      <c r="I60" s="733"/>
      <c r="J60" s="733"/>
    </row>
    <row r="61" spans="1:11" s="421" customFormat="1" ht="24.75" customHeight="1" x14ac:dyDescent="0.2">
      <c r="A61" s="815" t="s">
        <v>562</v>
      </c>
      <c r="B61" s="815"/>
      <c r="C61" s="815"/>
      <c r="D61" s="815"/>
      <c r="E61" s="815"/>
      <c r="F61" s="815"/>
      <c r="G61" s="815"/>
      <c r="H61" s="815"/>
      <c r="I61" s="815"/>
      <c r="J61" s="815"/>
    </row>
    <row r="62" spans="1:11" s="421" customFormat="1" ht="12.75" customHeight="1" x14ac:dyDescent="0.3">
      <c r="A62" s="467"/>
      <c r="B62" s="732"/>
      <c r="C62" s="732"/>
      <c r="D62" s="733"/>
      <c r="E62" s="733"/>
      <c r="F62" s="733"/>
      <c r="G62" s="733"/>
      <c r="H62" s="733"/>
      <c r="I62" s="733"/>
      <c r="J62" s="733"/>
    </row>
    <row r="63" spans="1:11" ht="26.25" customHeight="1" x14ac:dyDescent="0.2">
      <c r="A63" s="816" t="s">
        <v>563</v>
      </c>
      <c r="B63" s="816"/>
      <c r="C63" s="816"/>
      <c r="D63" s="816"/>
      <c r="E63" s="816"/>
      <c r="F63" s="816"/>
      <c r="G63" s="816"/>
      <c r="H63" s="816"/>
      <c r="I63" s="816"/>
      <c r="J63" s="816"/>
    </row>
    <row r="64" spans="1:11" ht="12.75" customHeight="1" x14ac:dyDescent="0.2">
      <c r="A64" s="734"/>
      <c r="B64" s="728"/>
      <c r="C64" s="728"/>
      <c r="D64" s="728"/>
      <c r="E64" s="728"/>
      <c r="F64" s="728"/>
      <c r="G64" s="47"/>
      <c r="H64" s="47"/>
      <c r="I64" s="47"/>
      <c r="J64" s="47"/>
    </row>
    <row r="65" spans="1:10" ht="12.75" customHeight="1" x14ac:dyDescent="0.2">
      <c r="A65" s="816" t="s">
        <v>564</v>
      </c>
      <c r="B65" s="816"/>
      <c r="C65" s="816"/>
      <c r="D65" s="816"/>
      <c r="E65" s="816"/>
      <c r="F65" s="816"/>
      <c r="G65" s="816"/>
      <c r="H65" s="816"/>
      <c r="I65" s="816"/>
      <c r="J65" s="816"/>
    </row>
    <row r="66" spans="1:10" ht="12.75" customHeight="1" x14ac:dyDescent="0.2">
      <c r="A66" s="729"/>
      <c r="B66" s="729"/>
      <c r="C66" s="729"/>
      <c r="D66" s="729"/>
      <c r="E66" s="729"/>
      <c r="F66" s="729"/>
      <c r="G66" s="47"/>
      <c r="H66" s="47"/>
      <c r="I66" s="47"/>
      <c r="J66" s="47"/>
    </row>
    <row r="67" spans="1:10" ht="24.75" customHeight="1" x14ac:dyDescent="0.2">
      <c r="A67" s="816" t="s">
        <v>565</v>
      </c>
      <c r="B67" s="816"/>
      <c r="C67" s="816"/>
      <c r="D67" s="816"/>
      <c r="E67" s="816"/>
      <c r="F67" s="816"/>
      <c r="G67" s="816"/>
      <c r="H67" s="816"/>
      <c r="I67" s="816"/>
      <c r="J67" s="816"/>
    </row>
    <row r="68" spans="1:10" ht="12.75" customHeight="1" x14ac:dyDescent="0.2">
      <c r="A68" s="728"/>
      <c r="B68" s="728"/>
      <c r="C68" s="728"/>
      <c r="D68" s="728"/>
      <c r="E68" s="728"/>
      <c r="F68" s="728"/>
      <c r="G68" s="47"/>
      <c r="H68" s="47"/>
      <c r="I68" s="47"/>
      <c r="J68" s="47"/>
    </row>
    <row r="69" spans="1:10" ht="21" customHeight="1" x14ac:dyDescent="0.2">
      <c r="A69" s="816" t="s">
        <v>566</v>
      </c>
      <c r="B69" s="816"/>
      <c r="C69" s="816"/>
      <c r="D69" s="816"/>
      <c r="E69" s="816"/>
      <c r="F69" s="816"/>
      <c r="G69" s="816"/>
      <c r="H69" s="816"/>
      <c r="I69" s="816"/>
      <c r="J69" s="816"/>
    </row>
    <row r="70" spans="1:10" ht="12.75" customHeight="1" x14ac:dyDescent="0.2">
      <c r="A70" s="728"/>
      <c r="B70" s="728"/>
      <c r="C70" s="728"/>
      <c r="D70" s="728"/>
      <c r="E70" s="728"/>
      <c r="F70" s="728"/>
      <c r="G70" s="47"/>
      <c r="H70" s="47"/>
      <c r="I70" s="47"/>
      <c r="J70" s="47"/>
    </row>
    <row r="71" spans="1:10" ht="48.75" customHeight="1" x14ac:dyDescent="0.2">
      <c r="A71" s="816" t="s">
        <v>588</v>
      </c>
      <c r="B71" s="816"/>
      <c r="C71" s="816"/>
      <c r="D71" s="816"/>
      <c r="E71" s="816"/>
      <c r="F71" s="816"/>
      <c r="G71" s="816"/>
      <c r="H71" s="816"/>
      <c r="I71" s="816"/>
      <c r="J71" s="816"/>
    </row>
    <row r="72" spans="1:10" ht="12.75" customHeight="1" x14ac:dyDescent="0.2">
      <c r="A72" s="734"/>
      <c r="B72" s="728"/>
      <c r="C72" s="728"/>
      <c r="D72" s="728"/>
      <c r="E72" s="728"/>
      <c r="F72" s="728"/>
      <c r="G72" s="47"/>
      <c r="H72" s="47"/>
      <c r="I72" s="47"/>
      <c r="J72" s="47"/>
    </row>
    <row r="73" spans="1:10" ht="27" customHeight="1" x14ac:dyDescent="0.2">
      <c r="A73" s="816" t="s">
        <v>567</v>
      </c>
      <c r="B73" s="816"/>
      <c r="C73" s="816"/>
      <c r="D73" s="816"/>
      <c r="E73" s="816"/>
      <c r="F73" s="816"/>
      <c r="G73" s="816"/>
      <c r="H73" s="816"/>
      <c r="I73" s="816"/>
      <c r="J73" s="816"/>
    </row>
    <row r="74" spans="1:10" ht="12.75" customHeight="1" x14ac:dyDescent="0.2">
      <c r="A74" s="735"/>
      <c r="B74" s="728"/>
      <c r="C74" s="728"/>
      <c r="D74" s="728"/>
      <c r="E74" s="728"/>
      <c r="F74" s="728"/>
      <c r="G74" s="47"/>
      <c r="H74" s="47"/>
      <c r="I74" s="47"/>
      <c r="J74" s="47"/>
    </row>
    <row r="75" spans="1:10" ht="19.5" customHeight="1" x14ac:dyDescent="0.2">
      <c r="A75" s="816" t="s">
        <v>568</v>
      </c>
      <c r="B75" s="816"/>
      <c r="C75" s="816"/>
      <c r="D75" s="816"/>
      <c r="E75" s="816"/>
      <c r="F75" s="816"/>
      <c r="G75" s="816"/>
      <c r="H75" s="816"/>
      <c r="I75" s="816"/>
      <c r="J75" s="816"/>
    </row>
    <row r="76" spans="1:10" ht="12.75" customHeight="1" x14ac:dyDescent="0.2">
      <c r="A76" s="735"/>
      <c r="B76" s="728"/>
      <c r="C76" s="728"/>
      <c r="D76" s="728"/>
      <c r="E76" s="728"/>
      <c r="F76" s="728"/>
      <c r="G76" s="47"/>
      <c r="H76" s="47"/>
      <c r="I76" s="47"/>
      <c r="J76" s="47"/>
    </row>
    <row r="77" spans="1:10" ht="22.5" customHeight="1" x14ac:dyDescent="0.2">
      <c r="A77" s="816" t="s">
        <v>569</v>
      </c>
      <c r="B77" s="816"/>
      <c r="C77" s="816"/>
      <c r="D77" s="816"/>
      <c r="E77" s="816"/>
      <c r="F77" s="816"/>
      <c r="G77" s="816"/>
      <c r="H77" s="816"/>
      <c r="I77" s="816"/>
      <c r="J77" s="816"/>
    </row>
    <row r="78" spans="1:10" ht="12" customHeight="1" x14ac:dyDescent="0.2">
      <c r="A78" s="729"/>
      <c r="B78" s="729"/>
      <c r="C78" s="729"/>
      <c r="D78" s="729"/>
      <c r="E78" s="729"/>
      <c r="F78" s="729"/>
      <c r="G78" s="47"/>
      <c r="H78" s="47"/>
      <c r="I78" s="47"/>
      <c r="J78" s="47"/>
    </row>
    <row r="79" spans="1:10" ht="39.75" customHeight="1" x14ac:dyDescent="0.2">
      <c r="A79" s="816" t="s">
        <v>570</v>
      </c>
      <c r="B79" s="816"/>
      <c r="C79" s="816"/>
      <c r="D79" s="816"/>
      <c r="E79" s="816"/>
      <c r="F79" s="816"/>
      <c r="G79" s="816"/>
      <c r="H79" s="816"/>
      <c r="I79" s="816"/>
      <c r="J79" s="816"/>
    </row>
    <row r="80" spans="1:10" ht="12.75" customHeight="1" x14ac:dyDescent="0.2">
      <c r="A80" s="735"/>
      <c r="B80" s="728"/>
      <c r="C80" s="728"/>
      <c r="D80" s="728"/>
      <c r="E80" s="728"/>
      <c r="F80" s="728"/>
      <c r="G80" s="47"/>
      <c r="H80" s="47"/>
      <c r="I80" s="47"/>
      <c r="J80" s="47"/>
    </row>
    <row r="81" spans="1:10" ht="33.75" customHeight="1" x14ac:dyDescent="0.2">
      <c r="A81" s="816" t="s">
        <v>571</v>
      </c>
      <c r="B81" s="816"/>
      <c r="C81" s="816"/>
      <c r="D81" s="816"/>
      <c r="E81" s="816"/>
      <c r="F81" s="816"/>
      <c r="G81" s="816"/>
      <c r="H81" s="816"/>
      <c r="I81" s="816"/>
      <c r="J81" s="816"/>
    </row>
    <row r="82" spans="1:10" ht="12.75" customHeight="1" x14ac:dyDescent="0.2">
      <c r="A82" s="735"/>
      <c r="B82" s="728"/>
      <c r="C82" s="728"/>
      <c r="D82" s="728"/>
      <c r="E82" s="728"/>
      <c r="F82" s="728"/>
      <c r="G82" s="47"/>
      <c r="H82" s="47"/>
      <c r="I82" s="47"/>
      <c r="J82" s="47"/>
    </row>
    <row r="83" spans="1:10" ht="21" customHeight="1" x14ac:dyDescent="0.2">
      <c r="A83" s="816" t="s">
        <v>572</v>
      </c>
      <c r="B83" s="816"/>
      <c r="C83" s="816"/>
      <c r="D83" s="816"/>
      <c r="E83" s="816"/>
      <c r="F83" s="816"/>
      <c r="G83" s="816"/>
      <c r="H83" s="816"/>
      <c r="I83" s="816"/>
      <c r="J83" s="816"/>
    </row>
    <row r="84" spans="1:10" s="421" customFormat="1" ht="12.75" customHeight="1" x14ac:dyDescent="0.2">
      <c r="A84" s="736"/>
      <c r="B84" s="732"/>
      <c r="C84" s="732"/>
      <c r="D84" s="733"/>
      <c r="E84" s="733"/>
      <c r="F84" s="733"/>
      <c r="G84" s="733"/>
      <c r="H84" s="733"/>
      <c r="I84" s="733"/>
      <c r="J84" s="733"/>
    </row>
    <row r="85" spans="1:10" s="421" customFormat="1" ht="14.25" customHeight="1" x14ac:dyDescent="0.2">
      <c r="A85" s="813" t="s">
        <v>161</v>
      </c>
      <c r="B85" s="813"/>
      <c r="C85" s="813"/>
      <c r="D85" s="813"/>
      <c r="E85" s="813"/>
      <c r="F85" s="813"/>
      <c r="G85" s="813"/>
      <c r="H85" s="813"/>
      <c r="I85" s="813"/>
      <c r="J85" s="813"/>
    </row>
    <row r="86" spans="1:10" s="421" customFormat="1" ht="12.75" customHeight="1" x14ac:dyDescent="0.2">
      <c r="A86" s="737" t="s">
        <v>162</v>
      </c>
      <c r="B86" s="732"/>
      <c r="C86" s="732"/>
      <c r="D86" s="733"/>
      <c r="E86" s="733"/>
      <c r="F86" s="733"/>
      <c r="G86" s="733"/>
      <c r="H86" s="733"/>
      <c r="I86" s="733"/>
      <c r="J86" s="733"/>
    </row>
  </sheetData>
  <mergeCells count="15">
    <mergeCell ref="A77:J77"/>
    <mergeCell ref="A79:J79"/>
    <mergeCell ref="A81:J81"/>
    <mergeCell ref="A83:J83"/>
    <mergeCell ref="A85:J85"/>
    <mergeCell ref="A67:J67"/>
    <mergeCell ref="A69:J69"/>
    <mergeCell ref="A71:J71"/>
    <mergeCell ref="A73:J73"/>
    <mergeCell ref="A75:J75"/>
    <mergeCell ref="A56:J56"/>
    <mergeCell ref="A59:J59"/>
    <mergeCell ref="A61:J61"/>
    <mergeCell ref="A63:J63"/>
    <mergeCell ref="A65:J65"/>
  </mergeCells>
  <pageMargins left="0.59055118110236227" right="0.59055118110236227" top="0.59055118110236227" bottom="0.59055118110236227" header="0.39370078740157483" footer="0.39370078740157483"/>
  <pageSetup paperSize="9" scale="59" firstPageNumber="33" fitToHeight="2" orientation="landscape" useFirstPageNumber="1" r:id="rId1"/>
  <headerFooter alignWithMargins="0">
    <oddHeader>&amp;R&amp;12Les finances des groupements en 2023</oddHeader>
    <oddFooter>&amp;L&amp;12Direction Générale des Collectivités Locales / DESL&amp;C&amp;12&amp;P&amp;R&amp;12Mise en ligne : janvier 2025</oddFooter>
    <evenHeader>&amp;RLes groupements à ficalité propre en 2019</evenHeader>
    <evenFooter>&amp;LDirection Générale des Collectivités Locales / DESL&amp;C34&amp;RMise en ligne : mai 2021</evenFooter>
    <firstHeader>&amp;RLes groupements à ficalité propre en 2019</firstHeader>
    <firstFooter>&amp;LDirection Générale des Collectivités Locales / DESL&amp;C33&amp;RMise en ligne : mai 2021</firstFooter>
  </headerFooter>
  <rowBreaks count="1" manualBreakCount="1">
    <brk id="54"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23"/>
  <sheetViews>
    <sheetView zoomScaleNormal="100" workbookViewId="0"/>
  </sheetViews>
  <sheetFormatPr baseColWidth="10" defaultRowHeight="12.75" x14ac:dyDescent="0.2"/>
  <cols>
    <col min="1" max="1" width="66.140625" customWidth="1"/>
    <col min="2" max="7" width="14.7109375" customWidth="1"/>
    <col min="8" max="9" width="15.5703125" customWidth="1"/>
    <col min="10" max="10" width="17.5703125" customWidth="1"/>
  </cols>
  <sheetData>
    <row r="1" spans="1:10" ht="21" x14ac:dyDescent="0.2">
      <c r="A1" s="27" t="s">
        <v>766</v>
      </c>
    </row>
    <row r="2" spans="1:10" ht="13.5" thickBot="1" x14ac:dyDescent="0.25">
      <c r="A2" s="421"/>
      <c r="B2" s="421"/>
      <c r="C2" s="421"/>
      <c r="D2" s="421"/>
      <c r="E2" s="421"/>
      <c r="F2" s="421"/>
      <c r="G2" s="421"/>
      <c r="H2" s="421"/>
      <c r="I2" s="421"/>
      <c r="J2" s="435" t="s">
        <v>64</v>
      </c>
    </row>
    <row r="3" spans="1:10" x14ac:dyDescent="0.2">
      <c r="A3" s="436" t="s">
        <v>736</v>
      </c>
      <c r="B3" s="480" t="s">
        <v>34</v>
      </c>
      <c r="C3" s="480" t="s">
        <v>455</v>
      </c>
      <c r="D3" s="480" t="s">
        <v>457</v>
      </c>
      <c r="E3" s="480" t="s">
        <v>97</v>
      </c>
      <c r="F3" s="480" t="s">
        <v>267</v>
      </c>
      <c r="G3" s="481">
        <v>300000</v>
      </c>
      <c r="H3" s="482" t="s">
        <v>283</v>
      </c>
      <c r="I3" s="482" t="s">
        <v>283</v>
      </c>
      <c r="J3" s="482" t="s">
        <v>61</v>
      </c>
    </row>
    <row r="4" spans="1:10" x14ac:dyDescent="0.2">
      <c r="A4" s="437" t="s">
        <v>153</v>
      </c>
      <c r="B4" s="483" t="s">
        <v>454</v>
      </c>
      <c r="C4" s="483" t="s">
        <v>35</v>
      </c>
      <c r="D4" s="483" t="s">
        <v>35</v>
      </c>
      <c r="E4" s="483" t="s">
        <v>35</v>
      </c>
      <c r="F4" s="483" t="s">
        <v>35</v>
      </c>
      <c r="G4" s="483" t="s">
        <v>36</v>
      </c>
      <c r="H4" s="484" t="s">
        <v>281</v>
      </c>
      <c r="I4" s="484" t="s">
        <v>282</v>
      </c>
      <c r="J4" s="484" t="s">
        <v>106</v>
      </c>
    </row>
    <row r="5" spans="1:10" ht="13.5" thickBot="1" x14ac:dyDescent="0.25">
      <c r="A5" s="438" t="s">
        <v>65</v>
      </c>
      <c r="B5" s="485" t="s">
        <v>36</v>
      </c>
      <c r="C5" s="485" t="s">
        <v>456</v>
      </c>
      <c r="D5" s="485" t="s">
        <v>99</v>
      </c>
      <c r="E5" s="485" t="s">
        <v>100</v>
      </c>
      <c r="F5" s="485" t="s">
        <v>268</v>
      </c>
      <c r="G5" s="485" t="s">
        <v>101</v>
      </c>
      <c r="H5" s="486" t="s">
        <v>100</v>
      </c>
      <c r="I5" s="486" t="s">
        <v>101</v>
      </c>
      <c r="J5" s="486" t="s">
        <v>265</v>
      </c>
    </row>
    <row r="6" spans="1:10" ht="14.25" x14ac:dyDescent="0.2">
      <c r="A6" s="421"/>
      <c r="B6" s="422"/>
      <c r="C6" s="422"/>
      <c r="D6" s="422"/>
      <c r="E6" s="422"/>
      <c r="F6" s="422"/>
      <c r="G6" s="422"/>
      <c r="H6" s="422"/>
      <c r="I6" s="422"/>
      <c r="J6" s="422"/>
    </row>
    <row r="7" spans="1:10" ht="15" x14ac:dyDescent="0.25">
      <c r="A7" s="332" t="s">
        <v>115</v>
      </c>
      <c r="B7" s="468">
        <v>774.10066065000001</v>
      </c>
      <c r="C7" s="468">
        <v>3063.3943297999999</v>
      </c>
      <c r="D7" s="468">
        <v>2366.4680617899999</v>
      </c>
      <c r="E7" s="468">
        <v>3915.4884581199999</v>
      </c>
      <c r="F7" s="468">
        <v>6935.4339179299996</v>
      </c>
      <c r="G7" s="468">
        <v>10012.793313439999</v>
      </c>
      <c r="H7" s="469">
        <v>10119.451510360001</v>
      </c>
      <c r="I7" s="469">
        <v>16948.227231370001</v>
      </c>
      <c r="J7" s="469">
        <v>27067.67874173</v>
      </c>
    </row>
    <row r="8" spans="1:10" ht="14.25" x14ac:dyDescent="0.2">
      <c r="A8" s="333" t="s">
        <v>116</v>
      </c>
      <c r="B8" s="470">
        <v>190.07515835000001</v>
      </c>
      <c r="C8" s="470">
        <v>848.45682034000004</v>
      </c>
      <c r="D8" s="470">
        <v>616.04869529999996</v>
      </c>
      <c r="E8" s="470">
        <v>1068.5373448299999</v>
      </c>
      <c r="F8" s="470">
        <v>1761.2948181899999</v>
      </c>
      <c r="G8" s="470">
        <v>2619.91361839</v>
      </c>
      <c r="H8" s="330">
        <v>2723.1180188200001</v>
      </c>
      <c r="I8" s="330">
        <v>4381.2084365800001</v>
      </c>
      <c r="J8" s="330">
        <v>7104.3264553999998</v>
      </c>
    </row>
    <row r="9" spans="1:10" ht="14.25" x14ac:dyDescent="0.2">
      <c r="A9" s="334" t="s">
        <v>117</v>
      </c>
      <c r="B9" s="471">
        <v>336.28882960999999</v>
      </c>
      <c r="C9" s="471">
        <v>1276.5359269400001</v>
      </c>
      <c r="D9" s="471">
        <v>1045.1670285</v>
      </c>
      <c r="E9" s="471">
        <v>1625.61893095</v>
      </c>
      <c r="F9" s="471">
        <v>2850.2324463599998</v>
      </c>
      <c r="G9" s="471">
        <v>3202.0848532800001</v>
      </c>
      <c r="H9" s="472">
        <v>4283.6107160000001</v>
      </c>
      <c r="I9" s="472">
        <v>6052.3172996399999</v>
      </c>
      <c r="J9" s="472">
        <v>10335.92801564</v>
      </c>
    </row>
    <row r="10" spans="1:10" ht="14.25" x14ac:dyDescent="0.2">
      <c r="A10" s="333" t="s">
        <v>118</v>
      </c>
      <c r="B10" s="470">
        <v>9.6063368499999999</v>
      </c>
      <c r="C10" s="470">
        <v>38.819568459999999</v>
      </c>
      <c r="D10" s="470">
        <v>28.393558710000001</v>
      </c>
      <c r="E10" s="470">
        <v>60.090250109999999</v>
      </c>
      <c r="F10" s="470">
        <v>173.49425177000001</v>
      </c>
      <c r="G10" s="470">
        <v>283.66267879999998</v>
      </c>
      <c r="H10" s="330">
        <v>136.90971413</v>
      </c>
      <c r="I10" s="330">
        <v>457.15693056999999</v>
      </c>
      <c r="J10" s="330">
        <v>594.06664469999998</v>
      </c>
    </row>
    <row r="11" spans="1:10" ht="14.25" x14ac:dyDescent="0.2">
      <c r="A11" s="334" t="s">
        <v>119</v>
      </c>
      <c r="B11" s="471">
        <v>196.17930647</v>
      </c>
      <c r="C11" s="471">
        <v>748.25734682999996</v>
      </c>
      <c r="D11" s="471">
        <v>566.66926713999999</v>
      </c>
      <c r="E11" s="471">
        <v>956.34255795000001</v>
      </c>
      <c r="F11" s="471">
        <v>1745.2098379199999</v>
      </c>
      <c r="G11" s="471">
        <v>3467.7374822800002</v>
      </c>
      <c r="H11" s="472">
        <v>2467.4484783900002</v>
      </c>
      <c r="I11" s="472">
        <v>5212.9473201999999</v>
      </c>
      <c r="J11" s="472">
        <v>7680.3957985899997</v>
      </c>
    </row>
    <row r="12" spans="1:10" ht="14.25" x14ac:dyDescent="0.2">
      <c r="A12" s="333" t="s">
        <v>120</v>
      </c>
      <c r="B12" s="470">
        <v>41.951029370000001</v>
      </c>
      <c r="C12" s="470">
        <v>151.32466722999999</v>
      </c>
      <c r="D12" s="470">
        <v>110.18951214000001</v>
      </c>
      <c r="E12" s="470">
        <v>204.89937427999999</v>
      </c>
      <c r="F12" s="470">
        <v>405.20256368999998</v>
      </c>
      <c r="G12" s="470">
        <v>439.39468068999997</v>
      </c>
      <c r="H12" s="330">
        <v>508.36458302</v>
      </c>
      <c r="I12" s="330">
        <v>844.59724438000001</v>
      </c>
      <c r="J12" s="330">
        <v>1352.9618273999999</v>
      </c>
    </row>
    <row r="13" spans="1:10" ht="15" x14ac:dyDescent="0.25">
      <c r="A13" s="335" t="s">
        <v>121</v>
      </c>
      <c r="B13" s="473">
        <v>917.63616191000006</v>
      </c>
      <c r="C13" s="473">
        <v>3708.2845040900002</v>
      </c>
      <c r="D13" s="473">
        <v>2844.1046825100002</v>
      </c>
      <c r="E13" s="473">
        <v>4773.6599430200004</v>
      </c>
      <c r="F13" s="473">
        <v>8732.7157463399999</v>
      </c>
      <c r="G13" s="473">
        <v>12485.98919518</v>
      </c>
      <c r="H13" s="474">
        <v>12243.685291530001</v>
      </c>
      <c r="I13" s="474">
        <v>21218.704941520002</v>
      </c>
      <c r="J13" s="474">
        <v>33462.390233049999</v>
      </c>
    </row>
    <row r="14" spans="1:10" ht="14.25" x14ac:dyDescent="0.2">
      <c r="A14" s="333" t="s">
        <v>63</v>
      </c>
      <c r="B14" s="470">
        <v>565.57969462000005</v>
      </c>
      <c r="C14" s="470">
        <v>2224.8091576699999</v>
      </c>
      <c r="D14" s="470">
        <v>1678.6534870999999</v>
      </c>
      <c r="E14" s="470">
        <v>2805.37831082</v>
      </c>
      <c r="F14" s="470">
        <v>5145.2012343899996</v>
      </c>
      <c r="G14" s="470">
        <v>6565.2830230700001</v>
      </c>
      <c r="H14" s="330">
        <v>7274.4206502099996</v>
      </c>
      <c r="I14" s="330">
        <v>11710.484257460001</v>
      </c>
      <c r="J14" s="330">
        <v>18984.904907669999</v>
      </c>
    </row>
    <row r="15" spans="1:10" ht="14.25" x14ac:dyDescent="0.2">
      <c r="A15" s="334" t="s">
        <v>122</v>
      </c>
      <c r="B15" s="471">
        <v>185.26245878</v>
      </c>
      <c r="C15" s="471">
        <v>446.36408194000001</v>
      </c>
      <c r="D15" s="471">
        <v>271.39214755</v>
      </c>
      <c r="E15" s="471">
        <v>345.20142680999999</v>
      </c>
      <c r="F15" s="471">
        <v>735.73695411000006</v>
      </c>
      <c r="G15" s="471">
        <v>-379.82288546000001</v>
      </c>
      <c r="H15" s="472">
        <v>1248.2201150799999</v>
      </c>
      <c r="I15" s="472">
        <v>355.91406864999999</v>
      </c>
      <c r="J15" s="472">
        <v>1604.1341837299999</v>
      </c>
    </row>
    <row r="16" spans="1:10" ht="14.25" x14ac:dyDescent="0.2">
      <c r="A16" s="539" t="s">
        <v>123</v>
      </c>
      <c r="B16" s="540">
        <v>380.31723584000002</v>
      </c>
      <c r="C16" s="540">
        <v>1778.4450757300001</v>
      </c>
      <c r="D16" s="540">
        <v>1407.26133955</v>
      </c>
      <c r="E16" s="540">
        <v>2460.1768840099999</v>
      </c>
      <c r="F16" s="540">
        <v>4409.4642802799999</v>
      </c>
      <c r="G16" s="540">
        <v>6945.1059085300003</v>
      </c>
      <c r="H16" s="370">
        <v>6026.2005351300004</v>
      </c>
      <c r="I16" s="370">
        <v>11354.570188809999</v>
      </c>
      <c r="J16" s="370">
        <v>17380.770723940001</v>
      </c>
    </row>
    <row r="17" spans="1:10" ht="14.25" x14ac:dyDescent="0.2">
      <c r="A17" s="541" t="s">
        <v>124</v>
      </c>
      <c r="B17" s="542">
        <v>145.90536569</v>
      </c>
      <c r="C17" s="542">
        <v>728.83394276000001</v>
      </c>
      <c r="D17" s="542">
        <v>568.49768818999996</v>
      </c>
      <c r="E17" s="542">
        <v>1076.0562297399999</v>
      </c>
      <c r="F17" s="542">
        <v>2171.4047954799998</v>
      </c>
      <c r="G17" s="542">
        <v>3997.2283760300002</v>
      </c>
      <c r="H17" s="543">
        <v>2519.2932263799999</v>
      </c>
      <c r="I17" s="543">
        <v>6168.6331715099996</v>
      </c>
      <c r="J17" s="543">
        <v>8687.9263978899999</v>
      </c>
    </row>
    <row r="18" spans="1:10" ht="14.25" x14ac:dyDescent="0.2">
      <c r="A18" s="539" t="s">
        <v>125</v>
      </c>
      <c r="B18" s="540">
        <v>87.031288000000004</v>
      </c>
      <c r="C18" s="540">
        <v>359.21142671000001</v>
      </c>
      <c r="D18" s="540">
        <v>316.44506240999999</v>
      </c>
      <c r="E18" s="540">
        <v>658.11344202999999</v>
      </c>
      <c r="F18" s="540">
        <v>1383.63112899</v>
      </c>
      <c r="G18" s="540">
        <v>2976.73768836</v>
      </c>
      <c r="H18" s="370">
        <v>1420.80121915</v>
      </c>
      <c r="I18" s="370">
        <v>4360.3688173500004</v>
      </c>
      <c r="J18" s="370">
        <v>5781.1700364999997</v>
      </c>
    </row>
    <row r="19" spans="1:10" ht="14.25" x14ac:dyDescent="0.2">
      <c r="A19" s="560" t="s">
        <v>126</v>
      </c>
      <c r="B19" s="561">
        <v>3.8342375899999999</v>
      </c>
      <c r="C19" s="561">
        <v>12.152208290000001</v>
      </c>
      <c r="D19" s="561">
        <v>8.6188514499999993</v>
      </c>
      <c r="E19" s="561">
        <v>12.85295663</v>
      </c>
      <c r="F19" s="561">
        <v>19.403252720000001</v>
      </c>
      <c r="G19" s="561">
        <v>43.592127359999999</v>
      </c>
      <c r="H19" s="562">
        <v>37.45825396</v>
      </c>
      <c r="I19" s="562">
        <v>62.995380079999997</v>
      </c>
      <c r="J19" s="562">
        <v>100.45363404</v>
      </c>
    </row>
    <row r="20" spans="1:10" ht="14.25" x14ac:dyDescent="0.2">
      <c r="A20" s="676" t="s">
        <v>466</v>
      </c>
      <c r="B20" s="540">
        <v>55.039840099999999</v>
      </c>
      <c r="C20" s="540">
        <v>357.47030776000003</v>
      </c>
      <c r="D20" s="540">
        <v>243.43377433000001</v>
      </c>
      <c r="E20" s="540">
        <v>405.08983108000001</v>
      </c>
      <c r="F20" s="540">
        <v>768.37041377000003</v>
      </c>
      <c r="G20" s="540">
        <v>976.89856030999999</v>
      </c>
      <c r="H20" s="370">
        <v>1061.03375327</v>
      </c>
      <c r="I20" s="370">
        <v>1745.2689740799999</v>
      </c>
      <c r="J20" s="370">
        <v>2806.3027273500002</v>
      </c>
    </row>
    <row r="21" spans="1:10" ht="14.25" x14ac:dyDescent="0.2">
      <c r="A21" s="560" t="s">
        <v>127</v>
      </c>
      <c r="B21" s="561">
        <v>74.99555642</v>
      </c>
      <c r="C21" s="561">
        <v>288.36040613</v>
      </c>
      <c r="D21" s="561">
        <v>207.99897034</v>
      </c>
      <c r="E21" s="561">
        <v>317.18778809000003</v>
      </c>
      <c r="F21" s="561">
        <v>331.87251861999999</v>
      </c>
      <c r="G21" s="561">
        <v>368.48790020000001</v>
      </c>
      <c r="H21" s="562">
        <v>888.54272098000001</v>
      </c>
      <c r="I21" s="562">
        <v>700.36041881999995</v>
      </c>
      <c r="J21" s="562">
        <v>1588.9031398</v>
      </c>
    </row>
    <row r="22" spans="1:10" ht="14.25" x14ac:dyDescent="0.2">
      <c r="A22" s="539" t="s">
        <v>128</v>
      </c>
      <c r="B22" s="540">
        <v>104.80183321</v>
      </c>
      <c r="C22" s="540">
        <v>366.08613597999999</v>
      </c>
      <c r="D22" s="540">
        <v>326.38980280999999</v>
      </c>
      <c r="E22" s="540">
        <v>464.40394502999999</v>
      </c>
      <c r="F22" s="540">
        <v>864.8783502</v>
      </c>
      <c r="G22" s="540">
        <v>1052.3796491000001</v>
      </c>
      <c r="H22" s="370">
        <v>1261.6817170300001</v>
      </c>
      <c r="I22" s="370">
        <v>1917.2579992999999</v>
      </c>
      <c r="J22" s="370">
        <v>3178.93971633</v>
      </c>
    </row>
    <row r="23" spans="1:10" ht="14.25" x14ac:dyDescent="0.2">
      <c r="A23" s="563" t="s">
        <v>129</v>
      </c>
      <c r="B23" s="564">
        <v>26.353711969999999</v>
      </c>
      <c r="C23" s="564">
        <v>100.19486155</v>
      </c>
      <c r="D23" s="564">
        <v>62.56473407</v>
      </c>
      <c r="E23" s="564">
        <v>110.63366934</v>
      </c>
      <c r="F23" s="564">
        <v>219.35884765</v>
      </c>
      <c r="G23" s="564">
        <v>502.61024678000001</v>
      </c>
      <c r="H23" s="565">
        <v>299.74697693000002</v>
      </c>
      <c r="I23" s="565">
        <v>721.96909443000004</v>
      </c>
      <c r="J23" s="565">
        <v>1021.71607136</v>
      </c>
    </row>
    <row r="24" spans="1:10" ht="15" x14ac:dyDescent="0.25">
      <c r="A24" s="547" t="s">
        <v>130</v>
      </c>
      <c r="B24" s="548">
        <v>143.53550125999999</v>
      </c>
      <c r="C24" s="548">
        <v>644.89017429</v>
      </c>
      <c r="D24" s="548">
        <v>477.63662072</v>
      </c>
      <c r="E24" s="548">
        <v>858.1714849</v>
      </c>
      <c r="F24" s="548">
        <v>1797.2818284099999</v>
      </c>
      <c r="G24" s="548">
        <v>2473.19588174</v>
      </c>
      <c r="H24" s="354">
        <v>2124.2337811699999</v>
      </c>
      <c r="I24" s="354">
        <v>4270.4777101500003</v>
      </c>
      <c r="J24" s="354">
        <v>6394.7114913200003</v>
      </c>
    </row>
    <row r="25" spans="1:10" ht="15" x14ac:dyDescent="0.25">
      <c r="A25" s="566" t="s">
        <v>131</v>
      </c>
      <c r="B25" s="567">
        <v>94.559639349999998</v>
      </c>
      <c r="C25" s="567">
        <v>476.06942519</v>
      </c>
      <c r="D25" s="567">
        <v>353.34614690000001</v>
      </c>
      <c r="E25" s="567">
        <v>603.69449623000003</v>
      </c>
      <c r="F25" s="567">
        <v>1116.58646737</v>
      </c>
      <c r="G25" s="567">
        <v>1366.8003108600001</v>
      </c>
      <c r="H25" s="568">
        <v>1527.66970767</v>
      </c>
      <c r="I25" s="568">
        <v>2483.3867782299999</v>
      </c>
      <c r="J25" s="568">
        <v>4011.0564859000001</v>
      </c>
    </row>
    <row r="26" spans="1:10" ht="15" x14ac:dyDescent="0.25">
      <c r="A26" s="547" t="s">
        <v>132</v>
      </c>
      <c r="B26" s="548">
        <v>244.83718837999999</v>
      </c>
      <c r="C26" s="548">
        <v>893.39619977999996</v>
      </c>
      <c r="D26" s="548">
        <v>679.14563654000005</v>
      </c>
      <c r="E26" s="548">
        <v>1234.2520470500001</v>
      </c>
      <c r="F26" s="548">
        <v>2887.6881722600001</v>
      </c>
      <c r="G26" s="548">
        <v>4881.5337259400003</v>
      </c>
      <c r="H26" s="354">
        <v>3051.63107175</v>
      </c>
      <c r="I26" s="354">
        <v>7769.2218982000004</v>
      </c>
      <c r="J26" s="354">
        <v>10820.85296995</v>
      </c>
    </row>
    <row r="27" spans="1:10" ht="14.25" x14ac:dyDescent="0.2">
      <c r="A27" s="560" t="s">
        <v>133</v>
      </c>
      <c r="B27" s="561">
        <v>211.18111257000001</v>
      </c>
      <c r="C27" s="561">
        <v>727.03093350999995</v>
      </c>
      <c r="D27" s="561">
        <v>533.53815824000003</v>
      </c>
      <c r="E27" s="561">
        <v>912.86019845999999</v>
      </c>
      <c r="F27" s="561">
        <v>1961.3642429500001</v>
      </c>
      <c r="G27" s="561">
        <v>3432.2599364299999</v>
      </c>
      <c r="H27" s="562">
        <v>2384.6104027800002</v>
      </c>
      <c r="I27" s="562">
        <v>5393.62417938</v>
      </c>
      <c r="J27" s="562">
        <v>7778.2345821600002</v>
      </c>
    </row>
    <row r="28" spans="1:10" ht="14.25" x14ac:dyDescent="0.2">
      <c r="A28" s="539" t="s">
        <v>134</v>
      </c>
      <c r="B28" s="540">
        <v>17.402192880000001</v>
      </c>
      <c r="C28" s="540">
        <v>103.41055593</v>
      </c>
      <c r="D28" s="540">
        <v>97.188496330000007</v>
      </c>
      <c r="E28" s="540">
        <v>221.96843238</v>
      </c>
      <c r="F28" s="540">
        <v>652.99448632999997</v>
      </c>
      <c r="G28" s="540">
        <v>1032.27771351</v>
      </c>
      <c r="H28" s="370">
        <v>439.96967752</v>
      </c>
      <c r="I28" s="370">
        <v>1685.27219984</v>
      </c>
      <c r="J28" s="370">
        <v>2125.2418773600002</v>
      </c>
    </row>
    <row r="29" spans="1:10" ht="14.25" x14ac:dyDescent="0.2">
      <c r="A29" s="560" t="s">
        <v>135</v>
      </c>
      <c r="B29" s="561">
        <v>16.25388293</v>
      </c>
      <c r="C29" s="561">
        <v>62.954710339999998</v>
      </c>
      <c r="D29" s="561">
        <v>48.418981969999997</v>
      </c>
      <c r="E29" s="561">
        <v>99.423416209999999</v>
      </c>
      <c r="F29" s="561">
        <v>273.32944298000001</v>
      </c>
      <c r="G29" s="561">
        <v>416.99607600000002</v>
      </c>
      <c r="H29" s="562">
        <v>227.05099145</v>
      </c>
      <c r="I29" s="562">
        <v>690.32551897999997</v>
      </c>
      <c r="J29" s="562">
        <v>917.37651043000005</v>
      </c>
    </row>
    <row r="30" spans="1:10" ht="15" x14ac:dyDescent="0.25">
      <c r="A30" s="547" t="s">
        <v>136</v>
      </c>
      <c r="B30" s="548">
        <v>132.46378393000001</v>
      </c>
      <c r="C30" s="548">
        <v>399.87165573999999</v>
      </c>
      <c r="D30" s="548">
        <v>270.74332076000002</v>
      </c>
      <c r="E30" s="548">
        <v>502.07186177</v>
      </c>
      <c r="F30" s="548">
        <v>1133.60256028</v>
      </c>
      <c r="G30" s="548">
        <v>1795.8850511200001</v>
      </c>
      <c r="H30" s="354">
        <v>1305.1506222</v>
      </c>
      <c r="I30" s="354">
        <v>2929.4876113999999</v>
      </c>
      <c r="J30" s="354">
        <v>4234.6382335999997</v>
      </c>
    </row>
    <row r="31" spans="1:10" ht="14.25" x14ac:dyDescent="0.2">
      <c r="A31" s="560" t="s">
        <v>137</v>
      </c>
      <c r="B31" s="561">
        <v>31.19075449</v>
      </c>
      <c r="C31" s="561">
        <v>98.719949799999995</v>
      </c>
      <c r="D31" s="561">
        <v>71.148614789999996</v>
      </c>
      <c r="E31" s="561">
        <v>112.78092911</v>
      </c>
      <c r="F31" s="561">
        <v>238.78341277000001</v>
      </c>
      <c r="G31" s="561">
        <v>382.86999004</v>
      </c>
      <c r="H31" s="562">
        <v>313.84024819000001</v>
      </c>
      <c r="I31" s="562">
        <v>621.65340280999999</v>
      </c>
      <c r="J31" s="562">
        <v>935.493651</v>
      </c>
    </row>
    <row r="32" spans="1:10" ht="14.25" x14ac:dyDescent="0.2">
      <c r="A32" s="539" t="s">
        <v>138</v>
      </c>
      <c r="B32" s="540">
        <v>85.306512229999996</v>
      </c>
      <c r="C32" s="540">
        <v>228.66313326</v>
      </c>
      <c r="D32" s="540">
        <v>149.85671846</v>
      </c>
      <c r="E32" s="540">
        <v>259.14240353999998</v>
      </c>
      <c r="F32" s="540">
        <v>598.27981542999999</v>
      </c>
      <c r="G32" s="540">
        <v>945.12833175000003</v>
      </c>
      <c r="H32" s="370">
        <v>722.96876749</v>
      </c>
      <c r="I32" s="370">
        <v>1543.40814718</v>
      </c>
      <c r="J32" s="370">
        <v>2266.3769146700001</v>
      </c>
    </row>
    <row r="33" spans="1:10" ht="14.25" x14ac:dyDescent="0.2">
      <c r="A33" s="563" t="s">
        <v>139</v>
      </c>
      <c r="B33" s="564">
        <v>15.966517209999999</v>
      </c>
      <c r="C33" s="564">
        <v>72.488572680000004</v>
      </c>
      <c r="D33" s="564">
        <v>49.737987510000004</v>
      </c>
      <c r="E33" s="564">
        <v>130.14852912000001</v>
      </c>
      <c r="F33" s="564">
        <v>296.53933208000001</v>
      </c>
      <c r="G33" s="564">
        <v>467.88672932999998</v>
      </c>
      <c r="H33" s="565">
        <v>268.34160652000003</v>
      </c>
      <c r="I33" s="565">
        <v>764.42606140999999</v>
      </c>
      <c r="J33" s="565">
        <v>1032.76766793</v>
      </c>
    </row>
    <row r="34" spans="1:10" ht="15" x14ac:dyDescent="0.25">
      <c r="A34" s="552" t="s">
        <v>140</v>
      </c>
      <c r="B34" s="548">
        <v>1018.9378490300001</v>
      </c>
      <c r="C34" s="548">
        <v>3956.7905295800001</v>
      </c>
      <c r="D34" s="548">
        <v>3045.6136983299998</v>
      </c>
      <c r="E34" s="548">
        <v>5149.7405051699998</v>
      </c>
      <c r="F34" s="548">
        <v>9823.1220901899997</v>
      </c>
      <c r="G34" s="548">
        <v>14894.327039379999</v>
      </c>
      <c r="H34" s="354">
        <v>13171.082582110001</v>
      </c>
      <c r="I34" s="354">
        <v>24717.449129569999</v>
      </c>
      <c r="J34" s="354">
        <v>37888.53171168</v>
      </c>
    </row>
    <row r="35" spans="1:10" ht="15" x14ac:dyDescent="0.25">
      <c r="A35" s="569" t="s">
        <v>141</v>
      </c>
      <c r="B35" s="570">
        <v>1050.0999458399999</v>
      </c>
      <c r="C35" s="570">
        <v>4108.1561598300004</v>
      </c>
      <c r="D35" s="570">
        <v>3114.8480032699999</v>
      </c>
      <c r="E35" s="570">
        <v>5275.7318047899998</v>
      </c>
      <c r="F35" s="570">
        <v>9866.3183066199999</v>
      </c>
      <c r="G35" s="570">
        <v>14281.8742463</v>
      </c>
      <c r="H35" s="571">
        <v>13548.835913729999</v>
      </c>
      <c r="I35" s="571">
        <v>24148.192552920002</v>
      </c>
      <c r="J35" s="571">
        <v>37697.028466650001</v>
      </c>
    </row>
    <row r="36" spans="1:10" ht="15" x14ac:dyDescent="0.25">
      <c r="A36" s="549" t="s">
        <v>142</v>
      </c>
      <c r="B36" s="550">
        <v>31.162096810000001</v>
      </c>
      <c r="C36" s="550">
        <v>151.36563025000001</v>
      </c>
      <c r="D36" s="550">
        <v>69.234304940000001</v>
      </c>
      <c r="E36" s="550">
        <v>125.99129962000001</v>
      </c>
      <c r="F36" s="550">
        <v>43.19621643</v>
      </c>
      <c r="G36" s="550">
        <v>-612.45279307999999</v>
      </c>
      <c r="H36" s="551">
        <v>377.75333161999998</v>
      </c>
      <c r="I36" s="551">
        <v>-569.25657665000006</v>
      </c>
      <c r="J36" s="551">
        <v>-191.50324502999999</v>
      </c>
    </row>
    <row r="37" spans="1:10" ht="14.25" x14ac:dyDescent="0.2">
      <c r="A37" s="560" t="s">
        <v>143</v>
      </c>
      <c r="B37" s="561">
        <v>48.975861909999999</v>
      </c>
      <c r="C37" s="561">
        <v>168.8207491</v>
      </c>
      <c r="D37" s="561">
        <v>124.29047382</v>
      </c>
      <c r="E37" s="561">
        <v>254.47698867</v>
      </c>
      <c r="F37" s="561">
        <v>680.69536103999997</v>
      </c>
      <c r="G37" s="561">
        <v>1106.3955708799999</v>
      </c>
      <c r="H37" s="562">
        <v>596.56407349999995</v>
      </c>
      <c r="I37" s="562">
        <v>1787.09093192</v>
      </c>
      <c r="J37" s="562">
        <v>2383.6550054200002</v>
      </c>
    </row>
    <row r="38" spans="1:10" ht="14.25" x14ac:dyDescent="0.2">
      <c r="A38" s="539" t="s">
        <v>144</v>
      </c>
      <c r="B38" s="540">
        <v>36.347457429999999</v>
      </c>
      <c r="C38" s="540">
        <v>134.96488027999999</v>
      </c>
      <c r="D38" s="540">
        <v>83.020069719999995</v>
      </c>
      <c r="E38" s="540">
        <v>217.43757353999999</v>
      </c>
      <c r="F38" s="540">
        <v>792.28491492000001</v>
      </c>
      <c r="G38" s="540">
        <v>1528.24717837</v>
      </c>
      <c r="H38" s="370">
        <v>471.76998097000001</v>
      </c>
      <c r="I38" s="370">
        <v>2320.5320932899999</v>
      </c>
      <c r="J38" s="370">
        <v>2792.3020742600002</v>
      </c>
    </row>
    <row r="39" spans="1:10" ht="14.25" x14ac:dyDescent="0.2">
      <c r="A39" s="563" t="s">
        <v>145</v>
      </c>
      <c r="B39" s="564">
        <v>-12.62840448</v>
      </c>
      <c r="C39" s="564">
        <v>-33.855868819999998</v>
      </c>
      <c r="D39" s="564">
        <v>-41.2704041</v>
      </c>
      <c r="E39" s="564">
        <v>-37.039415130000002</v>
      </c>
      <c r="F39" s="564">
        <v>111.58955388</v>
      </c>
      <c r="G39" s="564">
        <v>421.85160748999999</v>
      </c>
      <c r="H39" s="565">
        <v>-124.79409253</v>
      </c>
      <c r="I39" s="565">
        <v>533.44116137000003</v>
      </c>
      <c r="J39" s="565">
        <v>408.64706883999997</v>
      </c>
    </row>
    <row r="40" spans="1:10" ht="15" x14ac:dyDescent="0.25">
      <c r="A40" s="552" t="s">
        <v>146</v>
      </c>
      <c r="B40" s="548">
        <v>1067.9137109400001</v>
      </c>
      <c r="C40" s="548">
        <v>4125.6112786800004</v>
      </c>
      <c r="D40" s="548">
        <v>3169.9041721499998</v>
      </c>
      <c r="E40" s="548">
        <v>5404.2174938400003</v>
      </c>
      <c r="F40" s="548">
        <v>10503.817451229999</v>
      </c>
      <c r="G40" s="548">
        <v>16000.72261026</v>
      </c>
      <c r="H40" s="354">
        <v>13767.64665561</v>
      </c>
      <c r="I40" s="354">
        <v>26504.540061489999</v>
      </c>
      <c r="J40" s="354">
        <v>40272.186717099998</v>
      </c>
    </row>
    <row r="41" spans="1:10" ht="15" x14ac:dyDescent="0.25">
      <c r="A41" s="569" t="s">
        <v>147</v>
      </c>
      <c r="B41" s="570">
        <v>1086.44740327</v>
      </c>
      <c r="C41" s="570">
        <v>4243.1210401099997</v>
      </c>
      <c r="D41" s="570">
        <v>3197.8680729900002</v>
      </c>
      <c r="E41" s="570">
        <v>5493.1693783299997</v>
      </c>
      <c r="F41" s="570">
        <v>10658.603221539999</v>
      </c>
      <c r="G41" s="570">
        <v>15810.12142467</v>
      </c>
      <c r="H41" s="571">
        <v>14020.6058947</v>
      </c>
      <c r="I41" s="571">
        <v>26468.724646210001</v>
      </c>
      <c r="J41" s="571">
        <v>40489.330540909999</v>
      </c>
    </row>
    <row r="42" spans="1:10" ht="14.25" x14ac:dyDescent="0.2">
      <c r="A42" s="544" t="s">
        <v>148</v>
      </c>
      <c r="B42" s="545">
        <v>18.533692330000001</v>
      </c>
      <c r="C42" s="545">
        <v>117.50976143</v>
      </c>
      <c r="D42" s="545">
        <v>27.963900840000001</v>
      </c>
      <c r="E42" s="545">
        <v>88.951884489999998</v>
      </c>
      <c r="F42" s="545">
        <v>154.78577031</v>
      </c>
      <c r="G42" s="545">
        <v>-190.60118559</v>
      </c>
      <c r="H42" s="546">
        <v>252.95923909000001</v>
      </c>
      <c r="I42" s="546">
        <v>-35.815415280000003</v>
      </c>
      <c r="J42" s="546">
        <v>217.14382380999999</v>
      </c>
    </row>
    <row r="43" spans="1:10" s="7" customFormat="1" ht="15" x14ac:dyDescent="0.25">
      <c r="A43" s="572" t="s">
        <v>251</v>
      </c>
      <c r="B43" s="567">
        <v>413.33996051000003</v>
      </c>
      <c r="C43" s="567">
        <v>1679.1804682300001</v>
      </c>
      <c r="D43" s="567">
        <v>1219.46836521</v>
      </c>
      <c r="E43" s="567">
        <v>2541.8954152299998</v>
      </c>
      <c r="F43" s="567">
        <v>7132.9055281700003</v>
      </c>
      <c r="G43" s="567">
        <v>12295.652909750001</v>
      </c>
      <c r="H43" s="568">
        <v>5853.8842091799997</v>
      </c>
      <c r="I43" s="568">
        <v>19428.558437920001</v>
      </c>
      <c r="J43" s="568">
        <v>25282.442647100001</v>
      </c>
    </row>
    <row r="44" spans="1:10" ht="14.25" x14ac:dyDescent="0.2">
      <c r="A44" s="553" t="s">
        <v>149</v>
      </c>
      <c r="B44" s="540"/>
      <c r="C44" s="540"/>
      <c r="D44" s="540"/>
      <c r="E44" s="540"/>
      <c r="F44" s="540"/>
      <c r="G44" s="540"/>
      <c r="H44" s="554"/>
      <c r="I44" s="554"/>
      <c r="J44" s="554"/>
    </row>
    <row r="45" spans="1:10" ht="14.25" x14ac:dyDescent="0.2">
      <c r="A45" s="573" t="s">
        <v>150</v>
      </c>
      <c r="B45" s="574">
        <v>0.15641875</v>
      </c>
      <c r="C45" s="574">
        <v>0.17390525800000001</v>
      </c>
      <c r="D45" s="574">
        <v>0.16793918399999999</v>
      </c>
      <c r="E45" s="574">
        <v>0.17977222800000001</v>
      </c>
      <c r="F45" s="574">
        <v>0.20581018300000001</v>
      </c>
      <c r="G45" s="574">
        <v>0.198077689</v>
      </c>
      <c r="H45" s="575">
        <v>0.17349627400000001</v>
      </c>
      <c r="I45" s="575">
        <v>0.20126005399999999</v>
      </c>
      <c r="J45" s="575">
        <v>0.191101456</v>
      </c>
    </row>
    <row r="46" spans="1:10" ht="14.25" x14ac:dyDescent="0.2">
      <c r="A46" s="555" t="s">
        <v>151</v>
      </c>
      <c r="B46" s="556">
        <v>0.10304698399999999</v>
      </c>
      <c r="C46" s="556">
        <v>0.12837996199999999</v>
      </c>
      <c r="D46" s="556">
        <v>0.12423809500000001</v>
      </c>
      <c r="E46" s="556">
        <v>0.12646365800000001</v>
      </c>
      <c r="F46" s="556">
        <v>0.12786245399999999</v>
      </c>
      <c r="G46" s="556">
        <v>0.109466722</v>
      </c>
      <c r="H46" s="557">
        <v>0.12477205</v>
      </c>
      <c r="I46" s="557">
        <v>0.11703762199999999</v>
      </c>
      <c r="J46" s="557">
        <v>0.119867602</v>
      </c>
    </row>
    <row r="47" spans="1:10" ht="14.25" x14ac:dyDescent="0.2">
      <c r="A47" s="573" t="s">
        <v>152</v>
      </c>
      <c r="B47" s="574">
        <v>0.45043992100000002</v>
      </c>
      <c r="C47" s="574">
        <v>0.452818673</v>
      </c>
      <c r="D47" s="574">
        <v>0.42877056299999999</v>
      </c>
      <c r="E47" s="574">
        <v>0.532483555</v>
      </c>
      <c r="F47" s="574">
        <v>0.81680266899999998</v>
      </c>
      <c r="G47" s="574">
        <v>0.98475601099999999</v>
      </c>
      <c r="H47" s="575">
        <v>0.47811456000000002</v>
      </c>
      <c r="I47" s="575">
        <v>0.91563356399999996</v>
      </c>
      <c r="J47" s="575">
        <v>0.75554801900000002</v>
      </c>
    </row>
    <row r="48" spans="1:10" ht="14.25" x14ac:dyDescent="0.2">
      <c r="A48" s="531" t="s">
        <v>530</v>
      </c>
      <c r="B48" s="558">
        <v>2.8797054169999998</v>
      </c>
      <c r="C48" s="558">
        <v>2.6038239299999999</v>
      </c>
      <c r="D48" s="558">
        <v>2.553129958</v>
      </c>
      <c r="E48" s="558">
        <v>2.961990068</v>
      </c>
      <c r="F48" s="558">
        <v>3.9687184370000002</v>
      </c>
      <c r="G48" s="558">
        <v>4.9715645249999998</v>
      </c>
      <c r="H48" s="559">
        <v>2.755762695</v>
      </c>
      <c r="I48" s="559">
        <v>4.5495047059999996</v>
      </c>
      <c r="J48" s="559">
        <v>3.9536486800000001</v>
      </c>
    </row>
    <row r="49" spans="1:10" ht="14.25" x14ac:dyDescent="0.2">
      <c r="A49" s="576" t="s">
        <v>275</v>
      </c>
      <c r="B49" s="577">
        <v>0.43442519400000001</v>
      </c>
      <c r="C49" s="577">
        <v>0.41670636900000002</v>
      </c>
      <c r="D49" s="577">
        <v>0.441656934</v>
      </c>
      <c r="E49" s="577">
        <v>0.41517653500000001</v>
      </c>
      <c r="F49" s="577">
        <v>0.41096670800000001</v>
      </c>
      <c r="G49" s="577">
        <v>0.31979935599999998</v>
      </c>
      <c r="H49" s="578">
        <v>0.42330463400000001</v>
      </c>
      <c r="I49" s="578">
        <v>0.35710621599999998</v>
      </c>
      <c r="J49" s="578">
        <v>0.38185498299999998</v>
      </c>
    </row>
    <row r="50" spans="1:10" ht="14.25" x14ac:dyDescent="0.2">
      <c r="A50" s="531" t="s">
        <v>276</v>
      </c>
      <c r="B50" s="349">
        <v>0.89464911800000002</v>
      </c>
      <c r="C50" s="349">
        <v>0.87075217199999999</v>
      </c>
      <c r="D50" s="349">
        <v>0.87472040200000001</v>
      </c>
      <c r="E50" s="349">
        <v>0.872579777</v>
      </c>
      <c r="F50" s="349">
        <v>0.87097720700000003</v>
      </c>
      <c r="G50" s="349">
        <v>0.89047819399999995</v>
      </c>
      <c r="H50" s="350">
        <v>0.87417754000000003</v>
      </c>
      <c r="I50" s="350">
        <v>0.88245241799999996</v>
      </c>
      <c r="J50" s="350">
        <v>0.87942469000000001</v>
      </c>
    </row>
    <row r="51" spans="1:10" ht="14.25" x14ac:dyDescent="0.2">
      <c r="A51" s="579" t="s">
        <v>505</v>
      </c>
      <c r="B51" s="580">
        <v>0.23983895499999999</v>
      </c>
      <c r="C51" s="580">
        <v>0.203787787</v>
      </c>
      <c r="D51" s="580">
        <v>0.19293801499999999</v>
      </c>
      <c r="E51" s="580">
        <v>0.20246170899999999</v>
      </c>
      <c r="F51" s="580">
        <v>0.238632012</v>
      </c>
      <c r="G51" s="580">
        <v>0.28121479300000002</v>
      </c>
      <c r="H51" s="581">
        <v>0.203452408</v>
      </c>
      <c r="I51" s="581">
        <v>0.26368953299999998</v>
      </c>
      <c r="J51" s="581">
        <v>0.24164913499999999</v>
      </c>
    </row>
    <row r="52" spans="1:10" ht="12.75" customHeight="1" x14ac:dyDescent="0.2">
      <c r="A52" s="217" t="s">
        <v>390</v>
      </c>
      <c r="B52" s="12"/>
      <c r="C52" s="12"/>
      <c r="D52" s="12"/>
      <c r="E52" s="12"/>
      <c r="F52" s="12"/>
      <c r="G52" s="12"/>
      <c r="H52" s="192"/>
      <c r="I52" s="192"/>
      <c r="J52" s="192"/>
    </row>
    <row r="53" spans="1:10" x14ac:dyDescent="0.2">
      <c r="A53" s="240" t="s">
        <v>768</v>
      </c>
      <c r="B53" s="3"/>
      <c r="D53" s="163"/>
      <c r="G53" s="163"/>
      <c r="H53" s="192"/>
      <c r="I53" s="192"/>
      <c r="J53" s="192"/>
    </row>
    <row r="54" spans="1:10" s="421" customFormat="1" x14ac:dyDescent="0.2">
      <c r="A54" s="443" t="s">
        <v>738</v>
      </c>
      <c r="B54" s="441"/>
      <c r="D54" s="444"/>
    </row>
    <row r="56" spans="1:10" ht="21" x14ac:dyDescent="0.2">
      <c r="A56" s="27" t="s">
        <v>767</v>
      </c>
    </row>
    <row r="57" spans="1:10" ht="13.5" thickBot="1" x14ac:dyDescent="0.25"/>
    <row r="58" spans="1:10" x14ac:dyDescent="0.2">
      <c r="A58" s="25"/>
      <c r="B58" s="480" t="s">
        <v>34</v>
      </c>
      <c r="C58" s="480" t="s">
        <v>455</v>
      </c>
      <c r="D58" s="480" t="s">
        <v>457</v>
      </c>
      <c r="E58" s="480" t="s">
        <v>97</v>
      </c>
      <c r="F58" s="480" t="s">
        <v>267</v>
      </c>
      <c r="G58" s="481">
        <v>300000</v>
      </c>
      <c r="H58" s="482" t="s">
        <v>283</v>
      </c>
      <c r="I58" s="482" t="s">
        <v>283</v>
      </c>
      <c r="J58" s="482" t="s">
        <v>61</v>
      </c>
    </row>
    <row r="59" spans="1:10" x14ac:dyDescent="0.2">
      <c r="A59" s="348" t="s">
        <v>65</v>
      </c>
      <c r="B59" s="483" t="s">
        <v>454</v>
      </c>
      <c r="C59" s="483" t="s">
        <v>35</v>
      </c>
      <c r="D59" s="483" t="s">
        <v>35</v>
      </c>
      <c r="E59" s="483" t="s">
        <v>35</v>
      </c>
      <c r="F59" s="483" t="s">
        <v>35</v>
      </c>
      <c r="G59" s="483" t="s">
        <v>36</v>
      </c>
      <c r="H59" s="484" t="s">
        <v>281</v>
      </c>
      <c r="I59" s="484" t="s">
        <v>282</v>
      </c>
      <c r="J59" s="484" t="s">
        <v>106</v>
      </c>
    </row>
    <row r="60" spans="1:10" ht="13.5" thickBot="1" x14ac:dyDescent="0.25">
      <c r="A60" s="294" t="s">
        <v>81</v>
      </c>
      <c r="B60" s="485" t="s">
        <v>36</v>
      </c>
      <c r="C60" s="485" t="s">
        <v>456</v>
      </c>
      <c r="D60" s="485" t="s">
        <v>99</v>
      </c>
      <c r="E60" s="485" t="s">
        <v>100</v>
      </c>
      <c r="F60" s="485" t="s">
        <v>268</v>
      </c>
      <c r="G60" s="485" t="s">
        <v>101</v>
      </c>
      <c r="H60" s="486" t="s">
        <v>100</v>
      </c>
      <c r="I60" s="486" t="s">
        <v>101</v>
      </c>
      <c r="J60" s="486" t="s">
        <v>265</v>
      </c>
    </row>
    <row r="61" spans="1:10" x14ac:dyDescent="0.2">
      <c r="A61" s="197" t="s">
        <v>154</v>
      </c>
      <c r="B61" s="170"/>
      <c r="C61" s="170"/>
      <c r="D61" s="170"/>
      <c r="E61" s="170"/>
      <c r="F61" s="170"/>
      <c r="G61" s="170"/>
      <c r="H61" s="170"/>
      <c r="I61" s="170"/>
      <c r="J61" s="170"/>
    </row>
    <row r="62" spans="1:10" s="323" customFormat="1" ht="15" x14ac:dyDescent="0.25">
      <c r="A62" s="446" t="s">
        <v>206</v>
      </c>
      <c r="B62" s="424">
        <f t="shared" ref="B62:J67" si="0">B7/B$7</f>
        <v>1</v>
      </c>
      <c r="C62" s="424">
        <f t="shared" si="0"/>
        <v>1</v>
      </c>
      <c r="D62" s="424">
        <f t="shared" si="0"/>
        <v>1</v>
      </c>
      <c r="E62" s="424">
        <f t="shared" si="0"/>
        <v>1</v>
      </c>
      <c r="F62" s="424">
        <f t="shared" si="0"/>
        <v>1</v>
      </c>
      <c r="G62" s="424">
        <f t="shared" si="0"/>
        <v>1</v>
      </c>
      <c r="H62" s="447">
        <f t="shared" si="0"/>
        <v>1</v>
      </c>
      <c r="I62" s="447">
        <f t="shared" si="0"/>
        <v>1</v>
      </c>
      <c r="J62" s="447">
        <f t="shared" si="0"/>
        <v>1</v>
      </c>
    </row>
    <row r="63" spans="1:10" s="323" customFormat="1" ht="14.25" x14ac:dyDescent="0.2">
      <c r="A63" s="448" t="s">
        <v>116</v>
      </c>
      <c r="B63" s="425">
        <f t="shared" si="0"/>
        <v>0.24554320647446151</v>
      </c>
      <c r="C63" s="425">
        <f t="shared" si="0"/>
        <v>0.27696624364888517</v>
      </c>
      <c r="D63" s="425">
        <f t="shared" si="0"/>
        <v>0.26032411138226808</v>
      </c>
      <c r="E63" s="425">
        <f t="shared" si="0"/>
        <v>0.27290013909096089</v>
      </c>
      <c r="F63" s="425">
        <f t="shared" si="0"/>
        <v>0.25395596570195406</v>
      </c>
      <c r="G63" s="425">
        <f t="shared" si="0"/>
        <v>0.26165661632836618</v>
      </c>
      <c r="H63" s="440">
        <f t="shared" si="0"/>
        <v>0.26909739288064682</v>
      </c>
      <c r="I63" s="440">
        <f t="shared" si="0"/>
        <v>0.25850541043435415</v>
      </c>
      <c r="J63" s="440">
        <f t="shared" si="0"/>
        <v>0.26246530126158629</v>
      </c>
    </row>
    <row r="64" spans="1:10" s="323" customFormat="1" ht="14.25" x14ac:dyDescent="0.2">
      <c r="A64" s="450" t="s">
        <v>117</v>
      </c>
      <c r="B64" s="426">
        <f t="shared" si="0"/>
        <v>0.4344251939116337</v>
      </c>
      <c r="C64" s="426">
        <f t="shared" si="0"/>
        <v>0.41670636865850091</v>
      </c>
      <c r="D64" s="426">
        <f t="shared" si="0"/>
        <v>0.44165693396657724</v>
      </c>
      <c r="E64" s="426">
        <f t="shared" si="0"/>
        <v>0.41517653501921747</v>
      </c>
      <c r="F64" s="426">
        <f t="shared" si="0"/>
        <v>0.41096670808027841</v>
      </c>
      <c r="G64" s="426">
        <f t="shared" si="0"/>
        <v>0.31979935598809345</v>
      </c>
      <c r="H64" s="451">
        <f t="shared" si="0"/>
        <v>0.42330463381484301</v>
      </c>
      <c r="I64" s="451">
        <f t="shared" si="0"/>
        <v>0.3571062163031174</v>
      </c>
      <c r="J64" s="451">
        <f t="shared" si="0"/>
        <v>0.38185498336453916</v>
      </c>
    </row>
    <row r="65" spans="1:10" s="323" customFormat="1" ht="14.25" x14ac:dyDescent="0.2">
      <c r="A65" s="448" t="s">
        <v>118</v>
      </c>
      <c r="B65" s="425">
        <f t="shared" si="0"/>
        <v>1.2409674010526889E-2</v>
      </c>
      <c r="C65" s="425">
        <f t="shared" si="0"/>
        <v>1.2672076879679547E-2</v>
      </c>
      <c r="D65" s="425">
        <f t="shared" si="0"/>
        <v>1.199828519490902E-2</v>
      </c>
      <c r="E65" s="425">
        <f t="shared" si="0"/>
        <v>1.5346808132043888E-2</v>
      </c>
      <c r="F65" s="425">
        <f t="shared" si="0"/>
        <v>2.501563043106355E-2</v>
      </c>
      <c r="G65" s="425">
        <f t="shared" si="0"/>
        <v>2.8330024391819263E-2</v>
      </c>
      <c r="H65" s="440">
        <f t="shared" si="0"/>
        <v>1.3529361150635072E-2</v>
      </c>
      <c r="I65" s="440">
        <f t="shared" si="0"/>
        <v>2.6973731489971647E-2</v>
      </c>
      <c r="J65" s="440">
        <f t="shared" si="0"/>
        <v>2.1947454392686163E-2</v>
      </c>
    </row>
    <row r="66" spans="1:10" s="323" customFormat="1" ht="14.25" x14ac:dyDescent="0.2">
      <c r="A66" s="450" t="s">
        <v>119</v>
      </c>
      <c r="B66" s="426">
        <f t="shared" si="0"/>
        <v>0.25342867722819323</v>
      </c>
      <c r="C66" s="426">
        <f t="shared" si="0"/>
        <v>0.24425759999328964</v>
      </c>
      <c r="D66" s="426">
        <f t="shared" si="0"/>
        <v>0.23945781322371643</v>
      </c>
      <c r="E66" s="426">
        <f t="shared" si="0"/>
        <v>0.24424604188698915</v>
      </c>
      <c r="F66" s="426">
        <f t="shared" si="0"/>
        <v>0.25163671928416098</v>
      </c>
      <c r="G66" s="426">
        <f t="shared" si="0"/>
        <v>0.34633067653811611</v>
      </c>
      <c r="H66" s="451">
        <f t="shared" si="0"/>
        <v>0.24383223496489884</v>
      </c>
      <c r="I66" s="451">
        <f t="shared" si="0"/>
        <v>0.30758068375146597</v>
      </c>
      <c r="J66" s="451">
        <f t="shared" si="0"/>
        <v>0.28374785558353777</v>
      </c>
    </row>
    <row r="67" spans="1:10" s="323" customFormat="1" ht="14.25" x14ac:dyDescent="0.2">
      <c r="A67" s="452" t="s">
        <v>120</v>
      </c>
      <c r="B67" s="427">
        <f t="shared" si="0"/>
        <v>5.4193248375184681E-2</v>
      </c>
      <c r="C67" s="427">
        <f t="shared" si="0"/>
        <v>4.9397710819644801E-2</v>
      </c>
      <c r="D67" s="427">
        <f t="shared" si="0"/>
        <v>4.6562856232529287E-2</v>
      </c>
      <c r="E67" s="427">
        <f t="shared" si="0"/>
        <v>5.2330475870788616E-2</v>
      </c>
      <c r="F67" s="427">
        <f t="shared" si="0"/>
        <v>5.8424976502543004E-2</v>
      </c>
      <c r="G67" s="427">
        <f t="shared" si="0"/>
        <v>4.3883326753605123E-2</v>
      </c>
      <c r="H67" s="453">
        <f t="shared" si="0"/>
        <v>5.0236377188976208E-2</v>
      </c>
      <c r="I67" s="453">
        <f t="shared" si="0"/>
        <v>4.9833958021090766E-2</v>
      </c>
      <c r="J67" s="453">
        <f t="shared" si="0"/>
        <v>4.9984405397650547E-2</v>
      </c>
    </row>
    <row r="68" spans="1:10" s="323" customFormat="1" ht="15" x14ac:dyDescent="0.25">
      <c r="A68" s="454" t="s">
        <v>203</v>
      </c>
      <c r="B68" s="428">
        <f t="shared" ref="B68:J68" si="1">B13/B$13</f>
        <v>1</v>
      </c>
      <c r="C68" s="428">
        <f t="shared" si="1"/>
        <v>1</v>
      </c>
      <c r="D68" s="428">
        <f t="shared" si="1"/>
        <v>1</v>
      </c>
      <c r="E68" s="428">
        <f t="shared" si="1"/>
        <v>1</v>
      </c>
      <c r="F68" s="428">
        <f t="shared" si="1"/>
        <v>1</v>
      </c>
      <c r="G68" s="428">
        <f t="shared" si="1"/>
        <v>1</v>
      </c>
      <c r="H68" s="455">
        <f t="shared" si="1"/>
        <v>1</v>
      </c>
      <c r="I68" s="455">
        <f t="shared" si="1"/>
        <v>1</v>
      </c>
      <c r="J68" s="455">
        <f t="shared" si="1"/>
        <v>1</v>
      </c>
    </row>
    <row r="69" spans="1:10" s="323" customFormat="1" ht="14.25" x14ac:dyDescent="0.2">
      <c r="A69" s="448" t="s">
        <v>63</v>
      </c>
      <c r="B69" s="425">
        <f t="shared" ref="B69:J69" si="2">B14/B$13</f>
        <v>0.61634416569066186</v>
      </c>
      <c r="C69" s="425">
        <f t="shared" si="2"/>
        <v>0.59995643678800215</v>
      </c>
      <c r="D69" s="425">
        <f t="shared" si="2"/>
        <v>0.59022211714744</v>
      </c>
      <c r="E69" s="425">
        <f t="shared" si="2"/>
        <v>0.58767870864408711</v>
      </c>
      <c r="F69" s="425">
        <f t="shared" si="2"/>
        <v>0.5891868444872288</v>
      </c>
      <c r="G69" s="425">
        <f t="shared" si="2"/>
        <v>0.52581200579641807</v>
      </c>
      <c r="H69" s="440">
        <f t="shared" si="2"/>
        <v>0.59413652646252968</v>
      </c>
      <c r="I69" s="440">
        <f t="shared" si="2"/>
        <v>0.55189439175174848</v>
      </c>
      <c r="J69" s="440">
        <f t="shared" si="2"/>
        <v>0.56735053220791931</v>
      </c>
    </row>
    <row r="70" spans="1:10" s="323" customFormat="1" ht="14.25" x14ac:dyDescent="0.2">
      <c r="A70" s="450" t="s">
        <v>122</v>
      </c>
      <c r="B70" s="426">
        <f t="shared" ref="B70:J70" si="3">B15/B$13</f>
        <v>0.20189097429899475</v>
      </c>
      <c r="C70" s="426">
        <f t="shared" si="3"/>
        <v>0.12036942727767759</v>
      </c>
      <c r="D70" s="426">
        <f t="shared" si="3"/>
        <v>9.5422699881246645E-2</v>
      </c>
      <c r="E70" s="426">
        <f t="shared" si="3"/>
        <v>7.2313786681590123E-2</v>
      </c>
      <c r="F70" s="426">
        <f t="shared" si="3"/>
        <v>8.4250647276405105E-2</v>
      </c>
      <c r="G70" s="426">
        <f t="shared" si="3"/>
        <v>-3.0419927450091346E-2</v>
      </c>
      <c r="H70" s="451">
        <f t="shared" si="3"/>
        <v>0.10194807244380089</v>
      </c>
      <c r="I70" s="451">
        <f t="shared" si="3"/>
        <v>1.677359997374581E-2</v>
      </c>
      <c r="J70" s="451">
        <f t="shared" si="3"/>
        <v>4.7938421988326319E-2</v>
      </c>
    </row>
    <row r="71" spans="1:10" s="323" customFormat="1" ht="14.25" x14ac:dyDescent="0.2">
      <c r="A71" s="582" t="s">
        <v>123</v>
      </c>
      <c r="B71" s="583">
        <f t="shared" ref="B71:J78" si="4">B16/B$13</f>
        <v>0.41445319139166703</v>
      </c>
      <c r="C71" s="583">
        <f t="shared" si="4"/>
        <v>0.47958700951032457</v>
      </c>
      <c r="D71" s="583">
        <f t="shared" si="4"/>
        <v>0.49479941726619336</v>
      </c>
      <c r="E71" s="583">
        <f t="shared" si="4"/>
        <v>0.51536492196249695</v>
      </c>
      <c r="F71" s="583">
        <f t="shared" si="4"/>
        <v>0.50493619721082372</v>
      </c>
      <c r="G71" s="583">
        <f t="shared" si="4"/>
        <v>0.55623193324650944</v>
      </c>
      <c r="H71" s="584">
        <f t="shared" si="4"/>
        <v>0.49218845401872885</v>
      </c>
      <c r="I71" s="584">
        <f t="shared" si="4"/>
        <v>0.53512079177800254</v>
      </c>
      <c r="J71" s="584">
        <f t="shared" si="4"/>
        <v>0.5194121102195931</v>
      </c>
    </row>
    <row r="72" spans="1:10" s="323" customFormat="1" ht="14.25" x14ac:dyDescent="0.2">
      <c r="A72" s="585" t="s">
        <v>124</v>
      </c>
      <c r="B72" s="586">
        <f t="shared" si="4"/>
        <v>0.15900132508543197</v>
      </c>
      <c r="C72" s="586">
        <f t="shared" si="4"/>
        <v>0.1965420781377866</v>
      </c>
      <c r="D72" s="586">
        <f t="shared" si="4"/>
        <v>0.19988634443943365</v>
      </c>
      <c r="E72" s="586">
        <f t="shared" si="4"/>
        <v>0.22541535060816367</v>
      </c>
      <c r="F72" s="586">
        <f t="shared" si="4"/>
        <v>0.24865172055898707</v>
      </c>
      <c r="G72" s="586">
        <f t="shared" si="4"/>
        <v>0.32013710035669907</v>
      </c>
      <c r="H72" s="587">
        <f t="shared" si="4"/>
        <v>0.20576265776145108</v>
      </c>
      <c r="I72" s="587">
        <f t="shared" si="4"/>
        <v>0.29071676091972226</v>
      </c>
      <c r="J72" s="587">
        <f t="shared" si="4"/>
        <v>0.25963257069750934</v>
      </c>
    </row>
    <row r="73" spans="1:10" s="323" customFormat="1" ht="14.25" x14ac:dyDescent="0.2">
      <c r="A73" s="582" t="s">
        <v>125</v>
      </c>
      <c r="B73" s="583">
        <f t="shared" si="4"/>
        <v>9.4842914449720497E-2</v>
      </c>
      <c r="C73" s="583">
        <f t="shared" si="4"/>
        <v>9.6867278202040011E-2</v>
      </c>
      <c r="D73" s="583">
        <f t="shared" si="4"/>
        <v>0.11126350740744485</v>
      </c>
      <c r="E73" s="583">
        <f t="shared" si="4"/>
        <v>0.13786349465304648</v>
      </c>
      <c r="F73" s="583">
        <f t="shared" si="4"/>
        <v>0.15844224971709386</v>
      </c>
      <c r="G73" s="583">
        <f t="shared" si="4"/>
        <v>0.23840623612818101</v>
      </c>
      <c r="H73" s="584">
        <f t="shared" si="4"/>
        <v>0.11604359188592418</v>
      </c>
      <c r="I73" s="584">
        <f t="shared" si="4"/>
        <v>0.20549646311438108</v>
      </c>
      <c r="J73" s="584">
        <f t="shared" si="4"/>
        <v>0.17276620098674472</v>
      </c>
    </row>
    <row r="74" spans="1:10" s="323" customFormat="1" ht="14.25" x14ac:dyDescent="0.2">
      <c r="A74" s="585" t="s">
        <v>126</v>
      </c>
      <c r="B74" s="583">
        <f t="shared" si="4"/>
        <v>4.1783854529220859E-3</v>
      </c>
      <c r="C74" s="586">
        <f t="shared" si="4"/>
        <v>3.2770431385717286E-3</v>
      </c>
      <c r="D74" s="586">
        <f t="shared" si="4"/>
        <v>3.0304269399794481E-3</v>
      </c>
      <c r="E74" s="586">
        <f t="shared" si="4"/>
        <v>2.6924742825038196E-3</v>
      </c>
      <c r="F74" s="586">
        <f t="shared" si="4"/>
        <v>2.2219036189437599E-3</v>
      </c>
      <c r="G74" s="586">
        <f t="shared" si="4"/>
        <v>3.4912834440724958E-3</v>
      </c>
      <c r="H74" s="587">
        <f t="shared" si="4"/>
        <v>3.0593937256712294E-3</v>
      </c>
      <c r="I74" s="587">
        <f t="shared" si="4"/>
        <v>2.9688607412006987E-3</v>
      </c>
      <c r="J74" s="587">
        <f t="shared" si="4"/>
        <v>3.0019862102015761E-3</v>
      </c>
    </row>
    <row r="75" spans="1:10" s="323" customFormat="1" ht="14.25" x14ac:dyDescent="0.2">
      <c r="A75" s="676" t="s">
        <v>466</v>
      </c>
      <c r="B75" s="583">
        <f t="shared" si="4"/>
        <v>5.998002518278938E-2</v>
      </c>
      <c r="C75" s="583">
        <f t="shared" si="4"/>
        <v>9.6397756797174869E-2</v>
      </c>
      <c r="D75" s="583">
        <f t="shared" si="4"/>
        <v>8.5592410092009352E-2</v>
      </c>
      <c r="E75" s="583">
        <f t="shared" si="4"/>
        <v>8.4859381672613365E-2</v>
      </c>
      <c r="F75" s="583">
        <f t="shared" si="4"/>
        <v>8.7987567222949467E-2</v>
      </c>
      <c r="G75" s="583">
        <f t="shared" si="4"/>
        <v>7.8239580784445553E-2</v>
      </c>
      <c r="H75" s="584">
        <f t="shared" si="4"/>
        <v>8.6659672149855677E-2</v>
      </c>
      <c r="I75" s="584">
        <f t="shared" si="4"/>
        <v>8.2251437064140523E-2</v>
      </c>
      <c r="J75" s="584">
        <f t="shared" si="4"/>
        <v>8.3864383500563036E-2</v>
      </c>
    </row>
    <row r="76" spans="1:10" s="323" customFormat="1" ht="14.25" x14ac:dyDescent="0.2">
      <c r="A76" s="585" t="s">
        <v>127</v>
      </c>
      <c r="B76" s="586">
        <f t="shared" si="4"/>
        <v>8.1726897361914796E-2</v>
      </c>
      <c r="C76" s="586">
        <f t="shared" si="4"/>
        <v>7.7761133432981466E-2</v>
      </c>
      <c r="D76" s="586">
        <f t="shared" si="4"/>
        <v>7.3133373612828914E-2</v>
      </c>
      <c r="E76" s="586">
        <f t="shared" si="4"/>
        <v>6.644540915692769E-2</v>
      </c>
      <c r="F76" s="586">
        <f t="shared" si="4"/>
        <v>3.8003357519004591E-2</v>
      </c>
      <c r="G76" s="586">
        <f t="shared" si="4"/>
        <v>2.9512111090264949E-2</v>
      </c>
      <c r="H76" s="587">
        <f t="shared" si="4"/>
        <v>7.2571509298322179E-2</v>
      </c>
      <c r="I76" s="587">
        <f t="shared" si="4"/>
        <v>3.3006746677058496E-2</v>
      </c>
      <c r="J76" s="587">
        <f t="shared" si="4"/>
        <v>4.7483252951568251E-2</v>
      </c>
    </row>
    <row r="77" spans="1:10" s="323" customFormat="1" ht="14.25" x14ac:dyDescent="0.2">
      <c r="A77" s="582" t="s">
        <v>128</v>
      </c>
      <c r="B77" s="583">
        <f t="shared" si="4"/>
        <v>0.11420848214161677</v>
      </c>
      <c r="C77" s="583">
        <f t="shared" si="4"/>
        <v>9.8721156798037057E-2</v>
      </c>
      <c r="D77" s="583">
        <f t="shared" si="4"/>
        <v>0.11476012286648749</v>
      </c>
      <c r="E77" s="583">
        <f t="shared" si="4"/>
        <v>9.7284672677417458E-2</v>
      </c>
      <c r="F77" s="583">
        <f t="shared" si="4"/>
        <v>9.9038875800175022E-2</v>
      </c>
      <c r="G77" s="583">
        <f t="shared" si="4"/>
        <v>8.4284843807669874E-2</v>
      </c>
      <c r="H77" s="584">
        <f t="shared" si="4"/>
        <v>0.10304754548884172</v>
      </c>
      <c r="I77" s="584">
        <f t="shared" si="4"/>
        <v>9.0356975347179555E-2</v>
      </c>
      <c r="J77" s="584">
        <f t="shared" si="4"/>
        <v>9.5000377862733715E-2</v>
      </c>
    </row>
    <row r="78" spans="1:10" s="323" customFormat="1" ht="14.25" x14ac:dyDescent="0.2">
      <c r="A78" s="588" t="s">
        <v>129</v>
      </c>
      <c r="B78" s="589">
        <f t="shared" si="4"/>
        <v>2.8719129720374641E-2</v>
      </c>
      <c r="C78" s="589">
        <f t="shared" si="4"/>
        <v>2.7019194843192717E-2</v>
      </c>
      <c r="D78" s="589">
        <f t="shared" si="4"/>
        <v>2.1998041933809873E-2</v>
      </c>
      <c r="E78" s="589">
        <f t="shared" si="4"/>
        <v>2.3175858913404061E-2</v>
      </c>
      <c r="F78" s="589">
        <f t="shared" si="4"/>
        <v>2.5119201634604481E-2</v>
      </c>
      <c r="G78" s="589">
        <f t="shared" si="4"/>
        <v>4.0253938948947993E-2</v>
      </c>
      <c r="H78" s="590">
        <f t="shared" si="4"/>
        <v>2.4481760988855253E-2</v>
      </c>
      <c r="I78" s="590">
        <f t="shared" si="4"/>
        <v>3.4025125304291158E-2</v>
      </c>
      <c r="J78" s="590">
        <f t="shared" si="4"/>
        <v>3.0533266280269353E-2</v>
      </c>
    </row>
    <row r="79" spans="1:10" s="323" customFormat="1" ht="15" x14ac:dyDescent="0.25">
      <c r="A79" s="456" t="s">
        <v>155</v>
      </c>
      <c r="B79" s="429"/>
      <c r="C79" s="429"/>
      <c r="D79" s="429"/>
      <c r="E79" s="429"/>
      <c r="F79" s="429"/>
      <c r="G79" s="429"/>
      <c r="H79" s="457"/>
      <c r="I79" s="457"/>
      <c r="J79" s="457"/>
    </row>
    <row r="80" spans="1:10" s="323" customFormat="1" ht="15" x14ac:dyDescent="0.25">
      <c r="A80" s="458" t="s">
        <v>204</v>
      </c>
      <c r="B80" s="430">
        <f t="shared" ref="B80:J83" si="5">B26/B$26</f>
        <v>1</v>
      </c>
      <c r="C80" s="430">
        <f t="shared" si="5"/>
        <v>1</v>
      </c>
      <c r="D80" s="430">
        <f t="shared" si="5"/>
        <v>1</v>
      </c>
      <c r="E80" s="430">
        <f t="shared" si="5"/>
        <v>1</v>
      </c>
      <c r="F80" s="430">
        <f t="shared" si="5"/>
        <v>1</v>
      </c>
      <c r="G80" s="430">
        <f t="shared" si="5"/>
        <v>1</v>
      </c>
      <c r="H80" s="459">
        <f t="shared" si="5"/>
        <v>1</v>
      </c>
      <c r="I80" s="459">
        <f t="shared" si="5"/>
        <v>1</v>
      </c>
      <c r="J80" s="459">
        <f t="shared" si="5"/>
        <v>1</v>
      </c>
    </row>
    <row r="81" spans="1:10" s="323" customFormat="1" ht="14.25" x14ac:dyDescent="0.2">
      <c r="A81" s="460" t="s">
        <v>133</v>
      </c>
      <c r="B81" s="431">
        <f t="shared" si="5"/>
        <v>0.86253691266147037</v>
      </c>
      <c r="C81" s="431">
        <f t="shared" si="5"/>
        <v>0.81378332892957495</v>
      </c>
      <c r="D81" s="431">
        <f t="shared" si="5"/>
        <v>0.785601982158323</v>
      </c>
      <c r="E81" s="431">
        <f t="shared" si="5"/>
        <v>0.73960598294476199</v>
      </c>
      <c r="F81" s="431">
        <f t="shared" si="5"/>
        <v>0.6792160808052109</v>
      </c>
      <c r="G81" s="431">
        <f t="shared" si="5"/>
        <v>0.70311097477239604</v>
      </c>
      <c r="H81" s="461">
        <f t="shared" si="5"/>
        <v>0.78142158954113428</v>
      </c>
      <c r="I81" s="461">
        <f t="shared" si="5"/>
        <v>0.69422964745409232</v>
      </c>
      <c r="J81" s="461">
        <f t="shared" si="5"/>
        <v>0.71881898809276046</v>
      </c>
    </row>
    <row r="82" spans="1:10" s="323" customFormat="1" ht="14.25" x14ac:dyDescent="0.2">
      <c r="A82" s="448" t="s">
        <v>134</v>
      </c>
      <c r="B82" s="425">
        <f t="shared" si="5"/>
        <v>7.1076591734875252E-2</v>
      </c>
      <c r="C82" s="425">
        <f t="shared" si="5"/>
        <v>0.11574993933874465</v>
      </c>
      <c r="D82" s="425">
        <f t="shared" si="5"/>
        <v>0.14310405765859005</v>
      </c>
      <c r="E82" s="425">
        <f t="shared" si="5"/>
        <v>0.17984044094602011</v>
      </c>
      <c r="F82" s="425">
        <f t="shared" si="5"/>
        <v>0.22613054020266493</v>
      </c>
      <c r="G82" s="425">
        <f t="shared" si="5"/>
        <v>0.21146585713923793</v>
      </c>
      <c r="H82" s="440">
        <f t="shared" si="5"/>
        <v>0.14417525158691391</v>
      </c>
      <c r="I82" s="440">
        <f t="shared" si="5"/>
        <v>0.21691647142044554</v>
      </c>
      <c r="J82" s="440">
        <f t="shared" si="5"/>
        <v>0.19640243548839389</v>
      </c>
    </row>
    <row r="83" spans="1:10" s="323" customFormat="1" ht="14.25" x14ac:dyDescent="0.2">
      <c r="A83" s="462" t="s">
        <v>135</v>
      </c>
      <c r="B83" s="432">
        <f t="shared" si="5"/>
        <v>6.6386495603654505E-2</v>
      </c>
      <c r="C83" s="432">
        <f t="shared" si="5"/>
        <v>7.0466731731680388E-2</v>
      </c>
      <c r="D83" s="432">
        <f t="shared" si="5"/>
        <v>7.1293960183086938E-2</v>
      </c>
      <c r="E83" s="432">
        <f t="shared" si="5"/>
        <v>8.0553576109217762E-2</v>
      </c>
      <c r="F83" s="432">
        <f t="shared" si="5"/>
        <v>9.4653378992124129E-2</v>
      </c>
      <c r="G83" s="432">
        <f t="shared" si="5"/>
        <v>8.5423168088365961E-2</v>
      </c>
      <c r="H83" s="463">
        <f t="shared" si="5"/>
        <v>7.4403158871951869E-2</v>
      </c>
      <c r="I83" s="463">
        <f t="shared" si="5"/>
        <v>8.8853881125462122E-2</v>
      </c>
      <c r="J83" s="463">
        <f t="shared" si="5"/>
        <v>8.4778576418845758E-2</v>
      </c>
    </row>
    <row r="84" spans="1:10" s="323" customFormat="1" ht="15" x14ac:dyDescent="0.25">
      <c r="A84" s="458" t="s">
        <v>205</v>
      </c>
      <c r="B84" s="430">
        <f t="shared" ref="B84:J87" si="6">B30/B$30</f>
        <v>1</v>
      </c>
      <c r="C84" s="430">
        <f t="shared" si="6"/>
        <v>1</v>
      </c>
      <c r="D84" s="430">
        <f t="shared" si="6"/>
        <v>1</v>
      </c>
      <c r="E84" s="430">
        <f t="shared" si="6"/>
        <v>1</v>
      </c>
      <c r="F84" s="430">
        <f t="shared" si="6"/>
        <v>1</v>
      </c>
      <c r="G84" s="430">
        <f t="shared" si="6"/>
        <v>1</v>
      </c>
      <c r="H84" s="459">
        <f t="shared" si="6"/>
        <v>1</v>
      </c>
      <c r="I84" s="459">
        <f t="shared" si="6"/>
        <v>1</v>
      </c>
      <c r="J84" s="459">
        <f t="shared" si="6"/>
        <v>1</v>
      </c>
    </row>
    <row r="85" spans="1:10" s="323" customFormat="1" ht="14.25" x14ac:dyDescent="0.2">
      <c r="A85" s="460" t="s">
        <v>137</v>
      </c>
      <c r="B85" s="431">
        <f t="shared" si="6"/>
        <v>0.23546628040221648</v>
      </c>
      <c r="C85" s="431">
        <f t="shared" si="6"/>
        <v>0.24687908828473845</v>
      </c>
      <c r="D85" s="431">
        <f t="shared" si="6"/>
        <v>0.26278991699695364</v>
      </c>
      <c r="E85" s="431">
        <f t="shared" si="6"/>
        <v>0.22463104925339381</v>
      </c>
      <c r="F85" s="431">
        <f t="shared" si="6"/>
        <v>0.21064120807121367</v>
      </c>
      <c r="G85" s="431">
        <f t="shared" si="6"/>
        <v>0.21319292668605039</v>
      </c>
      <c r="H85" s="461">
        <f t="shared" si="6"/>
        <v>0.240462857582661</v>
      </c>
      <c r="I85" s="461">
        <f t="shared" si="6"/>
        <v>0.21220550665271881</v>
      </c>
      <c r="J85" s="461">
        <f t="shared" si="6"/>
        <v>0.22091465655254033</v>
      </c>
    </row>
    <row r="86" spans="1:10" s="323" customFormat="1" ht="14.25" x14ac:dyDescent="0.2">
      <c r="A86" s="448" t="s">
        <v>138</v>
      </c>
      <c r="B86" s="425">
        <f t="shared" si="6"/>
        <v>0.6439987572382796</v>
      </c>
      <c r="C86" s="425">
        <f t="shared" si="6"/>
        <v>0.57184131452587561</v>
      </c>
      <c r="D86" s="425">
        <f t="shared" si="6"/>
        <v>0.55350107267407067</v>
      </c>
      <c r="E86" s="425">
        <f t="shared" si="6"/>
        <v>0.51614604058156432</v>
      </c>
      <c r="F86" s="425">
        <f t="shared" si="6"/>
        <v>0.52776858168194751</v>
      </c>
      <c r="G86" s="425">
        <f t="shared" si="6"/>
        <v>0.52627440222890254</v>
      </c>
      <c r="H86" s="440">
        <f t="shared" si="6"/>
        <v>0.55393512073828133</v>
      </c>
      <c r="I86" s="440">
        <f t="shared" si="6"/>
        <v>0.52685259400786699</v>
      </c>
      <c r="J86" s="440">
        <f t="shared" si="6"/>
        <v>0.53519965334636899</v>
      </c>
    </row>
    <row r="87" spans="1:10" s="323" customFormat="1" ht="14.25" x14ac:dyDescent="0.2">
      <c r="A87" s="464" t="s">
        <v>139</v>
      </c>
      <c r="B87" s="433">
        <f t="shared" si="6"/>
        <v>0.12053496235950384</v>
      </c>
      <c r="C87" s="433">
        <f t="shared" si="6"/>
        <v>0.18127959718938594</v>
      </c>
      <c r="D87" s="433">
        <f t="shared" si="6"/>
        <v>0.18370901032897563</v>
      </c>
      <c r="E87" s="433">
        <f t="shared" si="6"/>
        <v>0.25922291016504184</v>
      </c>
      <c r="F87" s="433">
        <f t="shared" si="6"/>
        <v>0.26159021024683882</v>
      </c>
      <c r="G87" s="433">
        <f t="shared" si="6"/>
        <v>0.26053267108504713</v>
      </c>
      <c r="H87" s="465">
        <f t="shared" si="6"/>
        <v>0.20560202167905767</v>
      </c>
      <c r="I87" s="465">
        <f t="shared" si="6"/>
        <v>0.26094189933941431</v>
      </c>
      <c r="J87" s="465">
        <f t="shared" si="6"/>
        <v>0.24388569010109079</v>
      </c>
    </row>
    <row r="88" spans="1:10" ht="12.75" customHeight="1" x14ac:dyDescent="0.2">
      <c r="A88" s="217" t="s">
        <v>390</v>
      </c>
      <c r="B88" s="12"/>
      <c r="C88" s="12"/>
      <c r="D88" s="12"/>
      <c r="E88" s="12"/>
      <c r="F88" s="12"/>
      <c r="G88" s="12"/>
      <c r="H88" s="192"/>
      <c r="I88" s="192"/>
      <c r="J88" s="192"/>
    </row>
    <row r="89" spans="1:10" x14ac:dyDescent="0.2">
      <c r="A89" s="240" t="s">
        <v>769</v>
      </c>
      <c r="B89" s="12"/>
      <c r="C89" s="12"/>
      <c r="D89" s="12"/>
      <c r="E89" s="12"/>
      <c r="F89" s="12"/>
      <c r="G89" s="12"/>
      <c r="H89" s="192"/>
      <c r="I89" s="192"/>
      <c r="J89" s="192"/>
    </row>
    <row r="90" spans="1:10" s="421" customFormat="1" x14ac:dyDescent="0.2">
      <c r="A90" s="443" t="s">
        <v>738</v>
      </c>
      <c r="B90" s="441"/>
      <c r="D90" s="444"/>
    </row>
    <row r="91" spans="1:10" x14ac:dyDescent="0.2">
      <c r="A91" s="12"/>
      <c r="B91" s="12"/>
      <c r="C91" s="12"/>
      <c r="D91" s="12"/>
      <c r="E91" s="12"/>
      <c r="F91" s="12"/>
      <c r="G91" s="12"/>
      <c r="H91" s="192"/>
      <c r="I91" s="192"/>
      <c r="J91" s="192"/>
    </row>
    <row r="92" spans="1:10" x14ac:dyDescent="0.2">
      <c r="A92" s="216"/>
      <c r="B92" s="3"/>
      <c r="D92" s="163"/>
      <c r="G92" s="163"/>
    </row>
    <row r="93" spans="1:10" ht="51" customHeight="1" x14ac:dyDescent="0.2">
      <c r="A93" s="817" t="s">
        <v>575</v>
      </c>
      <c r="B93" s="818"/>
      <c r="C93" s="818"/>
      <c r="D93" s="818"/>
      <c r="E93" s="818"/>
      <c r="F93" s="818"/>
      <c r="G93" s="818"/>
      <c r="H93" s="818"/>
      <c r="I93" s="818"/>
      <c r="J93" s="819"/>
    </row>
    <row r="95" spans="1:10" s="421" customFormat="1" ht="12.75" customHeight="1" x14ac:dyDescent="0.2">
      <c r="A95" s="731" t="s">
        <v>159</v>
      </c>
      <c r="B95" s="732"/>
      <c r="C95" s="732"/>
      <c r="D95" s="733"/>
      <c r="E95" s="733"/>
      <c r="F95" s="733"/>
      <c r="G95" s="733"/>
      <c r="H95" s="733"/>
      <c r="I95" s="733"/>
      <c r="J95" s="733"/>
    </row>
    <row r="96" spans="1:10" s="421" customFormat="1" ht="39" customHeight="1" x14ac:dyDescent="0.2">
      <c r="A96" s="814" t="s">
        <v>160</v>
      </c>
      <c r="B96" s="814"/>
      <c r="C96" s="814"/>
      <c r="D96" s="814"/>
      <c r="E96" s="814"/>
      <c r="F96" s="814"/>
      <c r="G96" s="814"/>
      <c r="H96" s="814"/>
      <c r="I96" s="814"/>
      <c r="J96" s="814"/>
    </row>
    <row r="97" spans="1:10" s="421" customFormat="1" ht="12.75" customHeight="1" x14ac:dyDescent="0.3">
      <c r="A97" s="467"/>
      <c r="B97" s="732"/>
      <c r="C97" s="732"/>
      <c r="D97" s="733"/>
      <c r="E97" s="733"/>
      <c r="F97" s="733"/>
      <c r="G97" s="733"/>
      <c r="H97" s="733"/>
      <c r="I97" s="733"/>
      <c r="J97" s="733"/>
    </row>
    <row r="98" spans="1:10" s="421" customFormat="1" ht="24.75" customHeight="1" x14ac:dyDescent="0.2">
      <c r="A98" s="815" t="s">
        <v>562</v>
      </c>
      <c r="B98" s="815"/>
      <c r="C98" s="815"/>
      <c r="D98" s="815"/>
      <c r="E98" s="815"/>
      <c r="F98" s="815"/>
      <c r="G98" s="815"/>
      <c r="H98" s="815"/>
      <c r="I98" s="815"/>
      <c r="J98" s="815"/>
    </row>
    <row r="99" spans="1:10" s="421" customFormat="1" ht="12.75" customHeight="1" x14ac:dyDescent="0.3">
      <c r="A99" s="467"/>
      <c r="B99" s="732"/>
      <c r="C99" s="732"/>
      <c r="D99" s="733"/>
      <c r="E99" s="733"/>
      <c r="F99" s="733"/>
      <c r="G99" s="733"/>
      <c r="H99" s="733"/>
      <c r="I99" s="733"/>
      <c r="J99" s="733"/>
    </row>
    <row r="100" spans="1:10" ht="26.25" customHeight="1" x14ac:dyDescent="0.2">
      <c r="A100" s="816" t="s">
        <v>563</v>
      </c>
      <c r="B100" s="816"/>
      <c r="C100" s="816"/>
      <c r="D100" s="816"/>
      <c r="E100" s="816"/>
      <c r="F100" s="816"/>
      <c r="G100" s="816"/>
      <c r="H100" s="816"/>
      <c r="I100" s="816"/>
      <c r="J100" s="816"/>
    </row>
    <row r="101" spans="1:10" ht="12.75" customHeight="1" x14ac:dyDescent="0.2">
      <c r="A101" s="734"/>
      <c r="B101" s="728"/>
      <c r="C101" s="728"/>
      <c r="D101" s="728"/>
      <c r="E101" s="728"/>
      <c r="F101" s="728"/>
      <c r="G101" s="47"/>
      <c r="H101" s="47"/>
      <c r="I101" s="47"/>
      <c r="J101" s="47"/>
    </row>
    <row r="102" spans="1:10" ht="12.75" customHeight="1" x14ac:dyDescent="0.2">
      <c r="A102" s="816" t="s">
        <v>564</v>
      </c>
      <c r="B102" s="816"/>
      <c r="C102" s="816"/>
      <c r="D102" s="816"/>
      <c r="E102" s="816"/>
      <c r="F102" s="816"/>
      <c r="G102" s="816"/>
      <c r="H102" s="816"/>
      <c r="I102" s="816"/>
      <c r="J102" s="816"/>
    </row>
    <row r="103" spans="1:10" ht="12.75" customHeight="1" x14ac:dyDescent="0.2">
      <c r="A103" s="729"/>
      <c r="B103" s="729"/>
      <c r="C103" s="729"/>
      <c r="D103" s="729"/>
      <c r="E103" s="729"/>
      <c r="F103" s="729"/>
      <c r="G103" s="47"/>
      <c r="H103" s="47"/>
      <c r="I103" s="47"/>
      <c r="J103" s="47"/>
    </row>
    <row r="104" spans="1:10" ht="24.75" customHeight="1" x14ac:dyDescent="0.2">
      <c r="A104" s="816" t="s">
        <v>565</v>
      </c>
      <c r="B104" s="816"/>
      <c r="C104" s="816"/>
      <c r="D104" s="816"/>
      <c r="E104" s="816"/>
      <c r="F104" s="816"/>
      <c r="G104" s="816"/>
      <c r="H104" s="816"/>
      <c r="I104" s="816"/>
      <c r="J104" s="816"/>
    </row>
    <row r="105" spans="1:10" ht="12.75" customHeight="1" x14ac:dyDescent="0.2">
      <c r="A105" s="728"/>
      <c r="B105" s="728"/>
      <c r="C105" s="728"/>
      <c r="D105" s="728"/>
      <c r="E105" s="728"/>
      <c r="F105" s="728"/>
      <c r="G105" s="47"/>
      <c r="H105" s="47"/>
      <c r="I105" s="47"/>
      <c r="J105" s="47"/>
    </row>
    <row r="106" spans="1:10" ht="21" customHeight="1" x14ac:dyDescent="0.2">
      <c r="A106" s="816" t="s">
        <v>566</v>
      </c>
      <c r="B106" s="816"/>
      <c r="C106" s="816"/>
      <c r="D106" s="816"/>
      <c r="E106" s="816"/>
      <c r="F106" s="816"/>
      <c r="G106" s="816"/>
      <c r="H106" s="816"/>
      <c r="I106" s="816"/>
      <c r="J106" s="816"/>
    </row>
    <row r="107" spans="1:10" ht="12.75" customHeight="1" x14ac:dyDescent="0.2">
      <c r="A107" s="728"/>
      <c r="B107" s="728"/>
      <c r="C107" s="728"/>
      <c r="D107" s="728"/>
      <c r="E107" s="728"/>
      <c r="F107" s="728"/>
      <c r="G107" s="47"/>
      <c r="H107" s="47"/>
      <c r="I107" s="47"/>
      <c r="J107" s="47"/>
    </row>
    <row r="108" spans="1:10" ht="48.75" customHeight="1" x14ac:dyDescent="0.2">
      <c r="A108" s="816" t="s">
        <v>588</v>
      </c>
      <c r="B108" s="816"/>
      <c r="C108" s="816"/>
      <c r="D108" s="816"/>
      <c r="E108" s="816"/>
      <c r="F108" s="816"/>
      <c r="G108" s="816"/>
      <c r="H108" s="816"/>
      <c r="I108" s="816"/>
      <c r="J108" s="816"/>
    </row>
    <row r="109" spans="1:10" ht="12.75" customHeight="1" x14ac:dyDescent="0.2">
      <c r="A109" s="734"/>
      <c r="B109" s="728"/>
      <c r="C109" s="728"/>
      <c r="D109" s="728"/>
      <c r="E109" s="728"/>
      <c r="F109" s="728"/>
      <c r="G109" s="47"/>
      <c r="H109" s="47"/>
      <c r="I109" s="47"/>
      <c r="J109" s="47"/>
    </row>
    <row r="110" spans="1:10" ht="27" customHeight="1" x14ac:dyDescent="0.2">
      <c r="A110" s="816" t="s">
        <v>567</v>
      </c>
      <c r="B110" s="816"/>
      <c r="C110" s="816"/>
      <c r="D110" s="816"/>
      <c r="E110" s="816"/>
      <c r="F110" s="816"/>
      <c r="G110" s="816"/>
      <c r="H110" s="816"/>
      <c r="I110" s="816"/>
      <c r="J110" s="816"/>
    </row>
    <row r="111" spans="1:10" ht="12.75" customHeight="1" x14ac:dyDescent="0.2">
      <c r="A111" s="735"/>
      <c r="B111" s="728"/>
      <c r="C111" s="728"/>
      <c r="D111" s="728"/>
      <c r="E111" s="728"/>
      <c r="F111" s="728"/>
      <c r="G111" s="47"/>
      <c r="H111" s="47"/>
      <c r="I111" s="47"/>
      <c r="J111" s="47"/>
    </row>
    <row r="112" spans="1:10" ht="19.5" customHeight="1" x14ac:dyDescent="0.2">
      <c r="A112" s="816" t="s">
        <v>568</v>
      </c>
      <c r="B112" s="816"/>
      <c r="C112" s="816"/>
      <c r="D112" s="816"/>
      <c r="E112" s="816"/>
      <c r="F112" s="816"/>
      <c r="G112" s="816"/>
      <c r="H112" s="816"/>
      <c r="I112" s="816"/>
      <c r="J112" s="816"/>
    </row>
    <row r="113" spans="1:10" ht="12.75" customHeight="1" x14ac:dyDescent="0.2">
      <c r="A113" s="735"/>
      <c r="B113" s="728"/>
      <c r="C113" s="728"/>
      <c r="D113" s="728"/>
      <c r="E113" s="728"/>
      <c r="F113" s="728"/>
      <c r="G113" s="47"/>
      <c r="H113" s="47"/>
      <c r="I113" s="47"/>
      <c r="J113" s="47"/>
    </row>
    <row r="114" spans="1:10" ht="22.5" customHeight="1" x14ac:dyDescent="0.2">
      <c r="A114" s="816" t="s">
        <v>569</v>
      </c>
      <c r="B114" s="816"/>
      <c r="C114" s="816"/>
      <c r="D114" s="816"/>
      <c r="E114" s="816"/>
      <c r="F114" s="816"/>
      <c r="G114" s="816"/>
      <c r="H114" s="816"/>
      <c r="I114" s="816"/>
      <c r="J114" s="816"/>
    </row>
    <row r="115" spans="1:10" ht="12" customHeight="1" x14ac:dyDescent="0.2">
      <c r="A115" s="729"/>
      <c r="B115" s="729"/>
      <c r="C115" s="729"/>
      <c r="D115" s="729"/>
      <c r="E115" s="729"/>
      <c r="F115" s="729"/>
      <c r="G115" s="47"/>
      <c r="H115" s="47"/>
      <c r="I115" s="47"/>
      <c r="J115" s="47"/>
    </row>
    <row r="116" spans="1:10" ht="39.75" customHeight="1" x14ac:dyDescent="0.2">
      <c r="A116" s="816" t="s">
        <v>570</v>
      </c>
      <c r="B116" s="816"/>
      <c r="C116" s="816"/>
      <c r="D116" s="816"/>
      <c r="E116" s="816"/>
      <c r="F116" s="816"/>
      <c r="G116" s="816"/>
      <c r="H116" s="816"/>
      <c r="I116" s="816"/>
      <c r="J116" s="816"/>
    </row>
    <row r="117" spans="1:10" ht="12.75" customHeight="1" x14ac:dyDescent="0.2">
      <c r="A117" s="735"/>
      <c r="B117" s="728"/>
      <c r="C117" s="728"/>
      <c r="D117" s="728"/>
      <c r="E117" s="728"/>
      <c r="F117" s="728"/>
      <c r="G117" s="47"/>
      <c r="H117" s="47"/>
      <c r="I117" s="47"/>
      <c r="J117" s="47"/>
    </row>
    <row r="118" spans="1:10" ht="33.75" customHeight="1" x14ac:dyDescent="0.2">
      <c r="A118" s="816" t="s">
        <v>571</v>
      </c>
      <c r="B118" s="816"/>
      <c r="C118" s="816"/>
      <c r="D118" s="816"/>
      <c r="E118" s="816"/>
      <c r="F118" s="816"/>
      <c r="G118" s="816"/>
      <c r="H118" s="816"/>
      <c r="I118" s="816"/>
      <c r="J118" s="816"/>
    </row>
    <row r="119" spans="1:10" ht="12.75" customHeight="1" x14ac:dyDescent="0.2">
      <c r="A119" s="735"/>
      <c r="B119" s="728"/>
      <c r="C119" s="728"/>
      <c r="D119" s="728"/>
      <c r="E119" s="728"/>
      <c r="F119" s="728"/>
      <c r="G119" s="47"/>
      <c r="H119" s="47"/>
      <c r="I119" s="47"/>
      <c r="J119" s="47"/>
    </row>
    <row r="120" spans="1:10" ht="21" customHeight="1" x14ac:dyDescent="0.2">
      <c r="A120" s="816" t="s">
        <v>572</v>
      </c>
      <c r="B120" s="816"/>
      <c r="C120" s="816"/>
      <c r="D120" s="816"/>
      <c r="E120" s="816"/>
      <c r="F120" s="816"/>
      <c r="G120" s="816"/>
      <c r="H120" s="816"/>
      <c r="I120" s="816"/>
      <c r="J120" s="816"/>
    </row>
    <row r="121" spans="1:10" s="421" customFormat="1" ht="12.75" customHeight="1" x14ac:dyDescent="0.2">
      <c r="A121" s="736"/>
      <c r="B121" s="732"/>
      <c r="C121" s="732"/>
      <c r="D121" s="733"/>
      <c r="E121" s="733"/>
      <c r="F121" s="733"/>
      <c r="G121" s="733"/>
      <c r="H121" s="733"/>
      <c r="I121" s="733"/>
      <c r="J121" s="733"/>
    </row>
    <row r="122" spans="1:10" s="421" customFormat="1" ht="14.25" customHeight="1" x14ac:dyDescent="0.2">
      <c r="A122" s="813" t="s">
        <v>161</v>
      </c>
      <c r="B122" s="813"/>
      <c r="C122" s="813"/>
      <c r="D122" s="813"/>
      <c r="E122" s="813"/>
      <c r="F122" s="813"/>
      <c r="G122" s="813"/>
      <c r="H122" s="813"/>
      <c r="I122" s="813"/>
      <c r="J122" s="813"/>
    </row>
    <row r="123" spans="1:10" s="421" customFormat="1" ht="12.75" customHeight="1" x14ac:dyDescent="0.2">
      <c r="A123" s="737" t="s">
        <v>162</v>
      </c>
      <c r="B123" s="732"/>
      <c r="C123" s="732"/>
      <c r="D123" s="733"/>
      <c r="E123" s="733"/>
      <c r="F123" s="733"/>
      <c r="G123" s="733"/>
      <c r="H123" s="733"/>
      <c r="I123" s="733"/>
      <c r="J123" s="733"/>
    </row>
  </sheetData>
  <mergeCells count="15">
    <mergeCell ref="A114:J114"/>
    <mergeCell ref="A116:J116"/>
    <mergeCell ref="A118:J118"/>
    <mergeCell ref="A120:J120"/>
    <mergeCell ref="A122:J122"/>
    <mergeCell ref="A104:J104"/>
    <mergeCell ref="A106:J106"/>
    <mergeCell ref="A108:J108"/>
    <mergeCell ref="A110:J110"/>
    <mergeCell ref="A112:J112"/>
    <mergeCell ref="A93:J93"/>
    <mergeCell ref="A96:J96"/>
    <mergeCell ref="A98:J98"/>
    <mergeCell ref="A100:J100"/>
    <mergeCell ref="A102:J102"/>
  </mergeCells>
  <pageMargins left="0.70866141732283472" right="0.70866141732283472" top="0.74803149606299213" bottom="0.74803149606299213" header="0.31496062992125984" footer="0.31496062992125984"/>
  <pageSetup paperSize="9" scale="60" firstPageNumber="35" fitToHeight="2" orientation="landscape" useFirstPageNumber="1" r:id="rId1"/>
  <headerFooter>
    <oddHeader>&amp;RLes finances des groupements à fiscalité propre en 2023</oddHeader>
    <oddFooter>&amp;LDirection Générale des Collectivités Locales / DESL&amp;C&amp;P&amp;RMise à jour : janvier 2023</oddFooter>
    <evenHeader>&amp;RLes finances des groupements à fiscalité propre en 2019</evenHeader>
    <evenFooter>&amp;LDirection Générale des Collectivités Locales / DESL&amp;C36&amp;RMise à jour : mai 2021</evenFooter>
    <firstHeader>&amp;RLes finances des groupements à fiscalité propre en 2019</firstHeader>
    <firstFooter>&amp;LDirection Générale des Collectivités Locales / DESL&amp;C35&amp;RMise à jour : mai 2021</firstFooter>
  </headerFooter>
  <rowBreaks count="2" manualBreakCount="2">
    <brk id="54" max="16383" man="1"/>
    <brk id="90" max="9" man="1"/>
  </rowBreak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8"/>
  <sheetViews>
    <sheetView zoomScaleNormal="100" workbookViewId="0"/>
  </sheetViews>
  <sheetFormatPr baseColWidth="10" defaultRowHeight="12.75" x14ac:dyDescent="0.2"/>
  <cols>
    <col min="1" max="1" width="84" customWidth="1"/>
    <col min="2" max="7" width="14.7109375" customWidth="1"/>
    <col min="8" max="10" width="13.7109375" customWidth="1"/>
    <col min="11" max="11" width="19" customWidth="1"/>
  </cols>
  <sheetData>
    <row r="1" spans="1:11" s="405" customFormat="1" ht="21" x14ac:dyDescent="0.2">
      <c r="A1" s="27" t="s">
        <v>770</v>
      </c>
    </row>
    <row r="2" spans="1:11" ht="13.5" thickBot="1" x14ac:dyDescent="0.25">
      <c r="K2" s="241" t="s">
        <v>338</v>
      </c>
    </row>
    <row r="3" spans="1:11" x14ac:dyDescent="0.2">
      <c r="A3" s="25"/>
      <c r="B3" s="480" t="s">
        <v>34</v>
      </c>
      <c r="C3" s="480" t="s">
        <v>455</v>
      </c>
      <c r="D3" s="480" t="s">
        <v>457</v>
      </c>
      <c r="E3" s="480" t="s">
        <v>97</v>
      </c>
      <c r="F3" s="480" t="s">
        <v>267</v>
      </c>
      <c r="G3" s="481">
        <v>300000</v>
      </c>
      <c r="H3" s="482" t="s">
        <v>283</v>
      </c>
      <c r="I3" s="482" t="s">
        <v>283</v>
      </c>
      <c r="J3" s="482" t="s">
        <v>61</v>
      </c>
      <c r="K3" s="237" t="s">
        <v>163</v>
      </c>
    </row>
    <row r="4" spans="1:11" x14ac:dyDescent="0.2">
      <c r="A4" s="348" t="s">
        <v>65</v>
      </c>
      <c r="B4" s="483" t="s">
        <v>454</v>
      </c>
      <c r="C4" s="483" t="s">
        <v>35</v>
      </c>
      <c r="D4" s="483" t="s">
        <v>35</v>
      </c>
      <c r="E4" s="483" t="s">
        <v>35</v>
      </c>
      <c r="F4" s="483" t="s">
        <v>35</v>
      </c>
      <c r="G4" s="483" t="s">
        <v>36</v>
      </c>
      <c r="H4" s="484" t="s">
        <v>281</v>
      </c>
      <c r="I4" s="484" t="s">
        <v>282</v>
      </c>
      <c r="J4" s="484" t="s">
        <v>106</v>
      </c>
      <c r="K4" s="238" t="s">
        <v>284</v>
      </c>
    </row>
    <row r="5" spans="1:11" ht="13.5" thickBot="1" x14ac:dyDescent="0.25">
      <c r="A5" s="294" t="s">
        <v>338</v>
      </c>
      <c r="B5" s="485" t="s">
        <v>36</v>
      </c>
      <c r="C5" s="485" t="s">
        <v>456</v>
      </c>
      <c r="D5" s="485" t="s">
        <v>99</v>
      </c>
      <c r="E5" s="485" t="s">
        <v>100</v>
      </c>
      <c r="F5" s="485" t="s">
        <v>268</v>
      </c>
      <c r="G5" s="485" t="s">
        <v>101</v>
      </c>
      <c r="H5" s="486" t="s">
        <v>100</v>
      </c>
      <c r="I5" s="486" t="s">
        <v>101</v>
      </c>
      <c r="J5" s="486" t="s">
        <v>265</v>
      </c>
      <c r="K5" s="239" t="s">
        <v>72</v>
      </c>
    </row>
    <row r="6" spans="1:11" x14ac:dyDescent="0.2">
      <c r="A6" s="201"/>
    </row>
    <row r="7" spans="1:11" ht="15" x14ac:dyDescent="0.25">
      <c r="A7" s="332" t="s">
        <v>115</v>
      </c>
      <c r="B7" s="468">
        <v>387.86037672200001</v>
      </c>
      <c r="C7" s="468">
        <v>370.18694509199997</v>
      </c>
      <c r="D7" s="468">
        <v>377.56634691900001</v>
      </c>
      <c r="E7" s="468">
        <v>416.350734139</v>
      </c>
      <c r="F7" s="468">
        <v>478.31627741400001</v>
      </c>
      <c r="G7" s="468">
        <v>513.67024703100003</v>
      </c>
      <c r="H7" s="469">
        <v>390.06365784399998</v>
      </c>
      <c r="I7" s="469">
        <v>498.58974749200001</v>
      </c>
      <c r="J7" s="469">
        <v>451.61416425700003</v>
      </c>
      <c r="K7" s="469">
        <v>456.70504131799999</v>
      </c>
    </row>
    <row r="8" spans="1:11" ht="14.25" x14ac:dyDescent="0.2">
      <c r="A8" s="333" t="s">
        <v>116</v>
      </c>
      <c r="B8" s="470">
        <v>95.236480564999994</v>
      </c>
      <c r="C8" s="470">
        <v>102.52928763</v>
      </c>
      <c r="D8" s="470">
        <v>98.289623750000004</v>
      </c>
      <c r="E8" s="470">
        <v>113.622173257</v>
      </c>
      <c r="F8" s="470">
        <v>121.471272142</v>
      </c>
      <c r="G8" s="470">
        <v>134.40521874699999</v>
      </c>
      <c r="H8" s="330">
        <v>104.965113383</v>
      </c>
      <c r="I8" s="330">
        <v>128.88814731400001</v>
      </c>
      <c r="J8" s="330">
        <v>118.533047676</v>
      </c>
      <c r="K8" s="330">
        <v>122.745303609</v>
      </c>
    </row>
    <row r="9" spans="1:11" ht="14.25" x14ac:dyDescent="0.2">
      <c r="A9" s="334" t="s">
        <v>117</v>
      </c>
      <c r="B9" s="471">
        <v>168.496319368</v>
      </c>
      <c r="C9" s="471">
        <v>154.25925761400001</v>
      </c>
      <c r="D9" s="471">
        <v>166.75479514899999</v>
      </c>
      <c r="E9" s="471">
        <v>172.85905515300001</v>
      </c>
      <c r="F9" s="471">
        <v>196.57206595</v>
      </c>
      <c r="G9" s="471">
        <v>164.27141419099999</v>
      </c>
      <c r="H9" s="472">
        <v>165.115753848</v>
      </c>
      <c r="I9" s="472">
        <v>178.04949821400001</v>
      </c>
      <c r="J9" s="472">
        <v>172.45111918000001</v>
      </c>
      <c r="K9" s="472">
        <v>172.95338477999999</v>
      </c>
    </row>
    <row r="10" spans="1:11" ht="14.25" x14ac:dyDescent="0.2">
      <c r="A10" s="333" t="s">
        <v>118</v>
      </c>
      <c r="B10" s="470">
        <v>4.8132208370000003</v>
      </c>
      <c r="C10" s="470">
        <v>4.6910374279999996</v>
      </c>
      <c r="D10" s="470">
        <v>4.5301487099999997</v>
      </c>
      <c r="E10" s="470">
        <v>6.3896548319999997</v>
      </c>
      <c r="F10" s="470">
        <v>11.965383225</v>
      </c>
      <c r="G10" s="470">
        <v>14.552290628</v>
      </c>
      <c r="H10" s="330">
        <v>5.2773120990000004</v>
      </c>
      <c r="I10" s="330">
        <v>13.448825973</v>
      </c>
      <c r="J10" s="330">
        <v>9.9117812730000008</v>
      </c>
      <c r="K10" s="330">
        <v>10.386344764</v>
      </c>
    </row>
    <row r="11" spans="1:11" ht="14.25" x14ac:dyDescent="0.2">
      <c r="A11" s="334" t="s">
        <v>119</v>
      </c>
      <c r="B11" s="471">
        <v>98.294942222000003</v>
      </c>
      <c r="C11" s="471">
        <v>90.420974756999996</v>
      </c>
      <c r="D11" s="471">
        <v>90.411211780000002</v>
      </c>
      <c r="E11" s="471">
        <v>101.69201885</v>
      </c>
      <c r="F11" s="471">
        <v>120.361938829</v>
      </c>
      <c r="G11" s="471">
        <v>177.899764172</v>
      </c>
      <c r="H11" s="472">
        <v>95.110093470999999</v>
      </c>
      <c r="I11" s="472">
        <v>153.356575445</v>
      </c>
      <c r="J11" s="472">
        <v>128.144550659</v>
      </c>
      <c r="K11" s="472">
        <v>126.825136313</v>
      </c>
    </row>
    <row r="12" spans="1:11" ht="14.25" x14ac:dyDescent="0.2">
      <c r="A12" s="333" t="s">
        <v>120</v>
      </c>
      <c r="B12" s="470">
        <v>21.019413731</v>
      </c>
      <c r="C12" s="470">
        <v>18.286387662999999</v>
      </c>
      <c r="D12" s="470">
        <v>17.58056753</v>
      </c>
      <c r="E12" s="470">
        <v>21.787832046999998</v>
      </c>
      <c r="F12" s="470">
        <v>27.945617269</v>
      </c>
      <c r="G12" s="470">
        <v>22.541559293999999</v>
      </c>
      <c r="H12" s="330">
        <v>19.595385043</v>
      </c>
      <c r="I12" s="330">
        <v>24.846700546000001</v>
      </c>
      <c r="J12" s="330">
        <v>22.573665470000002</v>
      </c>
      <c r="K12" s="330">
        <v>23.794871851</v>
      </c>
    </row>
    <row r="13" spans="1:11" ht="15" x14ac:dyDescent="0.25">
      <c r="A13" s="335" t="s">
        <v>121</v>
      </c>
      <c r="B13" s="473">
        <v>459.778327993</v>
      </c>
      <c r="C13" s="473">
        <v>448.11681563399998</v>
      </c>
      <c r="D13" s="473">
        <v>453.77253662099997</v>
      </c>
      <c r="E13" s="473">
        <v>507.60380041100001</v>
      </c>
      <c r="F13" s="473">
        <v>602.26946676099999</v>
      </c>
      <c r="G13" s="473">
        <v>640.54864147700005</v>
      </c>
      <c r="H13" s="474">
        <v>471.944222018</v>
      </c>
      <c r="I13" s="474">
        <v>624.22037387600005</v>
      </c>
      <c r="J13" s="474">
        <v>558.30754987700004</v>
      </c>
      <c r="K13" s="474">
        <v>562.90478455300001</v>
      </c>
    </row>
    <row r="14" spans="1:11" ht="14.25" x14ac:dyDescent="0.2">
      <c r="A14" s="333" t="s">
        <v>63</v>
      </c>
      <c r="B14" s="470">
        <v>283.38168997000002</v>
      </c>
      <c r="C14" s="470">
        <v>268.85056797200002</v>
      </c>
      <c r="D14" s="470">
        <v>267.82658726800003</v>
      </c>
      <c r="E14" s="470">
        <v>298.30794592900003</v>
      </c>
      <c r="F14" s="470">
        <v>354.84924665199998</v>
      </c>
      <c r="G14" s="470">
        <v>336.80816598500002</v>
      </c>
      <c r="H14" s="330">
        <v>280.39930075400002</v>
      </c>
      <c r="I14" s="330">
        <v>344.50372355899998</v>
      </c>
      <c r="J14" s="330">
        <v>316.756085558</v>
      </c>
      <c r="K14" s="330">
        <v>320.58583411799998</v>
      </c>
    </row>
    <row r="15" spans="1:11" ht="14.25" x14ac:dyDescent="0.2">
      <c r="A15" s="334" t="s">
        <v>122</v>
      </c>
      <c r="B15" s="471">
        <v>92.8250946</v>
      </c>
      <c r="C15" s="471">
        <v>53.939564451000003</v>
      </c>
      <c r="D15" s="471">
        <v>43.300200576000002</v>
      </c>
      <c r="E15" s="471">
        <v>36.706752942000001</v>
      </c>
      <c r="F15" s="471">
        <v>50.741592408999999</v>
      </c>
      <c r="G15" s="471">
        <v>-19.485443201999999</v>
      </c>
      <c r="H15" s="472">
        <v>48.113803736000001</v>
      </c>
      <c r="I15" s="472">
        <v>10.470422847</v>
      </c>
      <c r="J15" s="472">
        <v>26.764382925</v>
      </c>
      <c r="K15" s="472">
        <v>31.939238695</v>
      </c>
    </row>
    <row r="16" spans="1:11" ht="14.25" x14ac:dyDescent="0.2">
      <c r="A16" s="539" t="s">
        <v>123</v>
      </c>
      <c r="B16" s="540">
        <v>190.55659536900001</v>
      </c>
      <c r="C16" s="540">
        <v>214.911003521</v>
      </c>
      <c r="D16" s="540">
        <v>224.52638669199999</v>
      </c>
      <c r="E16" s="540">
        <v>261.60119298699999</v>
      </c>
      <c r="F16" s="540">
        <v>304.10765424200002</v>
      </c>
      <c r="G16" s="540">
        <v>356.29360918700002</v>
      </c>
      <c r="H16" s="370">
        <v>232.285497018</v>
      </c>
      <c r="I16" s="370">
        <v>334.03330071300002</v>
      </c>
      <c r="J16" s="370">
        <v>289.99170263299999</v>
      </c>
      <c r="K16" s="370">
        <v>288.64659542300001</v>
      </c>
    </row>
    <row r="17" spans="1:11" ht="14.25" x14ac:dyDescent="0.2">
      <c r="A17" s="541" t="s">
        <v>124</v>
      </c>
      <c r="B17" s="542">
        <v>73.105363396000001</v>
      </c>
      <c r="C17" s="542">
        <v>88.073810193</v>
      </c>
      <c r="D17" s="542">
        <v>90.702933552000005</v>
      </c>
      <c r="E17" s="542">
        <v>114.42168864</v>
      </c>
      <c r="F17" s="542">
        <v>149.75533915</v>
      </c>
      <c r="G17" s="542">
        <v>205.06338471999999</v>
      </c>
      <c r="H17" s="543">
        <v>97.108497438000001</v>
      </c>
      <c r="I17" s="543">
        <v>181.47132519300001</v>
      </c>
      <c r="J17" s="543">
        <v>144.954824414</v>
      </c>
      <c r="K17" s="543">
        <v>142.50170210799999</v>
      </c>
    </row>
    <row r="18" spans="1:11" ht="14.25" x14ac:dyDescent="0.2">
      <c r="A18" s="539" t="s">
        <v>125</v>
      </c>
      <c r="B18" s="540">
        <v>43.606716628000001</v>
      </c>
      <c r="C18" s="540">
        <v>43.407856246999998</v>
      </c>
      <c r="D18" s="540">
        <v>50.488323989999998</v>
      </c>
      <c r="E18" s="540">
        <v>69.980033824000003</v>
      </c>
      <c r="F18" s="540">
        <v>95.424929249000002</v>
      </c>
      <c r="G18" s="540">
        <v>152.71079067100001</v>
      </c>
      <c r="H18" s="370">
        <v>54.766102693000001</v>
      </c>
      <c r="I18" s="370">
        <v>128.275079035</v>
      </c>
      <c r="J18" s="370">
        <v>96.456674374000002</v>
      </c>
      <c r="K18" s="370">
        <v>94.065467444000006</v>
      </c>
    </row>
    <row r="19" spans="1:11" ht="14.25" x14ac:dyDescent="0.2">
      <c r="A19" s="560" t="s">
        <v>126</v>
      </c>
      <c r="B19" s="561">
        <v>1.9211310770000001</v>
      </c>
      <c r="C19" s="561">
        <v>1.468498136</v>
      </c>
      <c r="D19" s="561">
        <v>1.37512452</v>
      </c>
      <c r="E19" s="561">
        <v>1.3667101779999999</v>
      </c>
      <c r="F19" s="561">
        <v>1.338184708</v>
      </c>
      <c r="G19" s="561">
        <v>2.2363368669999999</v>
      </c>
      <c r="H19" s="562">
        <v>1.443863192</v>
      </c>
      <c r="I19" s="562">
        <v>1.853223362</v>
      </c>
      <c r="J19" s="562">
        <v>1.676031566</v>
      </c>
      <c r="K19" s="562">
        <v>1.7510903680000001</v>
      </c>
    </row>
    <row r="20" spans="1:11" ht="14.25" x14ac:dyDescent="0.2">
      <c r="A20" s="676" t="s">
        <v>466</v>
      </c>
      <c r="B20" s="540">
        <v>27.577515691999999</v>
      </c>
      <c r="C20" s="540">
        <v>43.197455810000001</v>
      </c>
      <c r="D20" s="540">
        <v>38.839485043000003</v>
      </c>
      <c r="E20" s="540">
        <v>43.074944637999998</v>
      </c>
      <c r="F20" s="540">
        <v>52.992225193000003</v>
      </c>
      <c r="G20" s="540">
        <v>50.116257181000002</v>
      </c>
      <c r="H20" s="370">
        <v>40.898531552999998</v>
      </c>
      <c r="I20" s="370">
        <v>51.343022796</v>
      </c>
      <c r="J20" s="370">
        <v>46.822118474</v>
      </c>
      <c r="K20" s="370">
        <v>46.685144295999997</v>
      </c>
    </row>
    <row r="21" spans="1:11" ht="14.25" x14ac:dyDescent="0.2">
      <c r="A21" s="560" t="s">
        <v>127</v>
      </c>
      <c r="B21" s="561">
        <v>37.576256221000001</v>
      </c>
      <c r="C21" s="561">
        <v>34.846071494</v>
      </c>
      <c r="D21" s="561">
        <v>33.185916456000001</v>
      </c>
      <c r="E21" s="561">
        <v>33.727942208000002</v>
      </c>
      <c r="F21" s="561">
        <v>22.888261868000001</v>
      </c>
      <c r="G21" s="561">
        <v>18.903942665999999</v>
      </c>
      <c r="H21" s="562">
        <v>34.249704497000003</v>
      </c>
      <c r="I21" s="562">
        <v>20.603483750999999</v>
      </c>
      <c r="J21" s="562">
        <v>26.510258616000002</v>
      </c>
      <c r="K21" s="562">
        <v>28.824732414</v>
      </c>
    </row>
    <row r="22" spans="1:11" ht="14.25" x14ac:dyDescent="0.2">
      <c r="A22" s="539" t="s">
        <v>128</v>
      </c>
      <c r="B22" s="540">
        <v>52.510584962000003</v>
      </c>
      <c r="C22" s="540">
        <v>44.238610420000001</v>
      </c>
      <c r="D22" s="540">
        <v>52.074992055999999</v>
      </c>
      <c r="E22" s="540">
        <v>49.382069573000003</v>
      </c>
      <c r="F22" s="540">
        <v>59.648090916999998</v>
      </c>
      <c r="G22" s="540">
        <v>53.988542197999998</v>
      </c>
      <c r="H22" s="370">
        <v>48.632693687</v>
      </c>
      <c r="I22" s="370">
        <v>56.402664934000001</v>
      </c>
      <c r="J22" s="370">
        <v>53.039428202000003</v>
      </c>
      <c r="K22" s="370">
        <v>54.080746574999999</v>
      </c>
    </row>
    <row r="23" spans="1:11" ht="14.25" x14ac:dyDescent="0.2">
      <c r="A23" s="563" t="s">
        <v>129</v>
      </c>
      <c r="B23" s="564">
        <v>13.204433443999999</v>
      </c>
      <c r="C23" s="564">
        <v>12.107755554000001</v>
      </c>
      <c r="D23" s="564">
        <v>9.982107289</v>
      </c>
      <c r="E23" s="564">
        <v>11.764154061999999</v>
      </c>
      <c r="F23" s="564">
        <v>15.128528173999999</v>
      </c>
      <c r="G23" s="564">
        <v>25.784605908</v>
      </c>
      <c r="H23" s="565">
        <v>11.554025643999999</v>
      </c>
      <c r="I23" s="565">
        <v>21.239176439000001</v>
      </c>
      <c r="J23" s="565">
        <v>17.046953086999999</v>
      </c>
      <c r="K23" s="565">
        <v>16.911769337999999</v>
      </c>
    </row>
    <row r="24" spans="1:11" ht="15" x14ac:dyDescent="0.25">
      <c r="A24" s="547" t="s">
        <v>130</v>
      </c>
      <c r="B24" s="548">
        <v>71.917951271000007</v>
      </c>
      <c r="C24" s="548">
        <v>77.929870542000003</v>
      </c>
      <c r="D24" s="548">
        <v>76.206189702000003</v>
      </c>
      <c r="E24" s="548">
        <v>91.253066271999998</v>
      </c>
      <c r="F24" s="548">
        <v>123.953189346</v>
      </c>
      <c r="G24" s="548">
        <v>126.878394446</v>
      </c>
      <c r="H24" s="354">
        <v>81.880564174</v>
      </c>
      <c r="I24" s="354">
        <v>125.630626384</v>
      </c>
      <c r="J24" s="354">
        <v>106.69338562</v>
      </c>
      <c r="K24" s="354">
        <v>106.199743235</v>
      </c>
    </row>
    <row r="25" spans="1:11" ht="15" x14ac:dyDescent="0.25">
      <c r="A25" s="566" t="s">
        <v>131</v>
      </c>
      <c r="B25" s="567">
        <v>47.378770236999998</v>
      </c>
      <c r="C25" s="567">
        <v>57.529219939999997</v>
      </c>
      <c r="D25" s="567">
        <v>56.375835379999998</v>
      </c>
      <c r="E25" s="567">
        <v>64.193433178999996</v>
      </c>
      <c r="F25" s="567">
        <v>77.007652124000003</v>
      </c>
      <c r="G25" s="567">
        <v>70.118760203999997</v>
      </c>
      <c r="H25" s="568">
        <v>58.885447847000002</v>
      </c>
      <c r="I25" s="568">
        <v>73.057268454999999</v>
      </c>
      <c r="J25" s="568">
        <v>66.922987374000002</v>
      </c>
      <c r="K25" s="568">
        <v>66.012328784999994</v>
      </c>
    </row>
    <row r="26" spans="1:11" ht="15" x14ac:dyDescent="0.25">
      <c r="A26" s="547" t="s">
        <v>132</v>
      </c>
      <c r="B26" s="548">
        <v>122.674800511</v>
      </c>
      <c r="C26" s="548">
        <v>107.95985575100001</v>
      </c>
      <c r="D26" s="548">
        <v>108.35664387600001</v>
      </c>
      <c r="E26" s="548">
        <v>131.24333053199999</v>
      </c>
      <c r="F26" s="548">
        <v>199.15527611300001</v>
      </c>
      <c r="G26" s="548">
        <v>250.42948120400001</v>
      </c>
      <c r="H26" s="354">
        <v>117.62795414599999</v>
      </c>
      <c r="I26" s="354">
        <v>228.558086433</v>
      </c>
      <c r="J26" s="354">
        <v>180.54191189400001</v>
      </c>
      <c r="K26" s="354">
        <v>179.22978730299999</v>
      </c>
    </row>
    <row r="27" spans="1:11" ht="14.25" x14ac:dyDescent="0.2">
      <c r="A27" s="560" t="s">
        <v>133</v>
      </c>
      <c r="B27" s="561">
        <v>105.81154369399999</v>
      </c>
      <c r="C27" s="561">
        <v>87.855930803999996</v>
      </c>
      <c r="D27" s="561">
        <v>85.125194209</v>
      </c>
      <c r="E27" s="561">
        <v>97.068352482999998</v>
      </c>
      <c r="F27" s="561">
        <v>135.26946611299999</v>
      </c>
      <c r="G27" s="561">
        <v>176.079716641</v>
      </c>
      <c r="H27" s="562">
        <v>91.917022903000003</v>
      </c>
      <c r="I27" s="562">
        <v>158.67179976700001</v>
      </c>
      <c r="J27" s="562">
        <v>129.776954416</v>
      </c>
      <c r="K27" s="562">
        <v>129.27441646599999</v>
      </c>
    </row>
    <row r="28" spans="1:11" ht="14.25" x14ac:dyDescent="0.2">
      <c r="A28" s="539" t="s">
        <v>134</v>
      </c>
      <c r="B28" s="540">
        <v>8.7193067119999998</v>
      </c>
      <c r="C28" s="540">
        <v>12.496346753999999</v>
      </c>
      <c r="D28" s="540">
        <v>15.506275412999999</v>
      </c>
      <c r="E28" s="540">
        <v>23.602858434000002</v>
      </c>
      <c r="F28" s="540">
        <v>45.035090171999997</v>
      </c>
      <c r="G28" s="540">
        <v>52.957284895999997</v>
      </c>
      <c r="H28" s="370">
        <v>16.959039882999999</v>
      </c>
      <c r="I28" s="370">
        <v>49.578013624</v>
      </c>
      <c r="J28" s="370">
        <v>35.458871203999998</v>
      </c>
      <c r="K28" s="370">
        <v>34.669848598000002</v>
      </c>
    </row>
    <row r="29" spans="1:11" ht="14.25" x14ac:dyDescent="0.2">
      <c r="A29" s="560" t="s">
        <v>135</v>
      </c>
      <c r="B29" s="561">
        <v>8.1439501050000001</v>
      </c>
      <c r="C29" s="561">
        <v>7.6075781930000002</v>
      </c>
      <c r="D29" s="561">
        <v>7.7251742539999997</v>
      </c>
      <c r="E29" s="561">
        <v>10.572119615</v>
      </c>
      <c r="F29" s="561">
        <v>18.850719827999999</v>
      </c>
      <c r="G29" s="561">
        <v>21.392479667</v>
      </c>
      <c r="H29" s="562">
        <v>8.7518913600000001</v>
      </c>
      <c r="I29" s="562">
        <v>20.308273042</v>
      </c>
      <c r="J29" s="562">
        <v>15.306086274</v>
      </c>
      <c r="K29" s="562">
        <v>15.285522239000001</v>
      </c>
    </row>
    <row r="30" spans="1:11" ht="15" x14ac:dyDescent="0.25">
      <c r="A30" s="547" t="s">
        <v>136</v>
      </c>
      <c r="B30" s="548">
        <v>66.370506767999998</v>
      </c>
      <c r="C30" s="548">
        <v>48.321322928000001</v>
      </c>
      <c r="D30" s="548">
        <v>43.196681257999998</v>
      </c>
      <c r="E30" s="548">
        <v>53.387461225999999</v>
      </c>
      <c r="F30" s="548">
        <v>78.181201509999994</v>
      </c>
      <c r="G30" s="548">
        <v>92.131405189999995</v>
      </c>
      <c r="H30" s="354">
        <v>50.308243011999998</v>
      </c>
      <c r="I30" s="354">
        <v>86.180841719</v>
      </c>
      <c r="J30" s="354">
        <v>70.653365773999994</v>
      </c>
      <c r="K30" s="354">
        <v>70.213486588999999</v>
      </c>
    </row>
    <row r="31" spans="1:11" ht="14.25" x14ac:dyDescent="0.2">
      <c r="A31" s="560" t="s">
        <v>137</v>
      </c>
      <c r="B31" s="561">
        <v>15.628016357</v>
      </c>
      <c r="C31" s="561">
        <v>11.929524149000001</v>
      </c>
      <c r="D31" s="561">
        <v>11.351652282</v>
      </c>
      <c r="E31" s="561">
        <v>11.992481432</v>
      </c>
      <c r="F31" s="561">
        <v>16.468182734999999</v>
      </c>
      <c r="G31" s="561">
        <v>19.641763911999998</v>
      </c>
      <c r="H31" s="562">
        <v>12.097263874999999</v>
      </c>
      <c r="I31" s="562">
        <v>18.288049181000002</v>
      </c>
      <c r="J31" s="562">
        <v>15.608364033999999</v>
      </c>
      <c r="K31" s="562">
        <v>15.567002584999999</v>
      </c>
    </row>
    <row r="32" spans="1:11" ht="14.25" x14ac:dyDescent="0.2">
      <c r="A32" s="539" t="s">
        <v>138</v>
      </c>
      <c r="B32" s="540">
        <v>42.742523876</v>
      </c>
      <c r="C32" s="540">
        <v>27.632128822999999</v>
      </c>
      <c r="D32" s="540">
        <v>23.909409411999999</v>
      </c>
      <c r="E32" s="540">
        <v>27.555726728</v>
      </c>
      <c r="F32" s="540">
        <v>41.261581835000001</v>
      </c>
      <c r="G32" s="540">
        <v>48.486400193000001</v>
      </c>
      <c r="H32" s="370">
        <v>27.867502667</v>
      </c>
      <c r="I32" s="370">
        <v>45.404600014000003</v>
      </c>
      <c r="J32" s="370">
        <v>37.813656870000003</v>
      </c>
      <c r="K32" s="370">
        <v>37.987204636999998</v>
      </c>
    </row>
    <row r="33" spans="1:11" ht="14.25" x14ac:dyDescent="0.2">
      <c r="A33" s="563" t="s">
        <v>139</v>
      </c>
      <c r="B33" s="564">
        <v>7.9999665350000004</v>
      </c>
      <c r="C33" s="564">
        <v>8.7596699559999998</v>
      </c>
      <c r="D33" s="564">
        <v>7.9356195630000004</v>
      </c>
      <c r="E33" s="564">
        <v>13.839253064999999</v>
      </c>
      <c r="F33" s="564">
        <v>20.451436940000001</v>
      </c>
      <c r="G33" s="564">
        <v>24.003241084999999</v>
      </c>
      <c r="H33" s="565">
        <v>10.343476470000001</v>
      </c>
      <c r="I33" s="565">
        <v>22.488192524999999</v>
      </c>
      <c r="J33" s="565">
        <v>17.231344870000001</v>
      </c>
      <c r="K33" s="565">
        <v>16.659279366</v>
      </c>
    </row>
    <row r="34" spans="1:11" ht="15" x14ac:dyDescent="0.25">
      <c r="A34" s="552" t="s">
        <v>140</v>
      </c>
      <c r="B34" s="548">
        <v>510.53517723300001</v>
      </c>
      <c r="C34" s="548">
        <v>478.146800842</v>
      </c>
      <c r="D34" s="548">
        <v>485.92299079499998</v>
      </c>
      <c r="E34" s="548">
        <v>547.59406467099996</v>
      </c>
      <c r="F34" s="548">
        <v>677.47155352699997</v>
      </c>
      <c r="G34" s="548">
        <v>764.09972823500004</v>
      </c>
      <c r="H34" s="354">
        <v>507.69161199000001</v>
      </c>
      <c r="I34" s="354">
        <v>727.14783392499999</v>
      </c>
      <c r="J34" s="354">
        <v>632.15607615199997</v>
      </c>
      <c r="K34" s="354">
        <v>635.93482862099995</v>
      </c>
    </row>
    <row r="35" spans="1:11" ht="15" x14ac:dyDescent="0.25">
      <c r="A35" s="569" t="s">
        <v>141</v>
      </c>
      <c r="B35" s="570">
        <v>526.14883476099999</v>
      </c>
      <c r="C35" s="570">
        <v>496.43813856200001</v>
      </c>
      <c r="D35" s="570">
        <v>496.96921787899998</v>
      </c>
      <c r="E35" s="570">
        <v>560.99126163699998</v>
      </c>
      <c r="F35" s="570">
        <v>680.45066827100004</v>
      </c>
      <c r="G35" s="570">
        <v>732.68004666700006</v>
      </c>
      <c r="H35" s="571">
        <v>522.25246503100004</v>
      </c>
      <c r="I35" s="571">
        <v>710.40121559500005</v>
      </c>
      <c r="J35" s="571">
        <v>628.96091565100005</v>
      </c>
      <c r="K35" s="571">
        <v>633.11827114200003</v>
      </c>
    </row>
    <row r="36" spans="1:11" ht="15" x14ac:dyDescent="0.25">
      <c r="A36" s="549" t="s">
        <v>142</v>
      </c>
      <c r="B36" s="550">
        <v>15.613657528999999</v>
      </c>
      <c r="C36" s="550">
        <v>18.291337719000001</v>
      </c>
      <c r="D36" s="550">
        <v>11.046227084</v>
      </c>
      <c r="E36" s="550">
        <v>13.397196965999999</v>
      </c>
      <c r="F36" s="550">
        <v>2.9791147439999999</v>
      </c>
      <c r="G36" s="550">
        <v>-31.419681568000001</v>
      </c>
      <c r="H36" s="551">
        <v>14.560853041</v>
      </c>
      <c r="I36" s="551">
        <v>-16.74661833</v>
      </c>
      <c r="J36" s="551">
        <v>-3.1951605010000002</v>
      </c>
      <c r="K36" s="551">
        <v>-2.8165574790000001</v>
      </c>
    </row>
    <row r="37" spans="1:11" ht="14.25" x14ac:dyDescent="0.2">
      <c r="A37" s="560" t="s">
        <v>143</v>
      </c>
      <c r="B37" s="561">
        <v>24.539181034999999</v>
      </c>
      <c r="C37" s="561">
        <v>20.400650601999999</v>
      </c>
      <c r="D37" s="561">
        <v>19.830354322000002</v>
      </c>
      <c r="E37" s="561">
        <v>27.059633091999999</v>
      </c>
      <c r="F37" s="561">
        <v>46.945537221999999</v>
      </c>
      <c r="G37" s="561">
        <v>56.759634241999997</v>
      </c>
      <c r="H37" s="562">
        <v>22.995116327000002</v>
      </c>
      <c r="I37" s="562">
        <v>52.573357928999997</v>
      </c>
      <c r="J37" s="562">
        <v>39.770398245999999</v>
      </c>
      <c r="K37" s="562">
        <v>40.187414449999999</v>
      </c>
    </row>
    <row r="38" spans="1:11" ht="14.25" x14ac:dyDescent="0.2">
      <c r="A38" s="539" t="s">
        <v>144</v>
      </c>
      <c r="B38" s="540">
        <v>18.211763984000001</v>
      </c>
      <c r="C38" s="540">
        <v>16.309436967</v>
      </c>
      <c r="D38" s="540">
        <v>13.245724695</v>
      </c>
      <c r="E38" s="540">
        <v>23.121072720000001</v>
      </c>
      <c r="F38" s="540">
        <v>54.641537305</v>
      </c>
      <c r="G38" s="540">
        <v>78.401209438999999</v>
      </c>
      <c r="H38" s="370">
        <v>18.184812117</v>
      </c>
      <c r="I38" s="370">
        <v>68.266344004000004</v>
      </c>
      <c r="J38" s="370">
        <v>46.588522779000002</v>
      </c>
      <c r="K38" s="370">
        <v>47.070174778999998</v>
      </c>
    </row>
    <row r="39" spans="1:11" ht="14.25" x14ac:dyDescent="0.2">
      <c r="A39" s="563" t="s">
        <v>145</v>
      </c>
      <c r="B39" s="564">
        <v>-6.3274170510000003</v>
      </c>
      <c r="C39" s="564">
        <v>-4.0912136349999999</v>
      </c>
      <c r="D39" s="564">
        <v>-6.584629627</v>
      </c>
      <c r="E39" s="564">
        <v>-3.9385603730000001</v>
      </c>
      <c r="F39" s="564">
        <v>7.6960000830000004</v>
      </c>
      <c r="G39" s="564">
        <v>21.641575197000002</v>
      </c>
      <c r="H39" s="565">
        <v>-4.8103042110000001</v>
      </c>
      <c r="I39" s="565">
        <v>15.692986076</v>
      </c>
      <c r="J39" s="565">
        <v>6.8181245329999998</v>
      </c>
      <c r="K39" s="565">
        <v>6.8827603289999999</v>
      </c>
    </row>
    <row r="40" spans="1:11" ht="15" x14ac:dyDescent="0.25">
      <c r="A40" s="552" t="s">
        <v>146</v>
      </c>
      <c r="B40" s="548">
        <v>535.07435826699998</v>
      </c>
      <c r="C40" s="548">
        <v>498.54745144399999</v>
      </c>
      <c r="D40" s="548">
        <v>505.75334511699998</v>
      </c>
      <c r="E40" s="548">
        <v>574.65369776399996</v>
      </c>
      <c r="F40" s="548">
        <v>724.41709074899995</v>
      </c>
      <c r="G40" s="548">
        <v>820.85936247699999</v>
      </c>
      <c r="H40" s="354">
        <v>530.68672831699996</v>
      </c>
      <c r="I40" s="354">
        <v>779.72119185400004</v>
      </c>
      <c r="J40" s="354">
        <v>671.92647439799998</v>
      </c>
      <c r="K40" s="354">
        <v>676.12224306999997</v>
      </c>
    </row>
    <row r="41" spans="1:11" ht="15" x14ac:dyDescent="0.25">
      <c r="A41" s="569" t="s">
        <v>147</v>
      </c>
      <c r="B41" s="570">
        <v>544.36059874499995</v>
      </c>
      <c r="C41" s="570">
        <v>512.74757552799997</v>
      </c>
      <c r="D41" s="570">
        <v>510.21494257400002</v>
      </c>
      <c r="E41" s="570">
        <v>584.11233435700001</v>
      </c>
      <c r="F41" s="570">
        <v>735.09220557699996</v>
      </c>
      <c r="G41" s="570">
        <v>811.08125610599996</v>
      </c>
      <c r="H41" s="571">
        <v>540.43727714700003</v>
      </c>
      <c r="I41" s="571">
        <v>778.6675596</v>
      </c>
      <c r="J41" s="571">
        <v>675.54943843000001</v>
      </c>
      <c r="K41" s="571">
        <v>680.18844592100004</v>
      </c>
    </row>
    <row r="42" spans="1:11" ht="14.25" x14ac:dyDescent="0.2">
      <c r="A42" s="544" t="s">
        <v>148</v>
      </c>
      <c r="B42" s="545">
        <v>9.2862404779999999</v>
      </c>
      <c r="C42" s="545">
        <v>14.200124084</v>
      </c>
      <c r="D42" s="545">
        <v>4.4615974569999999</v>
      </c>
      <c r="E42" s="545">
        <v>9.4586365929999996</v>
      </c>
      <c r="F42" s="545">
        <v>10.675114827</v>
      </c>
      <c r="G42" s="545">
        <v>-9.7781063709999998</v>
      </c>
      <c r="H42" s="546">
        <v>9.7505488299999996</v>
      </c>
      <c r="I42" s="546">
        <v>-1.053632254</v>
      </c>
      <c r="J42" s="546">
        <v>3.6229640320000001</v>
      </c>
      <c r="K42" s="546">
        <v>4.0662028509999999</v>
      </c>
    </row>
    <row r="43" spans="1:11" s="7" customFormat="1" ht="15" x14ac:dyDescent="0.25">
      <c r="A43" s="572" t="s">
        <v>202</v>
      </c>
      <c r="B43" s="567">
        <v>207.10251385500001</v>
      </c>
      <c r="C43" s="567">
        <v>202.91566180199999</v>
      </c>
      <c r="D43" s="567">
        <v>194.564305883</v>
      </c>
      <c r="E43" s="567">
        <v>270.29067600500002</v>
      </c>
      <c r="F43" s="567">
        <v>491.93530783400001</v>
      </c>
      <c r="G43" s="567">
        <v>630.78412485299998</v>
      </c>
      <c r="H43" s="568">
        <v>225.64340418</v>
      </c>
      <c r="I43" s="568">
        <v>571.55712591400004</v>
      </c>
      <c r="J43" s="568">
        <v>421.828163227</v>
      </c>
      <c r="K43" s="568">
        <v>428.15669304099998</v>
      </c>
    </row>
    <row r="44" spans="1:11" ht="15" x14ac:dyDescent="0.25">
      <c r="A44" s="547" t="s">
        <v>149</v>
      </c>
      <c r="B44" s="540"/>
      <c r="C44" s="540"/>
      <c r="D44" s="540"/>
      <c r="E44" s="540"/>
      <c r="F44" s="540"/>
      <c r="G44" s="540"/>
      <c r="H44" s="554"/>
      <c r="I44" s="554"/>
      <c r="J44" s="554"/>
      <c r="K44" s="554"/>
    </row>
    <row r="45" spans="1:11" ht="15" x14ac:dyDescent="0.25">
      <c r="A45" s="334" t="s">
        <v>391</v>
      </c>
      <c r="B45" s="471">
        <v>386.801094761</v>
      </c>
      <c r="C45" s="471">
        <v>369.79803986000002</v>
      </c>
      <c r="D45" s="471">
        <v>377.09374135399997</v>
      </c>
      <c r="E45" s="471">
        <v>415.86517776599999</v>
      </c>
      <c r="F45" s="471">
        <v>477.61744067799998</v>
      </c>
      <c r="G45" s="471">
        <v>513.63496330400005</v>
      </c>
      <c r="H45" s="472">
        <v>389.56792266799999</v>
      </c>
      <c r="I45" s="472">
        <v>498.27142027799999</v>
      </c>
      <c r="J45" s="472">
        <v>451.21904590000003</v>
      </c>
      <c r="K45" s="472">
        <v>456.32940809199999</v>
      </c>
    </row>
    <row r="46" spans="1:11" ht="15" x14ac:dyDescent="0.25">
      <c r="A46" s="333" t="s">
        <v>392</v>
      </c>
      <c r="B46" s="470">
        <v>165.844265038</v>
      </c>
      <c r="C46" s="470">
        <v>170.57981778199999</v>
      </c>
      <c r="D46" s="470">
        <v>164.37118967999999</v>
      </c>
      <c r="E46" s="470">
        <v>174.81942014099999</v>
      </c>
      <c r="F46" s="470">
        <v>191.498809733</v>
      </c>
      <c r="G46" s="470">
        <v>190.89072597500001</v>
      </c>
      <c r="H46" s="330">
        <v>170.25238693200001</v>
      </c>
      <c r="I46" s="330">
        <v>191.15010864000001</v>
      </c>
      <c r="J46" s="330">
        <v>182.10451721800001</v>
      </c>
      <c r="K46" s="330">
        <v>186.772594693</v>
      </c>
    </row>
    <row r="47" spans="1:11" ht="15" x14ac:dyDescent="0.25">
      <c r="A47" s="334" t="s">
        <v>393</v>
      </c>
      <c r="B47" s="471">
        <v>92.8250946</v>
      </c>
      <c r="C47" s="471">
        <v>53.939564451000003</v>
      </c>
      <c r="D47" s="471">
        <v>43.300200576000002</v>
      </c>
      <c r="E47" s="471">
        <v>36.706752942000001</v>
      </c>
      <c r="F47" s="471">
        <v>50.741592408999999</v>
      </c>
      <c r="G47" s="471">
        <v>-19.485443201999999</v>
      </c>
      <c r="H47" s="472">
        <v>48.113803736000001</v>
      </c>
      <c r="I47" s="472">
        <v>10.470422847</v>
      </c>
      <c r="J47" s="472">
        <v>26.764382925</v>
      </c>
      <c r="K47" s="472">
        <v>31.939238695</v>
      </c>
    </row>
    <row r="48" spans="1:11" ht="15" x14ac:dyDescent="0.25">
      <c r="A48" s="333" t="s">
        <v>394</v>
      </c>
      <c r="B48" s="470">
        <v>459.778327993</v>
      </c>
      <c r="C48" s="470">
        <v>448.11681563399998</v>
      </c>
      <c r="D48" s="470">
        <v>453.77253662099997</v>
      </c>
      <c r="E48" s="470">
        <v>507.60380041100001</v>
      </c>
      <c r="F48" s="470">
        <v>602.26946676099999</v>
      </c>
      <c r="G48" s="470">
        <v>640.54864147700005</v>
      </c>
      <c r="H48" s="330">
        <v>471.944222018</v>
      </c>
      <c r="I48" s="330">
        <v>624.22037387600005</v>
      </c>
      <c r="J48" s="330">
        <v>558.30754987700004</v>
      </c>
      <c r="K48" s="330">
        <v>562.90478455300001</v>
      </c>
    </row>
    <row r="49" spans="1:11" ht="15" x14ac:dyDescent="0.25">
      <c r="A49" s="334" t="s">
        <v>508</v>
      </c>
      <c r="B49" s="471">
        <v>110.272753716</v>
      </c>
      <c r="C49" s="471">
        <v>91.320734142000006</v>
      </c>
      <c r="D49" s="471">
        <v>87.549972589999996</v>
      </c>
      <c r="E49" s="471">
        <v>102.770332756</v>
      </c>
      <c r="F49" s="471">
        <v>143.720774576</v>
      </c>
      <c r="G49" s="471">
        <v>180.131753438</v>
      </c>
      <c r="H49" s="472">
        <v>96.018188273000007</v>
      </c>
      <c r="I49" s="472">
        <v>164.60037871899999</v>
      </c>
      <c r="J49" s="472">
        <v>134.91453629899999</v>
      </c>
      <c r="K49" s="472">
        <v>134.63450348699999</v>
      </c>
    </row>
    <row r="50" spans="1:11" ht="15" x14ac:dyDescent="0.25">
      <c r="A50" s="536" t="s">
        <v>395</v>
      </c>
      <c r="B50" s="537">
        <v>207.10251385500001</v>
      </c>
      <c r="C50" s="537">
        <v>202.91566180199999</v>
      </c>
      <c r="D50" s="537">
        <v>194.564305883</v>
      </c>
      <c r="E50" s="537">
        <v>270.29067600500002</v>
      </c>
      <c r="F50" s="537">
        <v>491.93530783400001</v>
      </c>
      <c r="G50" s="537">
        <v>630.78412485299998</v>
      </c>
      <c r="H50" s="538">
        <v>225.64340418</v>
      </c>
      <c r="I50" s="538">
        <v>571.55712591400004</v>
      </c>
      <c r="J50" s="538">
        <v>421.828163227</v>
      </c>
      <c r="K50" s="538">
        <v>428.15669304099998</v>
      </c>
    </row>
    <row r="51" spans="1:11" ht="15" x14ac:dyDescent="0.25">
      <c r="A51" s="563" t="s">
        <v>396</v>
      </c>
      <c r="B51" s="564">
        <v>43.606716628000001</v>
      </c>
      <c r="C51" s="564">
        <v>43.407856246999998</v>
      </c>
      <c r="D51" s="564">
        <v>50.488323989999998</v>
      </c>
      <c r="E51" s="564">
        <v>69.980033824000003</v>
      </c>
      <c r="F51" s="564">
        <v>95.424929249000002</v>
      </c>
      <c r="G51" s="564">
        <v>152.71079067100001</v>
      </c>
      <c r="H51" s="565">
        <v>54.766102693000001</v>
      </c>
      <c r="I51" s="565">
        <v>128.275079035</v>
      </c>
      <c r="J51" s="565">
        <v>96.456674374000002</v>
      </c>
      <c r="K51" s="565">
        <v>94.065467444000006</v>
      </c>
    </row>
    <row r="52" spans="1:11" ht="12.75" customHeight="1" x14ac:dyDescent="0.2">
      <c r="A52" s="217" t="s">
        <v>406</v>
      </c>
      <c r="B52" s="12"/>
      <c r="C52" s="12"/>
      <c r="D52" s="12"/>
      <c r="E52" s="12"/>
      <c r="F52" s="12"/>
      <c r="G52" s="12"/>
      <c r="H52" s="192"/>
      <c r="I52" s="192"/>
      <c r="J52" s="192"/>
    </row>
    <row r="53" spans="1:11" x14ac:dyDescent="0.2">
      <c r="A53" s="217" t="s">
        <v>771</v>
      </c>
      <c r="B53" s="12"/>
      <c r="C53" s="12"/>
      <c r="D53" s="12"/>
      <c r="E53" s="12"/>
      <c r="F53" s="12"/>
      <c r="G53" s="12"/>
      <c r="H53" s="192"/>
      <c r="I53" s="192"/>
      <c r="J53" s="192"/>
      <c r="K53" s="24"/>
    </row>
    <row r="54" spans="1:11" s="421" customFormat="1" x14ac:dyDescent="0.2">
      <c r="A54" s="443" t="s">
        <v>738</v>
      </c>
      <c r="B54" s="441"/>
      <c r="D54" s="444"/>
    </row>
    <row r="55" spans="1:11" s="421" customFormat="1" x14ac:dyDescent="0.2">
      <c r="A55" s="443"/>
      <c r="B55" s="441"/>
      <c r="D55" s="444"/>
    </row>
    <row r="57" spans="1:11" ht="51" customHeight="1" x14ac:dyDescent="0.2">
      <c r="A57" s="817" t="s">
        <v>575</v>
      </c>
      <c r="B57" s="818"/>
      <c r="C57" s="818"/>
      <c r="D57" s="818"/>
      <c r="E57" s="818"/>
      <c r="F57" s="818"/>
      <c r="G57" s="818"/>
      <c r="H57" s="818"/>
      <c r="I57" s="818"/>
      <c r="J57" s="819"/>
    </row>
    <row r="59" spans="1:11" s="421" customFormat="1" ht="12.75" customHeight="1" x14ac:dyDescent="0.2">
      <c r="A59" s="731" t="s">
        <v>159</v>
      </c>
      <c r="B59" s="732"/>
      <c r="C59" s="732"/>
      <c r="D59" s="733"/>
      <c r="E59" s="733"/>
      <c r="F59" s="733"/>
      <c r="G59" s="733"/>
      <c r="H59" s="733"/>
      <c r="I59" s="733"/>
      <c r="J59" s="733"/>
    </row>
    <row r="60" spans="1:11" s="421" customFormat="1" ht="39" customHeight="1" x14ac:dyDescent="0.2">
      <c r="A60" s="814" t="s">
        <v>160</v>
      </c>
      <c r="B60" s="814"/>
      <c r="C60" s="814"/>
      <c r="D60" s="814"/>
      <c r="E60" s="814"/>
      <c r="F60" s="814"/>
      <c r="G60" s="814"/>
      <c r="H60" s="814"/>
      <c r="I60" s="814"/>
      <c r="J60" s="814"/>
    </row>
    <row r="61" spans="1:11" s="421" customFormat="1" ht="12.75" customHeight="1" x14ac:dyDescent="0.3">
      <c r="A61" s="467"/>
      <c r="B61" s="732"/>
      <c r="C61" s="732"/>
      <c r="D61" s="733"/>
      <c r="E61" s="733"/>
      <c r="F61" s="733"/>
      <c r="G61" s="733"/>
      <c r="H61" s="733"/>
      <c r="I61" s="733"/>
      <c r="J61" s="733"/>
    </row>
    <row r="62" spans="1:11" s="421" customFormat="1" ht="24.75" customHeight="1" x14ac:dyDescent="0.2">
      <c r="A62" s="815" t="s">
        <v>562</v>
      </c>
      <c r="B62" s="815"/>
      <c r="C62" s="815"/>
      <c r="D62" s="815"/>
      <c r="E62" s="815"/>
      <c r="F62" s="815"/>
      <c r="G62" s="815"/>
      <c r="H62" s="815"/>
      <c r="I62" s="815"/>
      <c r="J62" s="815"/>
    </row>
    <row r="63" spans="1:11" s="421" customFormat="1" ht="12.75" customHeight="1" x14ac:dyDescent="0.3">
      <c r="A63" s="467"/>
      <c r="B63" s="732"/>
      <c r="C63" s="732"/>
      <c r="D63" s="733"/>
      <c r="E63" s="733"/>
      <c r="F63" s="733"/>
      <c r="G63" s="733"/>
      <c r="H63" s="733"/>
      <c r="I63" s="733"/>
      <c r="J63" s="733"/>
    </row>
    <row r="64" spans="1:11" ht="26.25" customHeight="1" x14ac:dyDescent="0.2">
      <c r="A64" s="816" t="s">
        <v>563</v>
      </c>
      <c r="B64" s="816"/>
      <c r="C64" s="816"/>
      <c r="D64" s="816"/>
      <c r="E64" s="816"/>
      <c r="F64" s="816"/>
      <c r="G64" s="816"/>
      <c r="H64" s="816"/>
      <c r="I64" s="816"/>
      <c r="J64" s="816"/>
    </row>
    <row r="65" spans="1:10" ht="12.75" customHeight="1" x14ac:dyDescent="0.2">
      <c r="A65" s="734"/>
      <c r="B65" s="728"/>
      <c r="C65" s="728"/>
      <c r="D65" s="728"/>
      <c r="E65" s="728"/>
      <c r="F65" s="728"/>
      <c r="G65" s="47"/>
      <c r="H65" s="47"/>
      <c r="I65" s="47"/>
      <c r="J65" s="47"/>
    </row>
    <row r="66" spans="1:10" ht="12.75" customHeight="1" x14ac:dyDescent="0.2">
      <c r="A66" s="816" t="s">
        <v>564</v>
      </c>
      <c r="B66" s="816"/>
      <c r="C66" s="816"/>
      <c r="D66" s="816"/>
      <c r="E66" s="816"/>
      <c r="F66" s="816"/>
      <c r="G66" s="816"/>
      <c r="H66" s="816"/>
      <c r="I66" s="816"/>
      <c r="J66" s="816"/>
    </row>
    <row r="67" spans="1:10" ht="12.75" customHeight="1" x14ac:dyDescent="0.2">
      <c r="A67" s="729"/>
      <c r="B67" s="729"/>
      <c r="C67" s="729"/>
      <c r="D67" s="729"/>
      <c r="E67" s="729"/>
      <c r="F67" s="729"/>
      <c r="G67" s="47"/>
      <c r="H67" s="47"/>
      <c r="I67" s="47"/>
      <c r="J67" s="47"/>
    </row>
    <row r="68" spans="1:10" ht="24.75" customHeight="1" x14ac:dyDescent="0.2">
      <c r="A68" s="816" t="s">
        <v>565</v>
      </c>
      <c r="B68" s="816"/>
      <c r="C68" s="816"/>
      <c r="D68" s="816"/>
      <c r="E68" s="816"/>
      <c r="F68" s="816"/>
      <c r="G68" s="816"/>
      <c r="H68" s="816"/>
      <c r="I68" s="816"/>
      <c r="J68" s="816"/>
    </row>
    <row r="69" spans="1:10" ht="12.75" customHeight="1" x14ac:dyDescent="0.2">
      <c r="A69" s="728"/>
      <c r="B69" s="728"/>
      <c r="C69" s="728"/>
      <c r="D69" s="728"/>
      <c r="E69" s="728"/>
      <c r="F69" s="728"/>
      <c r="G69" s="47"/>
      <c r="H69" s="47"/>
      <c r="I69" s="47"/>
      <c r="J69" s="47"/>
    </row>
    <row r="70" spans="1:10" ht="21" customHeight="1" x14ac:dyDescent="0.2">
      <c r="A70" s="816" t="s">
        <v>566</v>
      </c>
      <c r="B70" s="816"/>
      <c r="C70" s="816"/>
      <c r="D70" s="816"/>
      <c r="E70" s="816"/>
      <c r="F70" s="816"/>
      <c r="G70" s="816"/>
      <c r="H70" s="816"/>
      <c r="I70" s="816"/>
      <c r="J70" s="816"/>
    </row>
    <row r="71" spans="1:10" ht="12.75" customHeight="1" x14ac:dyDescent="0.2">
      <c r="A71" s="728"/>
      <c r="B71" s="728"/>
      <c r="C71" s="728"/>
      <c r="D71" s="728"/>
      <c r="E71" s="728"/>
      <c r="F71" s="728"/>
      <c r="G71" s="47"/>
      <c r="H71" s="47"/>
      <c r="I71" s="47"/>
      <c r="J71" s="47"/>
    </row>
    <row r="72" spans="1:10" ht="48.75" customHeight="1" x14ac:dyDescent="0.2">
      <c r="A72" s="816" t="s">
        <v>588</v>
      </c>
      <c r="B72" s="816"/>
      <c r="C72" s="816"/>
      <c r="D72" s="816"/>
      <c r="E72" s="816"/>
      <c r="F72" s="816"/>
      <c r="G72" s="816"/>
      <c r="H72" s="816"/>
      <c r="I72" s="816"/>
      <c r="J72" s="816"/>
    </row>
    <row r="73" spans="1:10" ht="12.75" customHeight="1" x14ac:dyDescent="0.2">
      <c r="A73" s="734"/>
      <c r="B73" s="728"/>
      <c r="C73" s="728"/>
      <c r="D73" s="728"/>
      <c r="E73" s="728"/>
      <c r="F73" s="728"/>
      <c r="G73" s="47"/>
      <c r="H73" s="47"/>
      <c r="I73" s="47"/>
      <c r="J73" s="47"/>
    </row>
    <row r="74" spans="1:10" ht="27" customHeight="1" x14ac:dyDescent="0.2">
      <c r="A74" s="816" t="s">
        <v>567</v>
      </c>
      <c r="B74" s="816"/>
      <c r="C74" s="816"/>
      <c r="D74" s="816"/>
      <c r="E74" s="816"/>
      <c r="F74" s="816"/>
      <c r="G74" s="816"/>
      <c r="H74" s="816"/>
      <c r="I74" s="816"/>
      <c r="J74" s="816"/>
    </row>
    <row r="75" spans="1:10" ht="12.75" customHeight="1" x14ac:dyDescent="0.2">
      <c r="A75" s="735"/>
      <c r="B75" s="728"/>
      <c r="C75" s="728"/>
      <c r="D75" s="728"/>
      <c r="E75" s="728"/>
      <c r="F75" s="728"/>
      <c r="G75" s="47"/>
      <c r="H75" s="47"/>
      <c r="I75" s="47"/>
      <c r="J75" s="47"/>
    </row>
    <row r="76" spans="1:10" ht="19.5" customHeight="1" x14ac:dyDescent="0.2">
      <c r="A76" s="816" t="s">
        <v>568</v>
      </c>
      <c r="B76" s="816"/>
      <c r="C76" s="816"/>
      <c r="D76" s="816"/>
      <c r="E76" s="816"/>
      <c r="F76" s="816"/>
      <c r="G76" s="816"/>
      <c r="H76" s="816"/>
      <c r="I76" s="816"/>
      <c r="J76" s="816"/>
    </row>
    <row r="77" spans="1:10" ht="12.75" customHeight="1" x14ac:dyDescent="0.2">
      <c r="A77" s="735"/>
      <c r="B77" s="728"/>
      <c r="C77" s="728"/>
      <c r="D77" s="728"/>
      <c r="E77" s="728"/>
      <c r="F77" s="728"/>
      <c r="G77" s="47"/>
      <c r="H77" s="47"/>
      <c r="I77" s="47"/>
      <c r="J77" s="47"/>
    </row>
    <row r="78" spans="1:10" ht="22.5" customHeight="1" x14ac:dyDescent="0.2">
      <c r="A78" s="816" t="s">
        <v>569</v>
      </c>
      <c r="B78" s="816"/>
      <c r="C78" s="816"/>
      <c r="D78" s="816"/>
      <c r="E78" s="816"/>
      <c r="F78" s="816"/>
      <c r="G78" s="816"/>
      <c r="H78" s="816"/>
      <c r="I78" s="816"/>
      <c r="J78" s="816"/>
    </row>
    <row r="79" spans="1:10" ht="12" customHeight="1" x14ac:dyDescent="0.2">
      <c r="A79" s="729"/>
      <c r="B79" s="729"/>
      <c r="C79" s="729"/>
      <c r="D79" s="729"/>
      <c r="E79" s="729"/>
      <c r="F79" s="729"/>
      <c r="G79" s="47"/>
      <c r="H79" s="47"/>
      <c r="I79" s="47"/>
      <c r="J79" s="47"/>
    </row>
    <row r="80" spans="1:10" ht="39.75" customHeight="1" x14ac:dyDescent="0.2">
      <c r="A80" s="816" t="s">
        <v>570</v>
      </c>
      <c r="B80" s="816"/>
      <c r="C80" s="816"/>
      <c r="D80" s="816"/>
      <c r="E80" s="816"/>
      <c r="F80" s="816"/>
      <c r="G80" s="816"/>
      <c r="H80" s="816"/>
      <c r="I80" s="816"/>
      <c r="J80" s="816"/>
    </row>
    <row r="81" spans="1:10" ht="12.75" customHeight="1" x14ac:dyDescent="0.2">
      <c r="A81" s="735"/>
      <c r="B81" s="728"/>
      <c r="C81" s="728"/>
      <c r="D81" s="728"/>
      <c r="E81" s="728"/>
      <c r="F81" s="728"/>
      <c r="G81" s="47"/>
      <c r="H81" s="47"/>
      <c r="I81" s="47"/>
      <c r="J81" s="47"/>
    </row>
    <row r="82" spans="1:10" ht="33.75" customHeight="1" x14ac:dyDescent="0.2">
      <c r="A82" s="816" t="s">
        <v>571</v>
      </c>
      <c r="B82" s="816"/>
      <c r="C82" s="816"/>
      <c r="D82" s="816"/>
      <c r="E82" s="816"/>
      <c r="F82" s="816"/>
      <c r="G82" s="816"/>
      <c r="H82" s="816"/>
      <c r="I82" s="816"/>
      <c r="J82" s="816"/>
    </row>
    <row r="83" spans="1:10" ht="12.75" customHeight="1" x14ac:dyDescent="0.2">
      <c r="A83" s="735"/>
      <c r="B83" s="728"/>
      <c r="C83" s="728"/>
      <c r="D83" s="728"/>
      <c r="E83" s="728"/>
      <c r="F83" s="728"/>
      <c r="G83" s="47"/>
      <c r="H83" s="47"/>
      <c r="I83" s="47"/>
      <c r="J83" s="47"/>
    </row>
    <row r="84" spans="1:10" ht="21" customHeight="1" x14ac:dyDescent="0.2">
      <c r="A84" s="816" t="s">
        <v>572</v>
      </c>
      <c r="B84" s="816"/>
      <c r="C84" s="816"/>
      <c r="D84" s="816"/>
      <c r="E84" s="816"/>
      <c r="F84" s="816"/>
      <c r="G84" s="816"/>
      <c r="H84" s="816"/>
      <c r="I84" s="816"/>
      <c r="J84" s="816"/>
    </row>
    <row r="85" spans="1:10" s="421" customFormat="1" ht="12.75" customHeight="1" x14ac:dyDescent="0.2">
      <c r="A85" s="736"/>
      <c r="B85" s="732"/>
      <c r="C85" s="732"/>
      <c r="D85" s="733"/>
      <c r="E85" s="733"/>
      <c r="F85" s="733"/>
      <c r="G85" s="733"/>
      <c r="H85" s="733"/>
      <c r="I85" s="733"/>
      <c r="J85" s="733"/>
    </row>
    <row r="86" spans="1:10" s="421" customFormat="1" ht="14.25" customHeight="1" x14ac:dyDescent="0.2">
      <c r="A86" s="813" t="s">
        <v>161</v>
      </c>
      <c r="B86" s="813"/>
      <c r="C86" s="813"/>
      <c r="D86" s="813"/>
      <c r="E86" s="813"/>
      <c r="F86" s="813"/>
      <c r="G86" s="813"/>
      <c r="H86" s="813"/>
      <c r="I86" s="813"/>
      <c r="J86" s="813"/>
    </row>
    <row r="87" spans="1:10" s="421" customFormat="1" ht="12.75" customHeight="1" x14ac:dyDescent="0.2">
      <c r="A87" s="737" t="s">
        <v>162</v>
      </c>
      <c r="B87" s="732"/>
      <c r="C87" s="732"/>
      <c r="D87" s="733"/>
      <c r="E87" s="733"/>
      <c r="F87" s="733"/>
      <c r="G87" s="733"/>
      <c r="H87" s="733"/>
      <c r="I87" s="733"/>
      <c r="J87" s="733"/>
    </row>
    <row r="88" spans="1:10" s="421" customFormat="1" ht="12.75" customHeight="1" x14ac:dyDescent="0.2">
      <c r="A88" s="592"/>
      <c r="B88" s="466"/>
      <c r="C88" s="466"/>
    </row>
  </sheetData>
  <mergeCells count="15">
    <mergeCell ref="A68:J68"/>
    <mergeCell ref="A70:J70"/>
    <mergeCell ref="A72:J72"/>
    <mergeCell ref="A84:J84"/>
    <mergeCell ref="A86:J86"/>
    <mergeCell ref="A74:J74"/>
    <mergeCell ref="A76:J76"/>
    <mergeCell ref="A78:J78"/>
    <mergeCell ref="A80:J80"/>
    <mergeCell ref="A82:J82"/>
    <mergeCell ref="A57:J57"/>
    <mergeCell ref="A60:J60"/>
    <mergeCell ref="A62:J62"/>
    <mergeCell ref="A64:J64"/>
    <mergeCell ref="A66:J66"/>
  </mergeCells>
  <pageMargins left="0.70866141732283472" right="0.70866141732283472" top="0.74803149606299213" bottom="0.74803149606299213" header="0.31496062992125984" footer="0.31496062992125984"/>
  <pageSetup paperSize="9" scale="57" firstPageNumber="38" fitToHeight="2" orientation="landscape" useFirstPageNumber="1" r:id="rId1"/>
  <headerFooter>
    <oddHeader>&amp;RLes finances des groupements à fiscalité propre en 2023</oddHeader>
    <oddFooter>&amp;LDirection Générale des Collectivités Locales / DESL&amp;C&amp;P&amp;RMise en ligne : janvier 2025</oddFooter>
    <evenHeader>&amp;RLes groupements à fiscalité propre en 2019</evenHeader>
    <evenFooter>&amp;LDirection Générale des Collectivités Locales / DESL&amp;C39&amp;RMise à jour : mai 2021</evenFooter>
    <firstHeader>&amp;R&amp;12Les groupements à fiscalité propre en 2019</firstHeader>
    <firstFooter>&amp;LDirection Générale des Collectivités Locales / DESL&amp;C38&amp;RMise à jour : mai 2021</firstFooter>
  </headerFooter>
  <rowBreaks count="1" manualBreakCount="1">
    <brk id="55"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49"/>
  <sheetViews>
    <sheetView zoomScaleNormal="100" workbookViewId="0"/>
  </sheetViews>
  <sheetFormatPr baseColWidth="10" defaultRowHeight="12.75" x14ac:dyDescent="0.2"/>
  <cols>
    <col min="1" max="1" width="4.5703125" style="12" customWidth="1"/>
    <col min="2" max="2" width="28.42578125" style="12" customWidth="1"/>
    <col min="3" max="10" width="15.7109375" style="12" customWidth="1"/>
    <col min="11" max="11" width="15.7109375" style="23" customWidth="1"/>
    <col min="12" max="12" width="6.85546875" customWidth="1"/>
    <col min="13" max="13" width="28.42578125" customWidth="1"/>
    <col min="14" max="22" width="15.7109375" customWidth="1"/>
    <col min="23" max="23" width="4.5703125" style="12" customWidth="1"/>
    <col min="24" max="24" width="28.42578125" style="12" customWidth="1"/>
    <col min="25" max="32" width="15.7109375" style="12" customWidth="1"/>
    <col min="33" max="33" width="15.7109375" style="23" customWidth="1"/>
    <col min="34" max="34" width="6.85546875" customWidth="1"/>
    <col min="35" max="35" width="28.42578125" customWidth="1"/>
    <col min="36" max="44" width="15.7109375" customWidth="1"/>
  </cols>
  <sheetData>
    <row r="1" spans="1:44" ht="18" x14ac:dyDescent="0.25">
      <c r="A1" s="9" t="s">
        <v>772</v>
      </c>
      <c r="B1" s="29"/>
      <c r="C1" s="49"/>
      <c r="D1" s="49"/>
      <c r="E1" s="49"/>
      <c r="F1" s="49"/>
      <c r="G1" s="49"/>
      <c r="H1" s="49"/>
      <c r="I1" s="49"/>
      <c r="J1" s="49"/>
      <c r="K1" s="69"/>
      <c r="L1" s="30"/>
      <c r="W1" s="9"/>
      <c r="X1" s="29"/>
      <c r="Y1" s="49"/>
      <c r="Z1" s="49"/>
      <c r="AA1" s="49"/>
      <c r="AB1" s="49"/>
      <c r="AC1" s="49"/>
      <c r="AD1" s="49"/>
      <c r="AE1" s="49"/>
      <c r="AF1" s="49"/>
      <c r="AG1" s="69"/>
      <c r="AH1" s="30"/>
    </row>
    <row r="2" spans="1:44" x14ac:dyDescent="0.2">
      <c r="A2" s="8"/>
      <c r="B2" s="20"/>
      <c r="C2" s="50"/>
      <c r="D2" s="50"/>
      <c r="E2" s="50"/>
      <c r="F2" s="50"/>
      <c r="G2" s="50"/>
      <c r="H2" s="50"/>
      <c r="I2" s="50"/>
      <c r="J2" s="50"/>
      <c r="K2" s="75"/>
      <c r="W2" s="8"/>
      <c r="X2" s="20"/>
      <c r="Y2" s="50"/>
      <c r="Z2" s="50"/>
      <c r="AA2" s="50"/>
      <c r="AB2" s="50"/>
      <c r="AC2" s="50"/>
      <c r="AD2" s="50"/>
      <c r="AE2" s="50"/>
      <c r="AF2" s="50"/>
      <c r="AG2" s="75"/>
    </row>
    <row r="3" spans="1:44" x14ac:dyDescent="0.2">
      <c r="A3" s="8"/>
      <c r="B3" s="20"/>
      <c r="C3" s="50"/>
      <c r="D3" s="50"/>
      <c r="E3" s="50"/>
      <c r="F3" s="50"/>
      <c r="G3" s="50"/>
      <c r="H3" s="50"/>
      <c r="I3" s="50"/>
      <c r="J3" s="50"/>
      <c r="K3" s="75"/>
      <c r="W3" s="8"/>
      <c r="X3" s="20"/>
      <c r="Y3" s="50"/>
      <c r="Z3" s="50"/>
      <c r="AA3" s="50"/>
      <c r="AB3" s="50"/>
      <c r="AC3" s="50"/>
      <c r="AD3" s="50"/>
      <c r="AE3" s="50"/>
      <c r="AF3" s="50"/>
      <c r="AG3" s="75"/>
    </row>
    <row r="4" spans="1:44" ht="16.5" x14ac:dyDescent="0.25">
      <c r="A4" s="33" t="s">
        <v>285</v>
      </c>
      <c r="B4" s="34"/>
      <c r="C4" s="52"/>
      <c r="D4" s="52"/>
      <c r="E4" s="52"/>
      <c r="F4" s="52"/>
      <c r="G4" s="52"/>
      <c r="H4" s="52"/>
      <c r="I4" s="52"/>
      <c r="J4" s="52"/>
      <c r="K4" s="81"/>
      <c r="L4" s="33" t="s">
        <v>286</v>
      </c>
      <c r="M4" s="34"/>
      <c r="N4" s="52"/>
      <c r="O4" s="52"/>
      <c r="P4" s="52"/>
      <c r="Q4" s="52"/>
      <c r="R4" s="52"/>
      <c r="S4" s="52"/>
      <c r="T4" s="52"/>
      <c r="U4" s="52"/>
      <c r="V4" s="81"/>
      <c r="W4" s="33" t="s">
        <v>538</v>
      </c>
      <c r="X4" s="34"/>
      <c r="Y4" s="52"/>
      <c r="Z4" s="52"/>
      <c r="AA4" s="52"/>
      <c r="AB4" s="52"/>
      <c r="AC4" s="52"/>
      <c r="AD4" s="52"/>
      <c r="AE4" s="52"/>
      <c r="AF4" s="52"/>
      <c r="AG4" s="81"/>
      <c r="AH4" s="33" t="s">
        <v>543</v>
      </c>
      <c r="AI4" s="34"/>
      <c r="AJ4" s="52"/>
      <c r="AK4" s="52"/>
      <c r="AL4" s="52"/>
      <c r="AM4" s="52"/>
      <c r="AN4" s="52"/>
      <c r="AO4" s="52"/>
      <c r="AP4" s="52"/>
      <c r="AQ4" s="52"/>
      <c r="AR4" s="81"/>
    </row>
    <row r="5" spans="1:44" x14ac:dyDescent="0.2">
      <c r="A5" s="68" t="s">
        <v>407</v>
      </c>
      <c r="B5" s="20"/>
      <c r="C5" s="50"/>
      <c r="D5" s="50"/>
      <c r="E5" s="50"/>
      <c r="F5" s="50"/>
      <c r="G5" s="50"/>
      <c r="H5" s="50"/>
      <c r="I5" s="50"/>
      <c r="J5" s="50"/>
      <c r="K5" s="50"/>
      <c r="L5" s="68" t="s">
        <v>347</v>
      </c>
      <c r="M5" s="20"/>
      <c r="N5" s="50"/>
      <c r="O5" s="50"/>
      <c r="P5" s="50"/>
      <c r="Q5" s="50"/>
      <c r="R5" s="50"/>
      <c r="S5" s="50"/>
      <c r="T5" s="50"/>
      <c r="U5" s="50"/>
      <c r="V5" s="50"/>
      <c r="W5" s="68" t="s">
        <v>539</v>
      </c>
      <c r="X5" s="20"/>
      <c r="Y5" s="50"/>
      <c r="Z5" s="50"/>
      <c r="AA5" s="50"/>
      <c r="AB5" s="50"/>
      <c r="AC5" s="50"/>
      <c r="AD5" s="50"/>
      <c r="AE5" s="50"/>
      <c r="AF5" s="50"/>
      <c r="AG5" s="50"/>
      <c r="AH5" s="68" t="s">
        <v>544</v>
      </c>
      <c r="AI5" s="20"/>
      <c r="AJ5" s="50"/>
      <c r="AK5" s="50"/>
      <c r="AL5" s="50"/>
      <c r="AM5" s="50"/>
      <c r="AN5" s="50"/>
      <c r="AO5" s="50"/>
      <c r="AP5" s="50"/>
      <c r="AQ5" s="50"/>
      <c r="AR5" s="50"/>
    </row>
    <row r="6" spans="1:44" x14ac:dyDescent="0.2">
      <c r="A6" s="12" t="s">
        <v>32</v>
      </c>
      <c r="B6" s="36"/>
      <c r="C6" s="50"/>
      <c r="D6" s="50"/>
      <c r="E6" s="50"/>
      <c r="F6" s="50"/>
      <c r="H6" s="50"/>
      <c r="I6" s="50"/>
      <c r="J6" s="50"/>
      <c r="K6" s="75"/>
      <c r="L6" s="12"/>
      <c r="M6" s="36"/>
      <c r="N6" s="50"/>
      <c r="O6" s="50"/>
      <c r="P6" s="12"/>
      <c r="Q6" s="50"/>
      <c r="R6" s="50"/>
      <c r="S6" s="50"/>
      <c r="T6" s="50"/>
      <c r="U6" s="50"/>
      <c r="V6" s="75"/>
      <c r="W6" s="47" t="s">
        <v>174</v>
      </c>
      <c r="X6" s="36"/>
      <c r="Y6" s="50"/>
      <c r="Z6" s="50"/>
      <c r="AA6" s="50"/>
      <c r="AB6" s="50"/>
      <c r="AD6" s="50"/>
      <c r="AE6" s="50"/>
      <c r="AF6" s="50"/>
      <c r="AG6" s="75"/>
      <c r="AH6" s="12"/>
      <c r="AI6" s="36"/>
      <c r="AJ6" s="50"/>
      <c r="AK6" s="50"/>
      <c r="AL6" s="12"/>
      <c r="AM6" s="50"/>
      <c r="AN6" s="50"/>
      <c r="AO6" s="50"/>
      <c r="AP6" s="50"/>
      <c r="AQ6" s="50"/>
      <c r="AR6" s="75"/>
    </row>
    <row r="7" spans="1:44" x14ac:dyDescent="0.2">
      <c r="B7" s="20"/>
      <c r="C7" s="50"/>
      <c r="D7" s="50"/>
      <c r="E7" s="50"/>
      <c r="F7" s="50"/>
      <c r="G7" s="50"/>
      <c r="H7" s="50"/>
      <c r="I7" s="50"/>
      <c r="J7" s="50"/>
      <c r="K7" s="75"/>
      <c r="L7" s="12"/>
      <c r="M7" s="20"/>
      <c r="N7" s="50"/>
      <c r="O7" s="50"/>
      <c r="P7" s="50"/>
      <c r="Q7" s="50"/>
      <c r="R7" s="50"/>
      <c r="S7" s="50"/>
      <c r="T7" s="50"/>
      <c r="U7" s="50"/>
      <c r="V7" s="75"/>
      <c r="X7" s="20"/>
      <c r="Y7" s="50"/>
      <c r="Z7" s="50"/>
      <c r="AA7" s="50"/>
      <c r="AB7" s="50"/>
      <c r="AC7" s="50"/>
      <c r="AD7" s="50"/>
      <c r="AE7" s="50"/>
      <c r="AF7" s="50"/>
      <c r="AG7" s="75"/>
      <c r="AH7" s="12"/>
      <c r="AI7" s="20"/>
      <c r="AJ7" s="50"/>
      <c r="AK7" s="50"/>
      <c r="AL7" s="50"/>
      <c r="AM7" s="50"/>
      <c r="AN7" s="50"/>
      <c r="AO7" s="50"/>
      <c r="AP7" s="50"/>
      <c r="AQ7" s="50"/>
      <c r="AR7" s="75"/>
    </row>
    <row r="8" spans="1:44" x14ac:dyDescent="0.2">
      <c r="A8" s="38" t="s">
        <v>33</v>
      </c>
      <c r="B8" s="21"/>
      <c r="C8" s="51"/>
      <c r="D8" s="51"/>
      <c r="E8" s="51"/>
      <c r="F8" s="51"/>
      <c r="G8" s="51"/>
      <c r="H8" s="51"/>
      <c r="I8" s="51"/>
      <c r="J8" s="51"/>
      <c r="K8" s="75"/>
      <c r="L8" s="38" t="s">
        <v>33</v>
      </c>
      <c r="M8" s="21"/>
      <c r="N8" s="51"/>
      <c r="O8" s="51"/>
      <c r="P8" s="51"/>
      <c r="Q8" s="51"/>
      <c r="R8" s="51"/>
      <c r="S8" s="51"/>
      <c r="T8" s="51"/>
      <c r="U8" s="51"/>
      <c r="V8" s="75"/>
      <c r="W8" s="38" t="s">
        <v>33</v>
      </c>
      <c r="X8" s="21"/>
      <c r="Y8" s="51"/>
      <c r="Z8" s="51"/>
      <c r="AA8" s="51"/>
      <c r="AB8" s="51"/>
      <c r="AC8" s="51"/>
      <c r="AD8" s="51"/>
      <c r="AE8" s="51"/>
      <c r="AF8" s="51"/>
      <c r="AG8" s="75"/>
      <c r="AH8" s="38" t="s">
        <v>33</v>
      </c>
      <c r="AI8" s="21"/>
      <c r="AJ8" s="51"/>
      <c r="AK8" s="51"/>
      <c r="AL8" s="51"/>
      <c r="AM8" s="51"/>
      <c r="AN8" s="51"/>
      <c r="AO8" s="51"/>
      <c r="AP8" s="51"/>
      <c r="AQ8" s="51"/>
      <c r="AR8" s="75"/>
    </row>
    <row r="9" spans="1:44" x14ac:dyDescent="0.2">
      <c r="B9" s="226" t="s">
        <v>481</v>
      </c>
      <c r="C9" s="51"/>
      <c r="D9" s="51"/>
      <c r="E9" s="51"/>
      <c r="F9" s="51"/>
      <c r="G9" s="51"/>
      <c r="H9" s="51"/>
      <c r="I9" s="51"/>
      <c r="J9" s="51"/>
      <c r="K9" s="75"/>
      <c r="L9" s="12"/>
      <c r="M9" s="226" t="s">
        <v>474</v>
      </c>
      <c r="N9" s="51"/>
      <c r="O9" s="51"/>
      <c r="P9" s="51"/>
      <c r="Q9" s="51"/>
      <c r="R9" s="51"/>
      <c r="S9" s="51"/>
      <c r="T9" s="51"/>
      <c r="U9" s="51"/>
      <c r="V9" s="75"/>
      <c r="X9" s="226" t="s">
        <v>474</v>
      </c>
      <c r="Y9" s="665"/>
      <c r="Z9" s="51"/>
      <c r="AA9" s="51"/>
      <c r="AB9" s="51"/>
      <c r="AC9" s="51"/>
      <c r="AD9" s="51"/>
      <c r="AE9" s="51"/>
      <c r="AF9" s="51"/>
      <c r="AG9" s="75"/>
      <c r="AH9" s="12"/>
      <c r="AI9" s="226" t="s">
        <v>474</v>
      </c>
      <c r="AJ9" s="665"/>
      <c r="AK9" s="51"/>
      <c r="AL9" s="51"/>
      <c r="AM9" s="51"/>
      <c r="AN9" s="51"/>
      <c r="AO9" s="51"/>
      <c r="AP9" s="51"/>
      <c r="AQ9" s="51"/>
      <c r="AR9" s="75"/>
    </row>
    <row r="10" spans="1:44" x14ac:dyDescent="0.2">
      <c r="B10" s="226" t="s">
        <v>175</v>
      </c>
      <c r="C10" s="227" t="s">
        <v>677</v>
      </c>
      <c r="D10" s="51"/>
      <c r="E10" s="51"/>
      <c r="F10" s="51"/>
      <c r="G10" s="51"/>
      <c r="H10" s="51"/>
      <c r="I10" s="51"/>
      <c r="J10" s="51"/>
      <c r="K10" s="75"/>
      <c r="L10" s="12"/>
      <c r="M10" s="226" t="s">
        <v>175</v>
      </c>
      <c r="N10" s="296" t="s">
        <v>677</v>
      </c>
      <c r="O10" s="51"/>
      <c r="P10" s="51"/>
      <c r="Q10" s="51"/>
      <c r="R10" s="51"/>
      <c r="S10" s="51"/>
      <c r="T10" s="51"/>
      <c r="U10" s="51"/>
      <c r="V10" s="75"/>
      <c r="X10" s="47" t="s">
        <v>540</v>
      </c>
      <c r="Y10" s="724" t="s">
        <v>680</v>
      </c>
      <c r="Z10" s="51"/>
      <c r="AA10" s="51"/>
      <c r="AB10" s="51"/>
      <c r="AC10" s="51"/>
      <c r="AD10" s="51"/>
      <c r="AE10" s="51"/>
      <c r="AF10" s="51"/>
      <c r="AG10" s="75"/>
      <c r="AH10" s="12"/>
      <c r="AI10" s="226" t="s">
        <v>545</v>
      </c>
      <c r="AJ10" s="724" t="s">
        <v>680</v>
      </c>
      <c r="AK10" s="51"/>
      <c r="AL10" s="51"/>
      <c r="AM10" s="51"/>
      <c r="AN10" s="51"/>
      <c r="AO10" s="51"/>
      <c r="AP10" s="51"/>
      <c r="AQ10" s="51"/>
      <c r="AR10" s="75"/>
    </row>
    <row r="11" spans="1:44" x14ac:dyDescent="0.2">
      <c r="B11" s="226" t="s">
        <v>176</v>
      </c>
      <c r="C11" s="657" t="s">
        <v>475</v>
      </c>
      <c r="D11" s="51"/>
      <c r="E11" s="51"/>
      <c r="F11" s="51"/>
      <c r="G11" s="51"/>
      <c r="H11" s="51"/>
      <c r="I11" s="51"/>
      <c r="J11" s="51"/>
      <c r="K11" s="75"/>
      <c r="L11" s="12"/>
      <c r="M11" s="226" t="s">
        <v>176</v>
      </c>
      <c r="N11" s="657" t="s">
        <v>475</v>
      </c>
      <c r="O11" s="51"/>
      <c r="P11" s="51"/>
      <c r="Q11" s="51"/>
      <c r="R11" s="51"/>
      <c r="S11" s="51"/>
      <c r="T11" s="51"/>
      <c r="U11" s="51"/>
      <c r="V11" s="75"/>
      <c r="X11" s="226" t="s">
        <v>541</v>
      </c>
      <c r="Y11" s="724" t="s">
        <v>542</v>
      </c>
      <c r="Z11" s="51"/>
      <c r="AA11" s="51"/>
      <c r="AB11" s="51"/>
      <c r="AC11" s="51"/>
      <c r="AD11" s="51"/>
      <c r="AE11" s="51"/>
      <c r="AF11" s="51"/>
      <c r="AG11" s="75"/>
      <c r="AH11" s="12"/>
      <c r="AI11" s="226" t="s">
        <v>546</v>
      </c>
      <c r="AJ11" s="724" t="s">
        <v>547</v>
      </c>
      <c r="AK11" s="51"/>
      <c r="AL11" s="51"/>
      <c r="AM11" s="51"/>
      <c r="AN11" s="51"/>
      <c r="AO11" s="51"/>
      <c r="AP11" s="51"/>
      <c r="AQ11" s="51"/>
      <c r="AR11" s="75"/>
    </row>
    <row r="12" spans="1:44" x14ac:dyDescent="0.2">
      <c r="B12" s="21"/>
      <c r="C12" s="657" t="s">
        <v>482</v>
      </c>
      <c r="D12" s="51"/>
      <c r="E12" s="51"/>
      <c r="F12" s="51"/>
      <c r="G12" s="51"/>
      <c r="H12" s="51"/>
      <c r="I12" s="51"/>
      <c r="J12" s="51"/>
      <c r="K12" s="75"/>
      <c r="L12" s="12"/>
      <c r="M12" s="21"/>
      <c r="N12" s="296" t="s">
        <v>238</v>
      </c>
      <c r="O12" s="51"/>
      <c r="P12" s="51"/>
      <c r="Q12" s="51"/>
      <c r="R12" s="51"/>
      <c r="S12" s="51"/>
      <c r="T12" s="51"/>
      <c r="U12" s="51"/>
      <c r="V12" s="75"/>
      <c r="X12" s="21"/>
      <c r="Y12" s="47" t="s">
        <v>229</v>
      </c>
      <c r="Z12" s="51"/>
      <c r="AA12" s="51"/>
      <c r="AB12" s="51"/>
      <c r="AC12" s="51"/>
      <c r="AD12" s="51"/>
      <c r="AE12" s="51"/>
      <c r="AF12" s="51"/>
      <c r="AG12" s="75"/>
      <c r="AH12" s="12"/>
      <c r="AI12" s="21"/>
      <c r="AJ12" s="47" t="s">
        <v>183</v>
      </c>
      <c r="AK12" s="51"/>
      <c r="AL12" s="51"/>
      <c r="AM12" s="51"/>
      <c r="AN12" s="51"/>
      <c r="AO12" s="51"/>
      <c r="AP12" s="51"/>
      <c r="AQ12" s="51"/>
      <c r="AR12" s="75"/>
    </row>
    <row r="13" spans="1:44" x14ac:dyDescent="0.2">
      <c r="B13" s="21"/>
      <c r="C13" s="51"/>
      <c r="D13" s="51"/>
      <c r="E13" s="51"/>
      <c r="F13" s="51"/>
      <c r="G13" s="51"/>
      <c r="H13" s="51"/>
      <c r="I13" s="51"/>
      <c r="J13" s="51"/>
      <c r="K13" s="75"/>
      <c r="L13" s="12"/>
      <c r="M13" s="21"/>
      <c r="N13" s="51"/>
      <c r="O13" s="51"/>
      <c r="P13" s="51"/>
      <c r="Q13" s="51"/>
      <c r="R13" s="51"/>
      <c r="S13" s="51"/>
      <c r="T13" s="51"/>
      <c r="U13" s="51"/>
      <c r="V13" s="75"/>
      <c r="X13" s="21"/>
      <c r="Y13" s="51"/>
      <c r="Z13" s="51"/>
      <c r="AA13" s="51"/>
      <c r="AB13" s="51"/>
      <c r="AC13" s="51"/>
      <c r="AD13" s="51"/>
      <c r="AE13" s="51"/>
      <c r="AF13" s="51"/>
      <c r="AG13" s="75"/>
      <c r="AH13" s="12"/>
      <c r="AI13" s="21"/>
      <c r="AJ13" s="51"/>
      <c r="AK13" s="51"/>
      <c r="AL13" s="51"/>
      <c r="AM13" s="51"/>
      <c r="AN13" s="51"/>
      <c r="AO13" s="51"/>
      <c r="AP13" s="51"/>
      <c r="AQ13" s="51"/>
      <c r="AR13" s="75"/>
    </row>
    <row r="14" spans="1:44" x14ac:dyDescent="0.2">
      <c r="B14" s="218"/>
      <c r="C14" s="236"/>
      <c r="D14" s="54"/>
      <c r="E14" s="54"/>
      <c r="F14" s="54"/>
      <c r="G14" s="54"/>
      <c r="H14" s="54"/>
      <c r="I14" s="54"/>
      <c r="J14" s="54"/>
      <c r="K14" s="40" t="s">
        <v>80</v>
      </c>
      <c r="L14" s="12"/>
      <c r="M14" s="218"/>
      <c r="N14" s="236"/>
      <c r="O14" s="54"/>
      <c r="P14" s="54"/>
      <c r="Q14" s="54"/>
      <c r="R14" s="54"/>
      <c r="S14" s="54"/>
      <c r="T14" s="54"/>
      <c r="U14" s="54"/>
      <c r="V14" s="40" t="s">
        <v>80</v>
      </c>
      <c r="X14" s="218"/>
      <c r="Y14" s="236"/>
      <c r="Z14" s="54"/>
      <c r="AA14" s="54"/>
      <c r="AB14" s="54"/>
      <c r="AC14" s="54"/>
      <c r="AD14" s="54"/>
      <c r="AE14" s="54"/>
      <c r="AF14" s="54"/>
      <c r="AG14" s="40" t="s">
        <v>80</v>
      </c>
      <c r="AH14" s="12"/>
      <c r="AI14" s="218"/>
      <c r="AJ14" s="236"/>
      <c r="AK14" s="54"/>
      <c r="AL14" s="54"/>
      <c r="AM14" s="54"/>
      <c r="AN14" s="54"/>
      <c r="AO14" s="54"/>
      <c r="AP14" s="54"/>
      <c r="AQ14" s="54"/>
      <c r="AR14" s="40" t="s">
        <v>80</v>
      </c>
    </row>
    <row r="15" spans="1:44" x14ac:dyDescent="0.2">
      <c r="A15" s="24"/>
      <c r="B15" s="53"/>
      <c r="C15" s="55"/>
      <c r="D15" s="55"/>
      <c r="E15" s="55"/>
      <c r="F15" s="55"/>
      <c r="G15" s="55"/>
      <c r="H15" s="55"/>
      <c r="I15" s="55"/>
      <c r="J15" s="55"/>
      <c r="K15" s="41"/>
      <c r="L15" s="24"/>
      <c r="M15" s="53"/>
      <c r="N15" s="55"/>
      <c r="O15" s="55"/>
      <c r="P15" s="55"/>
      <c r="Q15" s="55"/>
      <c r="R15" s="55"/>
      <c r="S15" s="55"/>
      <c r="T15" s="55"/>
      <c r="U15" s="55"/>
      <c r="V15" s="41"/>
      <c r="W15" s="24"/>
      <c r="X15" s="53"/>
      <c r="Y15" s="55"/>
      <c r="Z15" s="55"/>
      <c r="AA15" s="55"/>
      <c r="AB15" s="55"/>
      <c r="AC15" s="55"/>
      <c r="AD15" s="55"/>
      <c r="AE15" s="55"/>
      <c r="AF15" s="55"/>
      <c r="AG15" s="41"/>
      <c r="AH15" s="24"/>
      <c r="AI15" s="53"/>
      <c r="AJ15" s="55"/>
      <c r="AK15" s="55"/>
      <c r="AL15" s="55"/>
      <c r="AM15" s="55"/>
      <c r="AN15" s="55"/>
      <c r="AO15" s="55"/>
      <c r="AP15" s="55"/>
      <c r="AQ15" s="55"/>
      <c r="AR15" s="41"/>
    </row>
    <row r="16" spans="1:44" x14ac:dyDescent="0.2">
      <c r="B16" s="43" t="s">
        <v>287</v>
      </c>
      <c r="C16" s="220" t="s">
        <v>34</v>
      </c>
      <c r="D16" s="220" t="s">
        <v>455</v>
      </c>
      <c r="E16" s="220" t="s">
        <v>457</v>
      </c>
      <c r="F16" s="220" t="s">
        <v>97</v>
      </c>
      <c r="G16" s="220" t="s">
        <v>267</v>
      </c>
      <c r="H16" s="221">
        <v>300000</v>
      </c>
      <c r="I16" s="222" t="s">
        <v>283</v>
      </c>
      <c r="J16" s="222" t="s">
        <v>283</v>
      </c>
      <c r="K16" s="222" t="s">
        <v>61</v>
      </c>
      <c r="L16" s="12"/>
      <c r="M16" s="43" t="s">
        <v>287</v>
      </c>
      <c r="N16" s="220" t="s">
        <v>34</v>
      </c>
      <c r="O16" s="220" t="s">
        <v>95</v>
      </c>
      <c r="P16" s="220" t="s">
        <v>96</v>
      </c>
      <c r="Q16" s="220" t="s">
        <v>97</v>
      </c>
      <c r="R16" s="220" t="s">
        <v>267</v>
      </c>
      <c r="S16" s="221">
        <v>300000</v>
      </c>
      <c r="T16" s="222" t="s">
        <v>283</v>
      </c>
      <c r="U16" s="222" t="s">
        <v>283</v>
      </c>
      <c r="V16" s="222" t="s">
        <v>61</v>
      </c>
      <c r="X16" s="43" t="s">
        <v>287</v>
      </c>
      <c r="Y16" s="220" t="s">
        <v>34</v>
      </c>
      <c r="Z16" s="220" t="s">
        <v>455</v>
      </c>
      <c r="AA16" s="220" t="s">
        <v>457</v>
      </c>
      <c r="AB16" s="220" t="s">
        <v>97</v>
      </c>
      <c r="AC16" s="220" t="s">
        <v>267</v>
      </c>
      <c r="AD16" s="221">
        <v>300000</v>
      </c>
      <c r="AE16" s="222" t="s">
        <v>283</v>
      </c>
      <c r="AF16" s="222" t="s">
        <v>283</v>
      </c>
      <c r="AG16" s="222" t="s">
        <v>61</v>
      </c>
      <c r="AH16" s="12"/>
      <c r="AI16" s="43" t="s">
        <v>287</v>
      </c>
      <c r="AJ16" s="220" t="s">
        <v>34</v>
      </c>
      <c r="AK16" s="220" t="s">
        <v>455</v>
      </c>
      <c r="AL16" s="220" t="s">
        <v>96</v>
      </c>
      <c r="AM16" s="220" t="s">
        <v>97</v>
      </c>
      <c r="AN16" s="220" t="s">
        <v>267</v>
      </c>
      <c r="AO16" s="221">
        <v>300000</v>
      </c>
      <c r="AP16" s="222" t="s">
        <v>283</v>
      </c>
      <c r="AQ16" s="222" t="s">
        <v>283</v>
      </c>
      <c r="AR16" s="222" t="s">
        <v>61</v>
      </c>
    </row>
    <row r="17" spans="2:44" x14ac:dyDescent="0.2">
      <c r="B17" s="44"/>
      <c r="C17" s="219" t="s">
        <v>454</v>
      </c>
      <c r="D17" s="219" t="s">
        <v>35</v>
      </c>
      <c r="E17" s="219" t="s">
        <v>35</v>
      </c>
      <c r="F17" s="219" t="s">
        <v>35</v>
      </c>
      <c r="G17" s="219" t="s">
        <v>35</v>
      </c>
      <c r="H17" s="219" t="s">
        <v>36</v>
      </c>
      <c r="I17" s="11" t="s">
        <v>281</v>
      </c>
      <c r="J17" s="11" t="s">
        <v>282</v>
      </c>
      <c r="K17" s="11" t="s">
        <v>106</v>
      </c>
      <c r="L17" s="12"/>
      <c r="M17" s="44"/>
      <c r="N17" s="219" t="s">
        <v>422</v>
      </c>
      <c r="O17" s="219" t="s">
        <v>35</v>
      </c>
      <c r="P17" s="219" t="s">
        <v>35</v>
      </c>
      <c r="Q17" s="219" t="s">
        <v>35</v>
      </c>
      <c r="R17" s="219" t="s">
        <v>35</v>
      </c>
      <c r="S17" s="219" t="s">
        <v>36</v>
      </c>
      <c r="T17" s="11" t="s">
        <v>281</v>
      </c>
      <c r="U17" s="11" t="s">
        <v>282</v>
      </c>
      <c r="V17" s="11" t="s">
        <v>106</v>
      </c>
      <c r="X17" s="44"/>
      <c r="Y17" s="219" t="s">
        <v>454</v>
      </c>
      <c r="Z17" s="219" t="s">
        <v>35</v>
      </c>
      <c r="AA17" s="219" t="s">
        <v>35</v>
      </c>
      <c r="AB17" s="219" t="s">
        <v>35</v>
      </c>
      <c r="AC17" s="219" t="s">
        <v>35</v>
      </c>
      <c r="AD17" s="219" t="s">
        <v>36</v>
      </c>
      <c r="AE17" s="11" t="s">
        <v>281</v>
      </c>
      <c r="AF17" s="11" t="s">
        <v>282</v>
      </c>
      <c r="AG17" s="11" t="s">
        <v>106</v>
      </c>
      <c r="AH17" s="12"/>
      <c r="AI17" s="44"/>
      <c r="AJ17" s="219" t="s">
        <v>454</v>
      </c>
      <c r="AK17" s="219" t="s">
        <v>35</v>
      </c>
      <c r="AL17" s="219" t="s">
        <v>35</v>
      </c>
      <c r="AM17" s="219" t="s">
        <v>35</v>
      </c>
      <c r="AN17" s="219" t="s">
        <v>35</v>
      </c>
      <c r="AO17" s="219" t="s">
        <v>36</v>
      </c>
      <c r="AP17" s="11" t="s">
        <v>281</v>
      </c>
      <c r="AQ17" s="11" t="s">
        <v>282</v>
      </c>
      <c r="AR17" s="11" t="s">
        <v>106</v>
      </c>
    </row>
    <row r="18" spans="2:44" x14ac:dyDescent="0.2">
      <c r="B18" s="194"/>
      <c r="C18" s="223" t="s">
        <v>36</v>
      </c>
      <c r="D18" s="223" t="s">
        <v>456</v>
      </c>
      <c r="E18" s="223" t="s">
        <v>99</v>
      </c>
      <c r="F18" s="223" t="s">
        <v>100</v>
      </c>
      <c r="G18" s="223" t="s">
        <v>268</v>
      </c>
      <c r="H18" s="223" t="s">
        <v>101</v>
      </c>
      <c r="I18" s="224" t="s">
        <v>100</v>
      </c>
      <c r="J18" s="224" t="s">
        <v>101</v>
      </c>
      <c r="K18" s="224" t="s">
        <v>265</v>
      </c>
      <c r="L18" s="12"/>
      <c r="M18" s="194"/>
      <c r="N18" s="223" t="s">
        <v>36</v>
      </c>
      <c r="O18" s="223" t="s">
        <v>98</v>
      </c>
      <c r="P18" s="223" t="s">
        <v>99</v>
      </c>
      <c r="Q18" s="223" t="s">
        <v>100</v>
      </c>
      <c r="R18" s="223" t="s">
        <v>268</v>
      </c>
      <c r="S18" s="223" t="s">
        <v>101</v>
      </c>
      <c r="T18" s="224" t="s">
        <v>100</v>
      </c>
      <c r="U18" s="224" t="s">
        <v>101</v>
      </c>
      <c r="V18" s="224" t="s">
        <v>265</v>
      </c>
      <c r="X18" s="194"/>
      <c r="Y18" s="223" t="s">
        <v>36</v>
      </c>
      <c r="Z18" s="223" t="s">
        <v>456</v>
      </c>
      <c r="AA18" s="223" t="s">
        <v>99</v>
      </c>
      <c r="AB18" s="223" t="s">
        <v>100</v>
      </c>
      <c r="AC18" s="223" t="s">
        <v>268</v>
      </c>
      <c r="AD18" s="223" t="s">
        <v>101</v>
      </c>
      <c r="AE18" s="224" t="s">
        <v>100</v>
      </c>
      <c r="AF18" s="224" t="s">
        <v>101</v>
      </c>
      <c r="AG18" s="224" t="s">
        <v>265</v>
      </c>
      <c r="AH18" s="12"/>
      <c r="AI18" s="194"/>
      <c r="AJ18" s="223" t="s">
        <v>36</v>
      </c>
      <c r="AK18" s="223" t="s">
        <v>98</v>
      </c>
      <c r="AL18" s="223" t="s">
        <v>99</v>
      </c>
      <c r="AM18" s="223" t="s">
        <v>100</v>
      </c>
      <c r="AN18" s="223" t="s">
        <v>268</v>
      </c>
      <c r="AO18" s="223" t="s">
        <v>101</v>
      </c>
      <c r="AP18" s="224" t="s">
        <v>100</v>
      </c>
      <c r="AQ18" s="224" t="s">
        <v>101</v>
      </c>
      <c r="AR18" s="224" t="s">
        <v>265</v>
      </c>
    </row>
    <row r="19" spans="2:44" ht="16.5" customHeight="1" x14ac:dyDescent="0.25">
      <c r="B19" s="352" t="s">
        <v>72</v>
      </c>
      <c r="C19" s="353">
        <v>605.88133530200002</v>
      </c>
      <c r="D19" s="353">
        <v>513.28658319900001</v>
      </c>
      <c r="E19" s="353">
        <v>506.63031963999998</v>
      </c>
      <c r="F19" s="353">
        <v>579.24319146899995</v>
      </c>
      <c r="G19" s="353">
        <v>719.08284101499999</v>
      </c>
      <c r="H19" s="353">
        <v>832.89802993499995</v>
      </c>
      <c r="I19" s="354">
        <v>544.786904574</v>
      </c>
      <c r="J19" s="354">
        <v>782.96340363399997</v>
      </c>
      <c r="K19" s="355">
        <v>676.12224306999997</v>
      </c>
      <c r="L19" s="12"/>
      <c r="M19" s="352" t="s">
        <v>72</v>
      </c>
      <c r="N19" s="353">
        <v>577.68758491699998</v>
      </c>
      <c r="O19" s="353">
        <v>491.51269706199997</v>
      </c>
      <c r="P19" s="353">
        <v>486.475589641</v>
      </c>
      <c r="Q19" s="353">
        <v>552.94913717400004</v>
      </c>
      <c r="R19" s="353">
        <v>673.41633520100004</v>
      </c>
      <c r="S19" s="353">
        <v>773.05473101300004</v>
      </c>
      <c r="T19" s="354">
        <v>521.11584716799996</v>
      </c>
      <c r="U19" s="354">
        <v>729.33994999599997</v>
      </c>
      <c r="V19" s="355">
        <v>635.93482862099995</v>
      </c>
      <c r="X19" s="352" t="s">
        <v>72</v>
      </c>
      <c r="Y19" s="353">
        <v>618.10127448499998</v>
      </c>
      <c r="Z19" s="353">
        <v>525.36549385900003</v>
      </c>
      <c r="AA19" s="353">
        <v>513.17690011800005</v>
      </c>
      <c r="AB19" s="353">
        <v>588.09231617</v>
      </c>
      <c r="AC19" s="353">
        <v>730.026017884</v>
      </c>
      <c r="AD19" s="353">
        <v>823.45991092600002</v>
      </c>
      <c r="AE19" s="354">
        <v>554.46141020300001</v>
      </c>
      <c r="AF19" s="354">
        <v>782.46725803699997</v>
      </c>
      <c r="AG19" s="355">
        <v>680.18844592100004</v>
      </c>
      <c r="AH19" s="12"/>
      <c r="AI19" s="352" t="s">
        <v>72</v>
      </c>
      <c r="AJ19" s="353">
        <v>596.49392306100003</v>
      </c>
      <c r="AK19" s="353">
        <v>508.937629856</v>
      </c>
      <c r="AL19" s="353">
        <v>499.029840675</v>
      </c>
      <c r="AM19" s="353">
        <v>563.72929513999998</v>
      </c>
      <c r="AN19" s="353">
        <v>678.43841280000004</v>
      </c>
      <c r="AO19" s="353">
        <v>739.58809616600001</v>
      </c>
      <c r="AP19" s="354">
        <v>535.21849935199998</v>
      </c>
      <c r="AQ19" s="354">
        <v>712.75963314399996</v>
      </c>
      <c r="AR19" s="355">
        <v>633.11827114200003</v>
      </c>
    </row>
    <row r="20" spans="2:44" ht="16.5" customHeight="1" x14ac:dyDescent="0.25">
      <c r="B20" s="356" t="s">
        <v>171</v>
      </c>
      <c r="C20" s="357">
        <v>605.82727596300003</v>
      </c>
      <c r="D20" s="357">
        <v>513.57860662300004</v>
      </c>
      <c r="E20" s="357">
        <v>507.44888283799997</v>
      </c>
      <c r="F20" s="357">
        <v>593.39643087699994</v>
      </c>
      <c r="G20" s="357">
        <v>720.16722229599998</v>
      </c>
      <c r="H20" s="357">
        <v>832.89802993499995</v>
      </c>
      <c r="I20" s="358">
        <v>549.01595451399999</v>
      </c>
      <c r="J20" s="358">
        <v>785.67877501999999</v>
      </c>
      <c r="K20" s="359">
        <v>679.18405979299996</v>
      </c>
      <c r="L20" s="12"/>
      <c r="M20" s="356" t="s">
        <v>171</v>
      </c>
      <c r="N20" s="357">
        <v>577.62445426700003</v>
      </c>
      <c r="O20" s="357">
        <v>491.747797504</v>
      </c>
      <c r="P20" s="357">
        <v>487.15608200299999</v>
      </c>
      <c r="Q20" s="357">
        <v>565.84572239700003</v>
      </c>
      <c r="R20" s="357">
        <v>672.94439414999999</v>
      </c>
      <c r="S20" s="357">
        <v>773.05473101300004</v>
      </c>
      <c r="T20" s="358">
        <v>524.93137569199996</v>
      </c>
      <c r="U20" s="358">
        <v>731.12177927699997</v>
      </c>
      <c r="V20" s="359">
        <v>638.33919405500001</v>
      </c>
      <c r="X20" s="356" t="s">
        <v>171</v>
      </c>
      <c r="Y20" s="357">
        <v>617.66731130699998</v>
      </c>
      <c r="Z20" s="357">
        <v>525.17575039899998</v>
      </c>
      <c r="AA20" s="357">
        <v>514.40101233600001</v>
      </c>
      <c r="AB20" s="357">
        <v>602.06767912600003</v>
      </c>
      <c r="AC20" s="357">
        <v>729.69981178600005</v>
      </c>
      <c r="AD20" s="357">
        <v>823.45991092600002</v>
      </c>
      <c r="AE20" s="358">
        <v>558.55578612600004</v>
      </c>
      <c r="AF20" s="358">
        <v>784.18686645100001</v>
      </c>
      <c r="AG20" s="359">
        <v>682.65626864000001</v>
      </c>
      <c r="AH20" s="12"/>
      <c r="AI20" s="356" t="s">
        <v>171</v>
      </c>
      <c r="AJ20" s="357">
        <v>595.93951377500002</v>
      </c>
      <c r="AK20" s="357">
        <v>508.69624794100002</v>
      </c>
      <c r="AL20" s="357">
        <v>500.12997690700001</v>
      </c>
      <c r="AM20" s="357">
        <v>577.24390429899995</v>
      </c>
      <c r="AN20" s="357">
        <v>676.44342598699996</v>
      </c>
      <c r="AO20" s="357">
        <v>739.58809616600001</v>
      </c>
      <c r="AP20" s="358">
        <v>539.219342074</v>
      </c>
      <c r="AQ20" s="358">
        <v>713.138855358</v>
      </c>
      <c r="AR20" s="359">
        <v>634.87768615499999</v>
      </c>
    </row>
    <row r="21" spans="2:44" ht="16.5" customHeight="1" x14ac:dyDescent="0.25">
      <c r="B21" s="360" t="s">
        <v>385</v>
      </c>
      <c r="C21" s="361"/>
      <c r="D21" s="361"/>
      <c r="E21" s="361"/>
      <c r="F21" s="361"/>
      <c r="G21" s="361"/>
      <c r="H21" s="361"/>
      <c r="I21" s="362"/>
      <c r="J21" s="362"/>
      <c r="K21" s="363"/>
      <c r="L21" s="12"/>
      <c r="M21" s="360" t="s">
        <v>385</v>
      </c>
      <c r="N21" s="361"/>
      <c r="O21" s="361"/>
      <c r="P21" s="361"/>
      <c r="Q21" s="361"/>
      <c r="R21" s="361"/>
      <c r="S21" s="361"/>
      <c r="T21" s="362"/>
      <c r="U21" s="362"/>
      <c r="V21" s="363"/>
      <c r="X21" s="360" t="s">
        <v>385</v>
      </c>
      <c r="Y21" s="361"/>
      <c r="Z21" s="361"/>
      <c r="AA21" s="361"/>
      <c r="AB21" s="361"/>
      <c r="AC21" s="361"/>
      <c r="AD21" s="361"/>
      <c r="AE21" s="362"/>
      <c r="AF21" s="362"/>
      <c r="AG21" s="363"/>
      <c r="AH21" s="12"/>
      <c r="AI21" s="360" t="s">
        <v>385</v>
      </c>
      <c r="AJ21" s="361"/>
      <c r="AK21" s="361"/>
      <c r="AL21" s="361"/>
      <c r="AM21" s="361"/>
      <c r="AN21" s="361"/>
      <c r="AO21" s="361"/>
      <c r="AP21" s="362"/>
      <c r="AQ21" s="362"/>
      <c r="AR21" s="363"/>
    </row>
    <row r="22" spans="2:44" ht="16.5" customHeight="1" x14ac:dyDescent="0.25">
      <c r="B22" s="364" t="s">
        <v>590</v>
      </c>
      <c r="C22" s="365">
        <v>765.82126171000004</v>
      </c>
      <c r="D22" s="365">
        <v>505.33868937800003</v>
      </c>
      <c r="E22" s="365">
        <v>453.17850000700003</v>
      </c>
      <c r="F22" s="365">
        <v>622.06846716999996</v>
      </c>
      <c r="G22" s="365">
        <v>635.58551406799995</v>
      </c>
      <c r="H22" s="365">
        <v>1562.6047851349999</v>
      </c>
      <c r="I22" s="366">
        <v>571.951353477</v>
      </c>
      <c r="J22" s="366">
        <v>1259.812225893</v>
      </c>
      <c r="K22" s="367">
        <v>894.50762425000005</v>
      </c>
      <c r="L22" s="12"/>
      <c r="M22" s="364" t="s">
        <v>590</v>
      </c>
      <c r="N22" s="365">
        <v>727.81449835399997</v>
      </c>
      <c r="O22" s="365">
        <v>483.63765061800001</v>
      </c>
      <c r="P22" s="365">
        <v>435.21636245000002</v>
      </c>
      <c r="Q22" s="365">
        <v>592.26511369100001</v>
      </c>
      <c r="R22" s="365">
        <v>596.785673471</v>
      </c>
      <c r="S22" s="365">
        <v>1467.1372647559999</v>
      </c>
      <c r="T22" s="366">
        <v>545.860413429</v>
      </c>
      <c r="U22" s="366">
        <v>1182.8540853320001</v>
      </c>
      <c r="V22" s="367">
        <v>844.56370003100005</v>
      </c>
      <c r="X22" s="364" t="s">
        <v>590</v>
      </c>
      <c r="Y22" s="365">
        <v>800.31760687999997</v>
      </c>
      <c r="Z22" s="365">
        <v>506.04560059900001</v>
      </c>
      <c r="AA22" s="365">
        <v>458.78234554400001</v>
      </c>
      <c r="AB22" s="365">
        <v>615.52634855600002</v>
      </c>
      <c r="AC22" s="365">
        <v>656.13509809200002</v>
      </c>
      <c r="AD22" s="365">
        <v>1508.412770527</v>
      </c>
      <c r="AE22" s="366">
        <v>574.69199047999996</v>
      </c>
      <c r="AF22" s="366">
        <v>1230.033080184</v>
      </c>
      <c r="AG22" s="367">
        <v>881.99886961300001</v>
      </c>
      <c r="AH22" s="12"/>
      <c r="AI22" s="364" t="s">
        <v>590</v>
      </c>
      <c r="AJ22" s="365">
        <v>775.73091538200003</v>
      </c>
      <c r="AK22" s="365">
        <v>500.54849567399998</v>
      </c>
      <c r="AL22" s="365">
        <v>444.062373272</v>
      </c>
      <c r="AM22" s="365">
        <v>589.31544015199995</v>
      </c>
      <c r="AN22" s="365">
        <v>626.24638432899997</v>
      </c>
      <c r="AO22" s="365">
        <v>1376.9296389860001</v>
      </c>
      <c r="AP22" s="366">
        <v>555.97647967299997</v>
      </c>
      <c r="AQ22" s="366">
        <v>1131.7337612389999</v>
      </c>
      <c r="AR22" s="367">
        <v>825.96439301400005</v>
      </c>
    </row>
    <row r="23" spans="2:44" ht="16.5" customHeight="1" x14ac:dyDescent="0.25">
      <c r="B23" s="368" t="s">
        <v>591</v>
      </c>
      <c r="C23" s="369">
        <v>466.64340946900001</v>
      </c>
      <c r="D23" s="369">
        <v>439.78840419699998</v>
      </c>
      <c r="E23" s="369">
        <v>592.83729677999997</v>
      </c>
      <c r="F23" s="369">
        <v>681.87594975499997</v>
      </c>
      <c r="G23" s="369">
        <v>839.60863238000002</v>
      </c>
      <c r="H23" s="369" t="s">
        <v>84</v>
      </c>
      <c r="I23" s="370">
        <v>518.51117684099995</v>
      </c>
      <c r="J23" s="370">
        <v>839.60863238000002</v>
      </c>
      <c r="K23" s="355">
        <v>610.82274994500006</v>
      </c>
      <c r="L23" s="12"/>
      <c r="M23" s="368" t="s">
        <v>591</v>
      </c>
      <c r="N23" s="369">
        <v>449.59736993400003</v>
      </c>
      <c r="O23" s="369">
        <v>421.03708902800003</v>
      </c>
      <c r="P23" s="369">
        <v>562.98573060399997</v>
      </c>
      <c r="Q23" s="369">
        <v>657.22163376000003</v>
      </c>
      <c r="R23" s="369">
        <v>796.04780041399999</v>
      </c>
      <c r="S23" s="369" t="s">
        <v>84</v>
      </c>
      <c r="T23" s="370">
        <v>497.62631776699999</v>
      </c>
      <c r="U23" s="370">
        <v>796.04780041399999</v>
      </c>
      <c r="V23" s="355">
        <v>583.418827287</v>
      </c>
      <c r="X23" s="368" t="s">
        <v>591</v>
      </c>
      <c r="Y23" s="369">
        <v>482.08735380399997</v>
      </c>
      <c r="Z23" s="369">
        <v>452.03181871700002</v>
      </c>
      <c r="AA23" s="369">
        <v>606.73076773299999</v>
      </c>
      <c r="AB23" s="369">
        <v>711.36004265999998</v>
      </c>
      <c r="AC23" s="369">
        <v>840.230604352</v>
      </c>
      <c r="AD23" s="369" t="s">
        <v>84</v>
      </c>
      <c r="AE23" s="370">
        <v>535.70183851399997</v>
      </c>
      <c r="AF23" s="370">
        <v>840.230604352</v>
      </c>
      <c r="AG23" s="355">
        <v>623.25011690999997</v>
      </c>
      <c r="AH23" s="12"/>
      <c r="AI23" s="368" t="s">
        <v>591</v>
      </c>
      <c r="AJ23" s="369">
        <v>464.46632923800001</v>
      </c>
      <c r="AK23" s="369">
        <v>438.06446061000003</v>
      </c>
      <c r="AL23" s="369">
        <v>567.50587013699999</v>
      </c>
      <c r="AM23" s="369">
        <v>691.88691322299997</v>
      </c>
      <c r="AN23" s="369">
        <v>791.085426181</v>
      </c>
      <c r="AO23" s="369" t="s">
        <v>84</v>
      </c>
      <c r="AP23" s="370">
        <v>516.97559357399996</v>
      </c>
      <c r="AQ23" s="370">
        <v>791.085426181</v>
      </c>
      <c r="AR23" s="355">
        <v>595.77880242799995</v>
      </c>
    </row>
    <row r="24" spans="2:44" ht="16.5" customHeight="1" x14ac:dyDescent="0.25">
      <c r="B24" s="364" t="s">
        <v>41</v>
      </c>
      <c r="C24" s="365">
        <v>1097.4990556289999</v>
      </c>
      <c r="D24" s="365">
        <v>479.145023272</v>
      </c>
      <c r="E24" s="365">
        <v>408.08774304999997</v>
      </c>
      <c r="F24" s="365">
        <v>509.73879288099999</v>
      </c>
      <c r="G24" s="365">
        <v>781.95956771900001</v>
      </c>
      <c r="H24" s="365">
        <v>934.71723982499998</v>
      </c>
      <c r="I24" s="366">
        <v>480.05900213199999</v>
      </c>
      <c r="J24" s="366">
        <v>828.51992425799995</v>
      </c>
      <c r="K24" s="367">
        <v>635.23541641999998</v>
      </c>
      <c r="L24" s="12"/>
      <c r="M24" s="364" t="s">
        <v>41</v>
      </c>
      <c r="N24" s="365">
        <v>1088.8009436330001</v>
      </c>
      <c r="O24" s="365">
        <v>460.44894709900001</v>
      </c>
      <c r="P24" s="365">
        <v>396.83625985499998</v>
      </c>
      <c r="Q24" s="365">
        <v>491.79443472399998</v>
      </c>
      <c r="R24" s="365">
        <v>742.15578343899995</v>
      </c>
      <c r="S24" s="365">
        <v>857.37176969300003</v>
      </c>
      <c r="T24" s="366">
        <v>463.57008828900001</v>
      </c>
      <c r="U24" s="366">
        <v>777.27347883799996</v>
      </c>
      <c r="V24" s="367">
        <v>603.26829891900002</v>
      </c>
      <c r="X24" s="364" t="s">
        <v>41</v>
      </c>
      <c r="Y24" s="365">
        <v>985.03538069900003</v>
      </c>
      <c r="Z24" s="365">
        <v>487.48841663299999</v>
      </c>
      <c r="AA24" s="365">
        <v>431.30168860999999</v>
      </c>
      <c r="AB24" s="365">
        <v>523.75859162300003</v>
      </c>
      <c r="AC24" s="365">
        <v>797.78182991699998</v>
      </c>
      <c r="AD24" s="365">
        <v>939.82576357300002</v>
      </c>
      <c r="AE24" s="366">
        <v>493.69708333900002</v>
      </c>
      <c r="AF24" s="366">
        <v>841.07665173500004</v>
      </c>
      <c r="AG24" s="367">
        <v>648.39194981599996</v>
      </c>
      <c r="AH24" s="12"/>
      <c r="AI24" s="364" t="s">
        <v>41</v>
      </c>
      <c r="AJ24" s="365">
        <v>874.36694333800006</v>
      </c>
      <c r="AK24" s="365">
        <v>465.32654178299998</v>
      </c>
      <c r="AL24" s="365">
        <v>411.04707128299998</v>
      </c>
      <c r="AM24" s="365">
        <v>495.19915687600002</v>
      </c>
      <c r="AN24" s="365">
        <v>730.37091283100006</v>
      </c>
      <c r="AO24" s="365">
        <v>807.66329366100001</v>
      </c>
      <c r="AP24" s="366">
        <v>468.50055966299999</v>
      </c>
      <c r="AQ24" s="366">
        <v>753.92953846099999</v>
      </c>
      <c r="AR24" s="367">
        <v>595.60762576800005</v>
      </c>
    </row>
    <row r="25" spans="2:44" ht="16.5" customHeight="1" x14ac:dyDescent="0.25">
      <c r="B25" s="368" t="s">
        <v>592</v>
      </c>
      <c r="C25" s="369">
        <v>362.57877096300001</v>
      </c>
      <c r="D25" s="369">
        <v>558.568273869</v>
      </c>
      <c r="E25" s="369">
        <v>454.71403621299999</v>
      </c>
      <c r="F25" s="369">
        <v>606.19123134300003</v>
      </c>
      <c r="G25" s="369">
        <v>786.19440882100002</v>
      </c>
      <c r="H25" s="369">
        <v>795.81455883199999</v>
      </c>
      <c r="I25" s="370">
        <v>514.68461201499997</v>
      </c>
      <c r="J25" s="370">
        <v>788.920400675</v>
      </c>
      <c r="K25" s="355">
        <v>626.07848970099997</v>
      </c>
      <c r="L25" s="12"/>
      <c r="M25" s="368" t="s">
        <v>592</v>
      </c>
      <c r="N25" s="369">
        <v>345.93349677100002</v>
      </c>
      <c r="O25" s="369">
        <v>532.356103856</v>
      </c>
      <c r="P25" s="369">
        <v>440.25359356600001</v>
      </c>
      <c r="Q25" s="369">
        <v>567.02880668900002</v>
      </c>
      <c r="R25" s="369">
        <v>730.62127482999995</v>
      </c>
      <c r="S25" s="369">
        <v>751.622049038</v>
      </c>
      <c r="T25" s="370">
        <v>489.64241177899999</v>
      </c>
      <c r="U25" s="370">
        <v>736.57211128799997</v>
      </c>
      <c r="V25" s="355">
        <v>589.94462571899999</v>
      </c>
      <c r="X25" s="368" t="s">
        <v>592</v>
      </c>
      <c r="Y25" s="369">
        <v>382.821368355</v>
      </c>
      <c r="Z25" s="369">
        <v>581.63378248599997</v>
      </c>
      <c r="AA25" s="369">
        <v>441.65140994299998</v>
      </c>
      <c r="AB25" s="369">
        <v>611.26575866200005</v>
      </c>
      <c r="AC25" s="369">
        <v>787.68932729599999</v>
      </c>
      <c r="AD25" s="369">
        <v>815.28831298800003</v>
      </c>
      <c r="AE25" s="370">
        <v>525.62520735800001</v>
      </c>
      <c r="AF25" s="370">
        <v>795.50985089400001</v>
      </c>
      <c r="AG25" s="355">
        <v>635.25166099600006</v>
      </c>
      <c r="AH25" s="12"/>
      <c r="AI25" s="368" t="s">
        <v>592</v>
      </c>
      <c r="AJ25" s="369">
        <v>373.59273150000001</v>
      </c>
      <c r="AK25" s="369">
        <v>567.44111929300004</v>
      </c>
      <c r="AL25" s="369">
        <v>437.41075410899998</v>
      </c>
      <c r="AM25" s="369">
        <v>590.544764278</v>
      </c>
      <c r="AN25" s="369">
        <v>685.82639534099997</v>
      </c>
      <c r="AO25" s="369">
        <v>777.42972633199997</v>
      </c>
      <c r="AP25" s="370">
        <v>512.89560741000003</v>
      </c>
      <c r="AQ25" s="370">
        <v>711.783364183</v>
      </c>
      <c r="AR25" s="355">
        <v>593.68330678100006</v>
      </c>
    </row>
    <row r="26" spans="2:44" ht="16.5" customHeight="1" x14ac:dyDescent="0.25">
      <c r="B26" s="364" t="s">
        <v>44</v>
      </c>
      <c r="C26" s="365">
        <v>602.47362232800003</v>
      </c>
      <c r="D26" s="365">
        <v>700.74763853699994</v>
      </c>
      <c r="E26" s="365" t="s">
        <v>84</v>
      </c>
      <c r="F26" s="365">
        <v>524.39531190900004</v>
      </c>
      <c r="G26" s="365" t="s">
        <v>84</v>
      </c>
      <c r="H26" s="365" t="s">
        <v>84</v>
      </c>
      <c r="I26" s="366">
        <v>580.83662661999995</v>
      </c>
      <c r="J26" s="366" t="s">
        <v>84</v>
      </c>
      <c r="K26" s="367">
        <v>580.83662661999995</v>
      </c>
      <c r="L26" s="12"/>
      <c r="M26" s="364" t="s">
        <v>44</v>
      </c>
      <c r="N26" s="365">
        <v>590.02195922800001</v>
      </c>
      <c r="O26" s="365">
        <v>688.88863600699995</v>
      </c>
      <c r="P26" s="365" t="s">
        <v>84</v>
      </c>
      <c r="Q26" s="365">
        <v>515.12329234200001</v>
      </c>
      <c r="R26" s="365" t="s">
        <v>84</v>
      </c>
      <c r="S26" s="365" t="s">
        <v>84</v>
      </c>
      <c r="T26" s="366">
        <v>569.86997147</v>
      </c>
      <c r="U26" s="366" t="s">
        <v>84</v>
      </c>
      <c r="V26" s="367">
        <v>569.86997147</v>
      </c>
      <c r="X26" s="364" t="s">
        <v>44</v>
      </c>
      <c r="Y26" s="365">
        <v>625.31916168600003</v>
      </c>
      <c r="Z26" s="365">
        <v>778.474775722</v>
      </c>
      <c r="AA26" s="365" t="s">
        <v>84</v>
      </c>
      <c r="AB26" s="365">
        <v>614.56586413100001</v>
      </c>
      <c r="AC26" s="365" t="s">
        <v>84</v>
      </c>
      <c r="AD26" s="365" t="s">
        <v>84</v>
      </c>
      <c r="AE26" s="366">
        <v>640.68897697600005</v>
      </c>
      <c r="AF26" s="366" t="s">
        <v>84</v>
      </c>
      <c r="AG26" s="367">
        <v>640.68897697600005</v>
      </c>
      <c r="AH26" s="12"/>
      <c r="AI26" s="364" t="s">
        <v>44</v>
      </c>
      <c r="AJ26" s="365">
        <v>603.90531490599994</v>
      </c>
      <c r="AK26" s="365">
        <v>778.474775722</v>
      </c>
      <c r="AL26" s="365" t="s">
        <v>84</v>
      </c>
      <c r="AM26" s="365">
        <v>510.55782992100001</v>
      </c>
      <c r="AN26" s="365" t="s">
        <v>84</v>
      </c>
      <c r="AO26" s="365" t="s">
        <v>84</v>
      </c>
      <c r="AP26" s="366">
        <v>585.53828592699995</v>
      </c>
      <c r="AQ26" s="366" t="s">
        <v>84</v>
      </c>
      <c r="AR26" s="367">
        <v>585.53828592699995</v>
      </c>
    </row>
    <row r="27" spans="2:44" ht="16.5" customHeight="1" x14ac:dyDescent="0.25">
      <c r="B27" s="368" t="s">
        <v>102</v>
      </c>
      <c r="C27" s="369">
        <v>558.19447635699999</v>
      </c>
      <c r="D27" s="369">
        <v>509.04375034999998</v>
      </c>
      <c r="E27" s="369">
        <v>513.05872834700006</v>
      </c>
      <c r="F27" s="369">
        <v>541.86552494499995</v>
      </c>
      <c r="G27" s="369">
        <v>721.85084726399998</v>
      </c>
      <c r="H27" s="369">
        <v>1450.943983077</v>
      </c>
      <c r="I27" s="370">
        <v>524.90822076400002</v>
      </c>
      <c r="J27" s="370">
        <v>1003.182397066</v>
      </c>
      <c r="K27" s="355">
        <v>703.93845544999999</v>
      </c>
      <c r="L27" s="12"/>
      <c r="M27" s="368" t="s">
        <v>102</v>
      </c>
      <c r="N27" s="369">
        <v>526.80616328500003</v>
      </c>
      <c r="O27" s="369">
        <v>486.29296556499997</v>
      </c>
      <c r="P27" s="369">
        <v>491.33608211199999</v>
      </c>
      <c r="Q27" s="369">
        <v>515.79900972999997</v>
      </c>
      <c r="R27" s="369">
        <v>664.45014531599998</v>
      </c>
      <c r="S27" s="369">
        <v>1361.2265475019999</v>
      </c>
      <c r="T27" s="370">
        <v>500.46800226300002</v>
      </c>
      <c r="U27" s="370">
        <v>933.31179750299998</v>
      </c>
      <c r="V27" s="355">
        <v>662.49248546499996</v>
      </c>
      <c r="X27" s="368" t="s">
        <v>102</v>
      </c>
      <c r="Y27" s="369">
        <v>547.74162202000002</v>
      </c>
      <c r="Z27" s="369">
        <v>520.22913362300005</v>
      </c>
      <c r="AA27" s="369">
        <v>524.61848505099999</v>
      </c>
      <c r="AB27" s="369">
        <v>557.30176768199999</v>
      </c>
      <c r="AC27" s="369">
        <v>758.03162148900003</v>
      </c>
      <c r="AD27" s="369">
        <v>1435.8029473219999</v>
      </c>
      <c r="AE27" s="370">
        <v>534.77223185399998</v>
      </c>
      <c r="AF27" s="370">
        <v>1019.559879186</v>
      </c>
      <c r="AG27" s="355">
        <v>716.24062503799996</v>
      </c>
      <c r="AH27" s="12"/>
      <c r="AI27" s="368" t="s">
        <v>102</v>
      </c>
      <c r="AJ27" s="369">
        <v>533.72440584799995</v>
      </c>
      <c r="AK27" s="369">
        <v>497.55242838599997</v>
      </c>
      <c r="AL27" s="369">
        <v>513.41697340400003</v>
      </c>
      <c r="AM27" s="369">
        <v>539.59075636600005</v>
      </c>
      <c r="AN27" s="369">
        <v>710.55244346100005</v>
      </c>
      <c r="AO27" s="369">
        <v>1285.05252599</v>
      </c>
      <c r="AP27" s="370">
        <v>517.30417147599996</v>
      </c>
      <c r="AQ27" s="370">
        <v>932.23193904300001</v>
      </c>
      <c r="AR27" s="355">
        <v>672.62222811799995</v>
      </c>
    </row>
    <row r="28" spans="2:44" ht="16.5" customHeight="1" x14ac:dyDescent="0.25">
      <c r="B28" s="364" t="s">
        <v>593</v>
      </c>
      <c r="C28" s="365">
        <v>355.20543025000001</v>
      </c>
      <c r="D28" s="365">
        <v>423.088264283</v>
      </c>
      <c r="E28" s="365">
        <v>568.53364493300001</v>
      </c>
      <c r="F28" s="365">
        <v>512.66667783499997</v>
      </c>
      <c r="G28" s="365">
        <v>811.41424136399996</v>
      </c>
      <c r="H28" s="365">
        <v>937.59338718499998</v>
      </c>
      <c r="I28" s="366">
        <v>496.65885722399997</v>
      </c>
      <c r="J28" s="366">
        <v>854.44149668399996</v>
      </c>
      <c r="K28" s="367">
        <v>702.87693512099997</v>
      </c>
      <c r="L28" s="12"/>
      <c r="M28" s="364" t="s">
        <v>593</v>
      </c>
      <c r="N28" s="365">
        <v>346.12141486000002</v>
      </c>
      <c r="O28" s="365">
        <v>410.7770913</v>
      </c>
      <c r="P28" s="365">
        <v>547.30342528999995</v>
      </c>
      <c r="Q28" s="365">
        <v>484.56292563300002</v>
      </c>
      <c r="R28" s="365">
        <v>754.40263732100004</v>
      </c>
      <c r="S28" s="365">
        <v>869.162789879</v>
      </c>
      <c r="T28" s="366">
        <v>475.88784302800002</v>
      </c>
      <c r="U28" s="366">
        <v>793.53600086200004</v>
      </c>
      <c r="V28" s="367">
        <v>658.97328466600004</v>
      </c>
      <c r="X28" s="364" t="s">
        <v>593</v>
      </c>
      <c r="Y28" s="365">
        <v>366.29244578700002</v>
      </c>
      <c r="Z28" s="365">
        <v>444.41762202699999</v>
      </c>
      <c r="AA28" s="365">
        <v>550.86394096799995</v>
      </c>
      <c r="AB28" s="365">
        <v>521.60278440000002</v>
      </c>
      <c r="AC28" s="365">
        <v>818.64422906300001</v>
      </c>
      <c r="AD28" s="365">
        <v>913.50971100799995</v>
      </c>
      <c r="AE28" s="366">
        <v>502.16950853200001</v>
      </c>
      <c r="AF28" s="366">
        <v>850.99348365699996</v>
      </c>
      <c r="AG28" s="367">
        <v>703.22400850300005</v>
      </c>
      <c r="AH28" s="12"/>
      <c r="AI28" s="364" t="s">
        <v>593</v>
      </c>
      <c r="AJ28" s="365">
        <v>366.29244578700002</v>
      </c>
      <c r="AK28" s="365">
        <v>438.63735326300002</v>
      </c>
      <c r="AL28" s="365">
        <v>536.35890002999997</v>
      </c>
      <c r="AM28" s="365">
        <v>496.62252271099999</v>
      </c>
      <c r="AN28" s="365">
        <v>754.61672365000004</v>
      </c>
      <c r="AO28" s="365">
        <v>900.78153726899995</v>
      </c>
      <c r="AP28" s="366">
        <v>486.730683253</v>
      </c>
      <c r="AQ28" s="366">
        <v>804.45911807599998</v>
      </c>
      <c r="AR28" s="367">
        <v>669.86239479000005</v>
      </c>
    </row>
    <row r="29" spans="2:44" ht="16.5" customHeight="1" x14ac:dyDescent="0.25">
      <c r="B29" s="368" t="s">
        <v>103</v>
      </c>
      <c r="C29" s="369">
        <v>745.932732741</v>
      </c>
      <c r="D29" s="369">
        <v>514.26729083700002</v>
      </c>
      <c r="E29" s="369">
        <v>555.57266526299998</v>
      </c>
      <c r="F29" s="369">
        <v>605.51901330700002</v>
      </c>
      <c r="G29" s="369">
        <v>978.09702227800005</v>
      </c>
      <c r="H29" s="369">
        <v>777.04811519899999</v>
      </c>
      <c r="I29" s="370">
        <v>568.34769763500003</v>
      </c>
      <c r="J29" s="370">
        <v>908.29605426000001</v>
      </c>
      <c r="K29" s="355">
        <v>712.91504128400004</v>
      </c>
      <c r="L29" s="12"/>
      <c r="M29" s="368" t="s">
        <v>103</v>
      </c>
      <c r="N29" s="369">
        <v>713.60638575799999</v>
      </c>
      <c r="O29" s="369">
        <v>497.28332353100001</v>
      </c>
      <c r="P29" s="369">
        <v>536.06465766500003</v>
      </c>
      <c r="Q29" s="369">
        <v>581.95895795299998</v>
      </c>
      <c r="R29" s="369">
        <v>923.27829401099996</v>
      </c>
      <c r="S29" s="369">
        <v>739.75481170099999</v>
      </c>
      <c r="T29" s="370">
        <v>547.66940736000004</v>
      </c>
      <c r="U29" s="370">
        <v>859.56187343700003</v>
      </c>
      <c r="V29" s="355">
        <v>680.30562826400001</v>
      </c>
      <c r="X29" s="368" t="s">
        <v>103</v>
      </c>
      <c r="Y29" s="369">
        <v>780.13383085700002</v>
      </c>
      <c r="Z29" s="369">
        <v>524.25328605200002</v>
      </c>
      <c r="AA29" s="369">
        <v>549.56267450600001</v>
      </c>
      <c r="AB29" s="369">
        <v>633.27354973800004</v>
      </c>
      <c r="AC29" s="369">
        <v>1027.5712373910001</v>
      </c>
      <c r="AD29" s="369">
        <v>789.95231999800001</v>
      </c>
      <c r="AE29" s="370">
        <v>580.95070753799996</v>
      </c>
      <c r="AF29" s="370">
        <v>945.07374613599995</v>
      </c>
      <c r="AG29" s="355">
        <v>735.79864083699999</v>
      </c>
      <c r="AH29" s="12"/>
      <c r="AI29" s="368" t="s">
        <v>103</v>
      </c>
      <c r="AJ29" s="369">
        <v>735.33239463699999</v>
      </c>
      <c r="AK29" s="369">
        <v>509.09890580199999</v>
      </c>
      <c r="AL29" s="369">
        <v>535.97301073599999</v>
      </c>
      <c r="AM29" s="369">
        <v>617.37835717500002</v>
      </c>
      <c r="AN29" s="369">
        <v>890.23330822599996</v>
      </c>
      <c r="AO29" s="369">
        <v>623.159150211</v>
      </c>
      <c r="AP29" s="370">
        <v>564.32694508999998</v>
      </c>
      <c r="AQ29" s="370">
        <v>797.50942808599996</v>
      </c>
      <c r="AR29" s="355">
        <v>663.49074893099998</v>
      </c>
    </row>
    <row r="30" spans="2:44" ht="16.5" customHeight="1" x14ac:dyDescent="0.25">
      <c r="B30" s="364" t="s">
        <v>594</v>
      </c>
      <c r="C30" s="365">
        <v>526.72591660000001</v>
      </c>
      <c r="D30" s="365">
        <v>547.58753331399998</v>
      </c>
      <c r="E30" s="365">
        <v>480.13532135700001</v>
      </c>
      <c r="F30" s="365">
        <v>619.72403313300003</v>
      </c>
      <c r="G30" s="365">
        <v>782.12748084099997</v>
      </c>
      <c r="H30" s="365">
        <v>1243.8843446430001</v>
      </c>
      <c r="I30" s="366">
        <v>552.63307273199996</v>
      </c>
      <c r="J30" s="366">
        <v>995.29042647599999</v>
      </c>
      <c r="K30" s="367">
        <v>732.46229997600005</v>
      </c>
      <c r="L30" s="12"/>
      <c r="M30" s="364" t="s">
        <v>594</v>
      </c>
      <c r="N30" s="365">
        <v>501.26990382100001</v>
      </c>
      <c r="O30" s="365">
        <v>524.60545594400003</v>
      </c>
      <c r="P30" s="365">
        <v>454.12497401399997</v>
      </c>
      <c r="Q30" s="365">
        <v>588.16202434499996</v>
      </c>
      <c r="R30" s="365">
        <v>736.14405352599999</v>
      </c>
      <c r="S30" s="365">
        <v>1193.3918307040001</v>
      </c>
      <c r="T30" s="366">
        <v>525.88610809099998</v>
      </c>
      <c r="U30" s="366">
        <v>947.22544875699998</v>
      </c>
      <c r="V30" s="367">
        <v>697.05490806299997</v>
      </c>
      <c r="X30" s="364" t="s">
        <v>594</v>
      </c>
      <c r="Y30" s="365">
        <v>546.11263377399996</v>
      </c>
      <c r="Z30" s="365">
        <v>554.55656258500005</v>
      </c>
      <c r="AA30" s="365">
        <v>489.00788835700001</v>
      </c>
      <c r="AB30" s="365">
        <v>627.85039286899996</v>
      </c>
      <c r="AC30" s="365">
        <v>786.16902174799998</v>
      </c>
      <c r="AD30" s="365">
        <v>1235.8604495919999</v>
      </c>
      <c r="AE30" s="366">
        <v>562.14803236</v>
      </c>
      <c r="AF30" s="366">
        <v>993.76214466800002</v>
      </c>
      <c r="AG30" s="367">
        <v>737.49095082099996</v>
      </c>
      <c r="AH30" s="12"/>
      <c r="AI30" s="364" t="s">
        <v>594</v>
      </c>
      <c r="AJ30" s="365">
        <v>528.89010724399998</v>
      </c>
      <c r="AK30" s="365">
        <v>535.36565962099996</v>
      </c>
      <c r="AL30" s="365">
        <v>481.74171898100002</v>
      </c>
      <c r="AM30" s="365">
        <v>600.29848619200004</v>
      </c>
      <c r="AN30" s="365">
        <v>723.81998254799998</v>
      </c>
      <c r="AO30" s="365">
        <v>1028.4361394959999</v>
      </c>
      <c r="AP30" s="366">
        <v>543.22522413800004</v>
      </c>
      <c r="AQ30" s="366">
        <v>864.44134065499998</v>
      </c>
      <c r="AR30" s="367">
        <v>673.71903729400003</v>
      </c>
    </row>
    <row r="31" spans="2:44" ht="16.5" customHeight="1" x14ac:dyDescent="0.25">
      <c r="B31" s="368" t="s">
        <v>104</v>
      </c>
      <c r="C31" s="369">
        <v>710.39580668400004</v>
      </c>
      <c r="D31" s="369">
        <v>627.66549691099999</v>
      </c>
      <c r="E31" s="369">
        <v>635.79205433000004</v>
      </c>
      <c r="F31" s="369">
        <v>743.26833314199996</v>
      </c>
      <c r="G31" s="369">
        <v>608.37189512800001</v>
      </c>
      <c r="H31" s="369">
        <v>1502.960504615</v>
      </c>
      <c r="I31" s="370">
        <v>672.36000175799995</v>
      </c>
      <c r="J31" s="370">
        <v>1036.9794939410001</v>
      </c>
      <c r="K31" s="355">
        <v>838.601236707</v>
      </c>
      <c r="L31" s="12"/>
      <c r="M31" s="368" t="s">
        <v>104</v>
      </c>
      <c r="N31" s="369">
        <v>673.72546062200001</v>
      </c>
      <c r="O31" s="369">
        <v>595.99731414300004</v>
      </c>
      <c r="P31" s="369">
        <v>606.22971795700005</v>
      </c>
      <c r="Q31" s="369">
        <v>703.93756493800004</v>
      </c>
      <c r="R31" s="369">
        <v>568.365444733</v>
      </c>
      <c r="S31" s="369">
        <v>1373.9155242960001</v>
      </c>
      <c r="T31" s="370">
        <v>638.49776034199999</v>
      </c>
      <c r="U31" s="370">
        <v>954.31366904900005</v>
      </c>
      <c r="V31" s="355">
        <v>782.48794135399999</v>
      </c>
      <c r="X31" s="368" t="s">
        <v>104</v>
      </c>
      <c r="Y31" s="369">
        <v>712.53047427700005</v>
      </c>
      <c r="Z31" s="369">
        <v>631.14406934199997</v>
      </c>
      <c r="AA31" s="369">
        <v>651.16815767699995</v>
      </c>
      <c r="AB31" s="369">
        <v>735.458122248</v>
      </c>
      <c r="AC31" s="369">
        <v>608.190415035</v>
      </c>
      <c r="AD31" s="369">
        <v>1476.9979232190001</v>
      </c>
      <c r="AE31" s="370">
        <v>675.96761612800003</v>
      </c>
      <c r="AF31" s="370">
        <v>1024.4459943750001</v>
      </c>
      <c r="AG31" s="355">
        <v>834.84962105399995</v>
      </c>
      <c r="AH31" s="12"/>
      <c r="AI31" s="368" t="s">
        <v>104</v>
      </c>
      <c r="AJ31" s="369">
        <v>681.69931466100002</v>
      </c>
      <c r="AK31" s="369">
        <v>606.79403525400005</v>
      </c>
      <c r="AL31" s="369">
        <v>622.14733465200004</v>
      </c>
      <c r="AM31" s="369">
        <v>718.830352318</v>
      </c>
      <c r="AN31" s="369">
        <v>577.687156018</v>
      </c>
      <c r="AO31" s="369">
        <v>1227.881158617</v>
      </c>
      <c r="AP31" s="370">
        <v>651.07436767700005</v>
      </c>
      <c r="AQ31" s="370">
        <v>889.20251320099999</v>
      </c>
      <c r="AR31" s="355">
        <v>759.64430932000005</v>
      </c>
    </row>
    <row r="32" spans="2:44" ht="16.5" customHeight="1" x14ac:dyDescent="0.25">
      <c r="B32" s="364" t="s">
        <v>53</v>
      </c>
      <c r="C32" s="365">
        <v>1070.137946797</v>
      </c>
      <c r="D32" s="365">
        <v>521.01459131900003</v>
      </c>
      <c r="E32" s="365">
        <v>460.97478196700001</v>
      </c>
      <c r="F32" s="365">
        <v>566.31537977100004</v>
      </c>
      <c r="G32" s="365">
        <v>739.85744059599995</v>
      </c>
      <c r="H32" s="365">
        <v>922.40498897299994</v>
      </c>
      <c r="I32" s="366">
        <v>526.15366407800002</v>
      </c>
      <c r="J32" s="366">
        <v>835.75543291199995</v>
      </c>
      <c r="K32" s="367">
        <v>676.68915552399994</v>
      </c>
      <c r="L32" s="12"/>
      <c r="M32" s="364" t="s">
        <v>53</v>
      </c>
      <c r="N32" s="365">
        <v>1034.188941051</v>
      </c>
      <c r="O32" s="365">
        <v>488.62722029100001</v>
      </c>
      <c r="P32" s="365">
        <v>448.19164246000003</v>
      </c>
      <c r="Q32" s="365">
        <v>546.67013123699996</v>
      </c>
      <c r="R32" s="365">
        <v>712.043589731</v>
      </c>
      <c r="S32" s="365">
        <v>835.82688858100005</v>
      </c>
      <c r="T32" s="366">
        <v>504.016165903</v>
      </c>
      <c r="U32" s="366">
        <v>777.07086589799997</v>
      </c>
      <c r="V32" s="367">
        <v>636.78163300699998</v>
      </c>
      <c r="X32" s="364" t="s">
        <v>53</v>
      </c>
      <c r="Y32" s="365">
        <v>988.13155607600004</v>
      </c>
      <c r="Z32" s="365">
        <v>539.75017954899999</v>
      </c>
      <c r="AA32" s="365">
        <v>467.73896517600002</v>
      </c>
      <c r="AB32" s="365">
        <v>573.88734494300002</v>
      </c>
      <c r="AC32" s="365">
        <v>707.85443716299994</v>
      </c>
      <c r="AD32" s="365">
        <v>898.34807536400001</v>
      </c>
      <c r="AE32" s="366">
        <v>536.20990101100006</v>
      </c>
      <c r="AF32" s="366">
        <v>807.926761414</v>
      </c>
      <c r="AG32" s="367">
        <v>668.32487977599999</v>
      </c>
      <c r="AH32" s="12"/>
      <c r="AI32" s="364" t="s">
        <v>53</v>
      </c>
      <c r="AJ32" s="365">
        <v>945.35566460899997</v>
      </c>
      <c r="AK32" s="365">
        <v>510.91030875299998</v>
      </c>
      <c r="AL32" s="365">
        <v>467.65916281800003</v>
      </c>
      <c r="AM32" s="365">
        <v>537.85248850300002</v>
      </c>
      <c r="AN32" s="365">
        <v>695.54897279900001</v>
      </c>
      <c r="AO32" s="365">
        <v>794.32502835499997</v>
      </c>
      <c r="AP32" s="366">
        <v>513.02969714000005</v>
      </c>
      <c r="AQ32" s="366">
        <v>747.43915429399999</v>
      </c>
      <c r="AR32" s="367">
        <v>627.00495950799996</v>
      </c>
    </row>
    <row r="33" spans="1:45" ht="16.5" customHeight="1" x14ac:dyDescent="0.25">
      <c r="B33" s="368" t="s">
        <v>75</v>
      </c>
      <c r="C33" s="369">
        <v>834.303315355</v>
      </c>
      <c r="D33" s="369">
        <v>578.20541982700001</v>
      </c>
      <c r="E33" s="369">
        <v>568.55090931300003</v>
      </c>
      <c r="F33" s="369">
        <v>615.987645853</v>
      </c>
      <c r="G33" s="369">
        <v>606.58285017200001</v>
      </c>
      <c r="H33" s="369">
        <v>831.81118803000004</v>
      </c>
      <c r="I33" s="370">
        <v>617.71936711599994</v>
      </c>
      <c r="J33" s="370">
        <v>775.55752818200006</v>
      </c>
      <c r="K33" s="355">
        <v>735.78273504000003</v>
      </c>
      <c r="L33" s="12"/>
      <c r="M33" s="368" t="s">
        <v>75</v>
      </c>
      <c r="N33" s="369">
        <v>795.30866415100002</v>
      </c>
      <c r="O33" s="369">
        <v>563.57816280300005</v>
      </c>
      <c r="P33" s="369">
        <v>547.67090962899999</v>
      </c>
      <c r="Q33" s="369">
        <v>592.79657393299999</v>
      </c>
      <c r="R33" s="369">
        <v>572.68622382700005</v>
      </c>
      <c r="S33" s="369">
        <v>746.360289104</v>
      </c>
      <c r="T33" s="370">
        <v>595.53947234700001</v>
      </c>
      <c r="U33" s="370">
        <v>702.98296862400002</v>
      </c>
      <c r="V33" s="355">
        <v>675.90749581</v>
      </c>
      <c r="X33" s="368" t="s">
        <v>75</v>
      </c>
      <c r="Y33" s="369">
        <v>810.90133787399998</v>
      </c>
      <c r="Z33" s="369">
        <v>583.64022156399994</v>
      </c>
      <c r="AA33" s="369">
        <v>593.46920132499997</v>
      </c>
      <c r="AB33" s="369">
        <v>621.65822460899994</v>
      </c>
      <c r="AC33" s="369">
        <v>620.93268156299996</v>
      </c>
      <c r="AD33" s="369">
        <v>842.43678953200003</v>
      </c>
      <c r="AE33" s="370">
        <v>624.42588480699999</v>
      </c>
      <c r="AF33" s="370">
        <v>787.11330376199999</v>
      </c>
      <c r="AG33" s="355">
        <v>746.11651064099999</v>
      </c>
      <c r="AH33" s="12"/>
      <c r="AI33" s="368" t="s">
        <v>75</v>
      </c>
      <c r="AJ33" s="369">
        <v>782.81491319099996</v>
      </c>
      <c r="AK33" s="369">
        <v>568.01466382800004</v>
      </c>
      <c r="AL33" s="369">
        <v>570.77777320400003</v>
      </c>
      <c r="AM33" s="369">
        <v>589.40526574499995</v>
      </c>
      <c r="AN33" s="369">
        <v>600.11512222600004</v>
      </c>
      <c r="AO33" s="369">
        <v>786.73041425899999</v>
      </c>
      <c r="AP33" s="370">
        <v>598.24653304399999</v>
      </c>
      <c r="AQ33" s="370">
        <v>740.12085677499999</v>
      </c>
      <c r="AR33" s="355">
        <v>704.36890781399995</v>
      </c>
      <c r="AS33" s="3"/>
    </row>
    <row r="34" spans="1:45" ht="16.5" customHeight="1" x14ac:dyDescent="0.25">
      <c r="A34" s="18"/>
      <c r="B34" s="364" t="s">
        <v>105</v>
      </c>
      <c r="C34" s="365" t="s">
        <v>84</v>
      </c>
      <c r="D34" s="365">
        <v>407.22259234299997</v>
      </c>
      <c r="E34" s="365">
        <v>375.64327236499997</v>
      </c>
      <c r="F34" s="365">
        <v>511.61509911500002</v>
      </c>
      <c r="G34" s="365">
        <v>536.91912172299999</v>
      </c>
      <c r="H34" s="365">
        <v>387.347130187</v>
      </c>
      <c r="I34" s="366">
        <v>436.79908793999999</v>
      </c>
      <c r="J34" s="366">
        <v>416.44643241099999</v>
      </c>
      <c r="K34" s="367">
        <v>418.55666664900002</v>
      </c>
      <c r="L34" s="12"/>
      <c r="M34" s="364" t="s">
        <v>105</v>
      </c>
      <c r="N34" s="365" t="s">
        <v>84</v>
      </c>
      <c r="O34" s="365">
        <v>394.95129173700002</v>
      </c>
      <c r="P34" s="365">
        <v>364.382898893</v>
      </c>
      <c r="Q34" s="365">
        <v>479.30517046</v>
      </c>
      <c r="R34" s="365">
        <v>482.88601061600002</v>
      </c>
      <c r="S34" s="365">
        <v>361.26075289800002</v>
      </c>
      <c r="T34" s="366">
        <v>417.47026082100001</v>
      </c>
      <c r="U34" s="366">
        <v>384.92300474000001</v>
      </c>
      <c r="V34" s="367">
        <v>388.29761765299997</v>
      </c>
      <c r="W34" s="18"/>
      <c r="X34" s="364" t="s">
        <v>105</v>
      </c>
      <c r="Y34" s="365" t="s">
        <v>84</v>
      </c>
      <c r="Z34" s="365">
        <v>431.98027779</v>
      </c>
      <c r="AA34" s="365">
        <v>401.56557793000002</v>
      </c>
      <c r="AB34" s="365">
        <v>519.32649618899995</v>
      </c>
      <c r="AC34" s="365">
        <v>537.02405158700003</v>
      </c>
      <c r="AD34" s="365">
        <v>387.69360960900002</v>
      </c>
      <c r="AE34" s="366">
        <v>455.63638553999999</v>
      </c>
      <c r="AF34" s="366">
        <v>416.74591825099998</v>
      </c>
      <c r="AG34" s="367">
        <v>420.77821740299999</v>
      </c>
      <c r="AH34" s="18"/>
      <c r="AI34" s="364" t="s">
        <v>105</v>
      </c>
      <c r="AJ34" s="365" t="s">
        <v>84</v>
      </c>
      <c r="AK34" s="365">
        <v>429.16329466299999</v>
      </c>
      <c r="AL34" s="365">
        <v>395.85383472500001</v>
      </c>
      <c r="AM34" s="365">
        <v>518.19968860500001</v>
      </c>
      <c r="AN34" s="365">
        <v>496.59526105399999</v>
      </c>
      <c r="AO34" s="365">
        <v>353.37784265300002</v>
      </c>
      <c r="AP34" s="366">
        <v>452.646965094</v>
      </c>
      <c r="AQ34" s="366">
        <v>381.240859645</v>
      </c>
      <c r="AR34" s="367">
        <v>388.64449345399998</v>
      </c>
      <c r="AS34" s="3"/>
    </row>
    <row r="35" spans="1:45" s="16" customFormat="1" ht="16.5" customHeight="1" x14ac:dyDescent="0.25">
      <c r="B35" s="761" t="s">
        <v>653</v>
      </c>
      <c r="C35" s="762">
        <v>615.57927541000004</v>
      </c>
      <c r="D35" s="763">
        <v>420.384478495</v>
      </c>
      <c r="E35" s="763">
        <v>413.22301981200002</v>
      </c>
      <c r="F35" s="763">
        <v>394.92332545800002</v>
      </c>
      <c r="G35" s="763">
        <v>706.250790413</v>
      </c>
      <c r="H35" s="763" t="s">
        <v>84</v>
      </c>
      <c r="I35" s="764">
        <v>401.58969450199999</v>
      </c>
      <c r="J35" s="764">
        <v>706.250790413</v>
      </c>
      <c r="K35" s="765">
        <v>582.65485912199995</v>
      </c>
      <c r="M35" s="761" t="s">
        <v>653</v>
      </c>
      <c r="N35" s="762">
        <v>589.01286685499997</v>
      </c>
      <c r="O35" s="763">
        <v>416.71963573199997</v>
      </c>
      <c r="P35" s="763">
        <v>408.82373047900001</v>
      </c>
      <c r="Q35" s="763">
        <v>384.994876525</v>
      </c>
      <c r="R35" s="763">
        <v>679.00106038299998</v>
      </c>
      <c r="S35" s="763" t="s">
        <v>84</v>
      </c>
      <c r="T35" s="764">
        <v>391.92062668599999</v>
      </c>
      <c r="U35" s="764">
        <v>679.00106038299998</v>
      </c>
      <c r="V35" s="765">
        <v>562.53731087799997</v>
      </c>
      <c r="X35" s="761" t="s">
        <v>653</v>
      </c>
      <c r="Y35" s="762">
        <v>695.95181727700003</v>
      </c>
      <c r="Z35" s="763">
        <v>585.72903117999999</v>
      </c>
      <c r="AA35" s="763">
        <v>373.49187967900002</v>
      </c>
      <c r="AB35" s="763">
        <v>406.08896320100001</v>
      </c>
      <c r="AC35" s="763">
        <v>733.88618517500004</v>
      </c>
      <c r="AD35" s="763" t="s">
        <v>84</v>
      </c>
      <c r="AE35" s="764">
        <v>415.82431267300001</v>
      </c>
      <c r="AF35" s="764">
        <v>733.88618517500004</v>
      </c>
      <c r="AG35" s="765">
        <v>604.85378206300004</v>
      </c>
      <c r="AI35" s="761" t="s">
        <v>653</v>
      </c>
      <c r="AJ35" s="762">
        <v>695.95181727700003</v>
      </c>
      <c r="AK35" s="763">
        <v>585.72903117999999</v>
      </c>
      <c r="AL35" s="763">
        <v>373.49187967900002</v>
      </c>
      <c r="AM35" s="763">
        <v>387.72641142700002</v>
      </c>
      <c r="AN35" s="763">
        <v>702.04613472799997</v>
      </c>
      <c r="AO35" s="763" t="s">
        <v>84</v>
      </c>
      <c r="AP35" s="764">
        <v>399.74847092700003</v>
      </c>
      <c r="AQ35" s="764">
        <v>702.04613472799997</v>
      </c>
      <c r="AR35" s="765">
        <v>579.40900847199998</v>
      </c>
    </row>
    <row r="36" spans="1:45" ht="16.5" customHeight="1" x14ac:dyDescent="0.25">
      <c r="A36" s="18"/>
      <c r="B36" s="790" t="s">
        <v>665</v>
      </c>
      <c r="C36" s="365">
        <v>786.65322401799995</v>
      </c>
      <c r="D36" s="365" t="s">
        <v>84</v>
      </c>
      <c r="E36" s="365" t="s">
        <v>84</v>
      </c>
      <c r="F36" s="365">
        <v>466.60893775199997</v>
      </c>
      <c r="G36" s="365" t="s">
        <v>84</v>
      </c>
      <c r="H36" s="365" t="s">
        <v>84</v>
      </c>
      <c r="I36" s="366">
        <v>475.370642739</v>
      </c>
      <c r="J36" s="366" t="s">
        <v>84</v>
      </c>
      <c r="K36" s="367">
        <v>475.370642739</v>
      </c>
      <c r="L36" s="18"/>
      <c r="M36" s="790" t="s">
        <v>665</v>
      </c>
      <c r="N36" s="365">
        <v>746.32601484700001</v>
      </c>
      <c r="O36" s="365" t="s">
        <v>84</v>
      </c>
      <c r="P36" s="365" t="s">
        <v>84</v>
      </c>
      <c r="Q36" s="365">
        <v>448.51113000999999</v>
      </c>
      <c r="R36" s="365" t="s">
        <v>84</v>
      </c>
      <c r="S36" s="365" t="s">
        <v>84</v>
      </c>
      <c r="T36" s="366">
        <v>456.66427091499997</v>
      </c>
      <c r="U36" s="366" t="s">
        <v>84</v>
      </c>
      <c r="V36" s="367">
        <v>456.66427091499997</v>
      </c>
      <c r="W36" s="18"/>
      <c r="X36" s="790" t="s">
        <v>665</v>
      </c>
      <c r="Y36" s="365">
        <v>991.78336120999995</v>
      </c>
      <c r="Z36" s="365" t="s">
        <v>84</v>
      </c>
      <c r="AA36" s="365" t="s">
        <v>84</v>
      </c>
      <c r="AB36" s="365">
        <v>480.74055688499999</v>
      </c>
      <c r="AC36" s="365" t="s">
        <v>84</v>
      </c>
      <c r="AD36" s="365" t="s">
        <v>84</v>
      </c>
      <c r="AE36" s="366">
        <v>494.73114031199998</v>
      </c>
      <c r="AF36" s="366" t="s">
        <v>84</v>
      </c>
      <c r="AG36" s="367">
        <v>494.73114031199998</v>
      </c>
      <c r="AH36" s="18"/>
      <c r="AI36" s="790" t="s">
        <v>665</v>
      </c>
      <c r="AJ36" s="365">
        <v>991.78336120999995</v>
      </c>
      <c r="AK36" s="365" t="s">
        <v>84</v>
      </c>
      <c r="AL36" s="365" t="s">
        <v>84</v>
      </c>
      <c r="AM36" s="365">
        <v>478.88912136200003</v>
      </c>
      <c r="AN36" s="365" t="s">
        <v>84</v>
      </c>
      <c r="AO36" s="365" t="s">
        <v>84</v>
      </c>
      <c r="AP36" s="366">
        <v>492.93039068500002</v>
      </c>
      <c r="AQ36" s="366" t="s">
        <v>84</v>
      </c>
      <c r="AR36" s="367">
        <v>492.93039068500002</v>
      </c>
      <c r="AS36" s="3"/>
    </row>
    <row r="37" spans="1:45" ht="16.5" customHeight="1" x14ac:dyDescent="0.25">
      <c r="A37" s="18"/>
      <c r="B37" s="791" t="s">
        <v>666</v>
      </c>
      <c r="C37" s="369" t="s">
        <v>84</v>
      </c>
      <c r="D37" s="369" t="s">
        <v>84</v>
      </c>
      <c r="E37" s="369" t="s">
        <v>84</v>
      </c>
      <c r="F37" s="369">
        <v>625.88371227799996</v>
      </c>
      <c r="G37" s="369">
        <v>656.70099185499998</v>
      </c>
      <c r="H37" s="369" t="s">
        <v>84</v>
      </c>
      <c r="I37" s="370">
        <v>625.88371227799996</v>
      </c>
      <c r="J37" s="370">
        <v>656.70099185499998</v>
      </c>
      <c r="K37" s="355">
        <v>648.49746496099999</v>
      </c>
      <c r="L37" s="18"/>
      <c r="M37" s="791" t="s">
        <v>666</v>
      </c>
      <c r="N37" s="369" t="s">
        <v>84</v>
      </c>
      <c r="O37" s="369" t="s">
        <v>84</v>
      </c>
      <c r="P37" s="369" t="s">
        <v>84</v>
      </c>
      <c r="Q37" s="369">
        <v>621.41572546700002</v>
      </c>
      <c r="R37" s="369">
        <v>626.14517576100002</v>
      </c>
      <c r="S37" s="369" t="s">
        <v>84</v>
      </c>
      <c r="T37" s="370">
        <v>621.41572546700002</v>
      </c>
      <c r="U37" s="370">
        <v>626.14517576100002</v>
      </c>
      <c r="V37" s="355">
        <v>624.88620114599996</v>
      </c>
      <c r="W37" s="18"/>
      <c r="X37" s="791" t="s">
        <v>666</v>
      </c>
      <c r="Y37" s="369" t="s">
        <v>84</v>
      </c>
      <c r="Z37" s="369" t="s">
        <v>84</v>
      </c>
      <c r="AA37" s="369" t="s">
        <v>84</v>
      </c>
      <c r="AB37" s="369">
        <v>513.78251638300003</v>
      </c>
      <c r="AC37" s="369">
        <v>672.103513056</v>
      </c>
      <c r="AD37" s="369" t="s">
        <v>84</v>
      </c>
      <c r="AE37" s="370">
        <v>513.78251638300003</v>
      </c>
      <c r="AF37" s="370">
        <v>672.103513056</v>
      </c>
      <c r="AG37" s="355">
        <v>629.95863291399996</v>
      </c>
      <c r="AH37" s="18"/>
      <c r="AI37" s="791" t="s">
        <v>666</v>
      </c>
      <c r="AJ37" s="369" t="s">
        <v>84</v>
      </c>
      <c r="AK37" s="369" t="s">
        <v>84</v>
      </c>
      <c r="AL37" s="369" t="s">
        <v>84</v>
      </c>
      <c r="AM37" s="369">
        <v>513.78251638300003</v>
      </c>
      <c r="AN37" s="369">
        <v>625.71002034499998</v>
      </c>
      <c r="AO37" s="369" t="s">
        <v>84</v>
      </c>
      <c r="AP37" s="370">
        <v>513.78251638300003</v>
      </c>
      <c r="AQ37" s="370">
        <v>625.71002034499998</v>
      </c>
      <c r="AR37" s="355">
        <v>595.91503838899996</v>
      </c>
      <c r="AS37" s="3"/>
    </row>
    <row r="38" spans="1:45" ht="16.5" customHeight="1" x14ac:dyDescent="0.25">
      <c r="A38" s="18"/>
      <c r="B38" s="790" t="s">
        <v>667</v>
      </c>
      <c r="C38" s="365">
        <v>371.24039994600003</v>
      </c>
      <c r="D38" s="365">
        <v>420.384478495</v>
      </c>
      <c r="E38" s="365" t="s">
        <v>84</v>
      </c>
      <c r="F38" s="365">
        <v>263.38347889300002</v>
      </c>
      <c r="G38" s="365">
        <v>463.64249552400003</v>
      </c>
      <c r="H38" s="365" t="s">
        <v>84</v>
      </c>
      <c r="I38" s="366">
        <v>304.33829141000001</v>
      </c>
      <c r="J38" s="366">
        <v>463.64249552400003</v>
      </c>
      <c r="K38" s="367">
        <v>389.17080840800003</v>
      </c>
      <c r="L38" s="18"/>
      <c r="M38" s="790" t="s">
        <v>667</v>
      </c>
      <c r="N38" s="365">
        <v>364.32805663699997</v>
      </c>
      <c r="O38" s="365">
        <v>416.71963573199997</v>
      </c>
      <c r="P38" s="365" t="s">
        <v>84</v>
      </c>
      <c r="Q38" s="365">
        <v>263.38048793799999</v>
      </c>
      <c r="R38" s="365">
        <v>463.24164427300002</v>
      </c>
      <c r="S38" s="365" t="s">
        <v>84</v>
      </c>
      <c r="T38" s="366">
        <v>303.136375574</v>
      </c>
      <c r="U38" s="366">
        <v>463.24164427300002</v>
      </c>
      <c r="V38" s="367">
        <v>388.39547469199999</v>
      </c>
      <c r="W38" s="18"/>
      <c r="X38" s="790" t="s">
        <v>667</v>
      </c>
      <c r="Y38" s="365">
        <v>273.42607703700003</v>
      </c>
      <c r="Z38" s="365">
        <v>585.72903117999999</v>
      </c>
      <c r="AA38" s="365" t="s">
        <v>84</v>
      </c>
      <c r="AB38" s="365">
        <v>421.82101527399999</v>
      </c>
      <c r="AC38" s="365">
        <v>586.50185639999995</v>
      </c>
      <c r="AD38" s="365" t="s">
        <v>84</v>
      </c>
      <c r="AE38" s="366">
        <v>450.10095300500001</v>
      </c>
      <c r="AF38" s="366">
        <v>586.50185639999995</v>
      </c>
      <c r="AG38" s="367">
        <v>522.73702698800003</v>
      </c>
      <c r="AH38" s="18"/>
      <c r="AI38" s="790" t="s">
        <v>667</v>
      </c>
      <c r="AJ38" s="365">
        <v>273.42607703700003</v>
      </c>
      <c r="AK38" s="365">
        <v>585.72903117999999</v>
      </c>
      <c r="AL38" s="365" t="s">
        <v>84</v>
      </c>
      <c r="AM38" s="365">
        <v>282.58690601199999</v>
      </c>
      <c r="AN38" s="365">
        <v>586.50185639999995</v>
      </c>
      <c r="AO38" s="365" t="s">
        <v>84</v>
      </c>
      <c r="AP38" s="366">
        <v>349.60442571800002</v>
      </c>
      <c r="AQ38" s="366">
        <v>586.50185639999995</v>
      </c>
      <c r="AR38" s="367">
        <v>475.756810879</v>
      </c>
      <c r="AS38" s="3"/>
    </row>
    <row r="39" spans="1:45" ht="16.5" customHeight="1" x14ac:dyDescent="0.25">
      <c r="A39" s="18"/>
      <c r="B39" s="791" t="s">
        <v>668</v>
      </c>
      <c r="C39" s="369" t="s">
        <v>84</v>
      </c>
      <c r="D39" s="369" t="s">
        <v>84</v>
      </c>
      <c r="E39" s="369" t="s">
        <v>84</v>
      </c>
      <c r="F39" s="369" t="s">
        <v>84</v>
      </c>
      <c r="G39" s="369">
        <v>764.03254708999998</v>
      </c>
      <c r="H39" s="369" t="s">
        <v>84</v>
      </c>
      <c r="I39" s="370" t="s">
        <v>84</v>
      </c>
      <c r="J39" s="370">
        <v>764.03254708999998</v>
      </c>
      <c r="K39" s="355">
        <v>764.03254708999998</v>
      </c>
      <c r="L39" s="18"/>
      <c r="M39" s="791" t="s">
        <v>668</v>
      </c>
      <c r="N39" s="369" t="s">
        <v>84</v>
      </c>
      <c r="O39" s="369" t="s">
        <v>84</v>
      </c>
      <c r="P39" s="369" t="s">
        <v>84</v>
      </c>
      <c r="Q39" s="369" t="s">
        <v>84</v>
      </c>
      <c r="R39" s="369">
        <v>733.09147420199997</v>
      </c>
      <c r="S39" s="369" t="s">
        <v>84</v>
      </c>
      <c r="T39" s="370" t="s">
        <v>84</v>
      </c>
      <c r="U39" s="370">
        <v>733.09147420199997</v>
      </c>
      <c r="V39" s="355">
        <v>733.09147420199997</v>
      </c>
      <c r="W39" s="18"/>
      <c r="X39" s="791" t="s">
        <v>668</v>
      </c>
      <c r="Y39" s="369" t="s">
        <v>84</v>
      </c>
      <c r="Z39" s="369" t="s">
        <v>84</v>
      </c>
      <c r="AA39" s="369" t="s">
        <v>84</v>
      </c>
      <c r="AB39" s="369" t="s">
        <v>84</v>
      </c>
      <c r="AC39" s="369">
        <v>778.73200406800004</v>
      </c>
      <c r="AD39" s="369" t="s">
        <v>84</v>
      </c>
      <c r="AE39" s="370" t="s">
        <v>84</v>
      </c>
      <c r="AF39" s="370">
        <v>778.73200406800004</v>
      </c>
      <c r="AG39" s="355">
        <v>778.73200406800004</v>
      </c>
      <c r="AH39" s="18"/>
      <c r="AI39" s="791" t="s">
        <v>668</v>
      </c>
      <c r="AJ39" s="369" t="s">
        <v>84</v>
      </c>
      <c r="AK39" s="369" t="s">
        <v>84</v>
      </c>
      <c r="AL39" s="369" t="s">
        <v>84</v>
      </c>
      <c r="AM39" s="369" t="s">
        <v>84</v>
      </c>
      <c r="AN39" s="369">
        <v>745.78446471899997</v>
      </c>
      <c r="AO39" s="369" t="s">
        <v>84</v>
      </c>
      <c r="AP39" s="370" t="s">
        <v>84</v>
      </c>
      <c r="AQ39" s="370">
        <v>745.78446471899997</v>
      </c>
      <c r="AR39" s="355">
        <v>745.78446471899997</v>
      </c>
      <c r="AS39" s="3"/>
    </row>
    <row r="40" spans="1:45" ht="16.5" customHeight="1" x14ac:dyDescent="0.25">
      <c r="A40" s="18"/>
      <c r="B40" s="790" t="s">
        <v>669</v>
      </c>
      <c r="C40" s="365" t="s">
        <v>84</v>
      </c>
      <c r="D40" s="365" t="s">
        <v>84</v>
      </c>
      <c r="E40" s="365">
        <v>413.22301981200002</v>
      </c>
      <c r="F40" s="365">
        <v>211.58282105000001</v>
      </c>
      <c r="G40" s="365" t="s">
        <v>84</v>
      </c>
      <c r="H40" s="365" t="s">
        <v>84</v>
      </c>
      <c r="I40" s="366">
        <v>259.12448627800001</v>
      </c>
      <c r="J40" s="366" t="s">
        <v>84</v>
      </c>
      <c r="K40" s="367">
        <v>259.12448627800001</v>
      </c>
      <c r="L40" s="18"/>
      <c r="M40" s="790" t="s">
        <v>669</v>
      </c>
      <c r="N40" s="365" t="s">
        <v>84</v>
      </c>
      <c r="O40" s="365" t="s">
        <v>84</v>
      </c>
      <c r="P40" s="365">
        <v>408.82373047900001</v>
      </c>
      <c r="Q40" s="365">
        <v>209.59186619900001</v>
      </c>
      <c r="R40" s="365" t="s">
        <v>84</v>
      </c>
      <c r="S40" s="365" t="s">
        <v>84</v>
      </c>
      <c r="T40" s="366">
        <v>256.56570699299999</v>
      </c>
      <c r="U40" s="366" t="s">
        <v>84</v>
      </c>
      <c r="V40" s="367">
        <v>256.56570699299999</v>
      </c>
      <c r="W40" s="18"/>
      <c r="X40" s="790" t="s">
        <v>669</v>
      </c>
      <c r="Y40" s="365" t="s">
        <v>84</v>
      </c>
      <c r="Z40" s="365" t="s">
        <v>84</v>
      </c>
      <c r="AA40" s="365">
        <v>373.49187967900002</v>
      </c>
      <c r="AB40" s="365">
        <v>205.82695272999999</v>
      </c>
      <c r="AC40" s="365" t="s">
        <v>84</v>
      </c>
      <c r="AD40" s="365" t="s">
        <v>84</v>
      </c>
      <c r="AE40" s="366">
        <v>245.358107115</v>
      </c>
      <c r="AF40" s="366" t="s">
        <v>84</v>
      </c>
      <c r="AG40" s="367">
        <v>245.358107115</v>
      </c>
      <c r="AH40" s="18"/>
      <c r="AI40" s="790" t="s">
        <v>669</v>
      </c>
      <c r="AJ40" s="365" t="s">
        <v>84</v>
      </c>
      <c r="AK40" s="365" t="s">
        <v>84</v>
      </c>
      <c r="AL40" s="365">
        <v>373.49187967900002</v>
      </c>
      <c r="AM40" s="365">
        <v>205.82695272999999</v>
      </c>
      <c r="AN40" s="365" t="s">
        <v>84</v>
      </c>
      <c r="AO40" s="365" t="s">
        <v>84</v>
      </c>
      <c r="AP40" s="366">
        <v>245.358107115</v>
      </c>
      <c r="AQ40" s="366" t="s">
        <v>84</v>
      </c>
      <c r="AR40" s="367">
        <v>245.358107115</v>
      </c>
      <c r="AS40" s="3"/>
    </row>
    <row r="41" spans="1:45" s="3" customFormat="1" ht="16.5" customHeight="1" x14ac:dyDescent="0.25">
      <c r="A41" s="18"/>
      <c r="B41" s="766" t="s">
        <v>773</v>
      </c>
      <c r="C41" s="767"/>
      <c r="D41" s="767"/>
      <c r="E41" s="767"/>
      <c r="F41" s="767"/>
      <c r="G41" s="767"/>
      <c r="H41" s="767"/>
      <c r="I41" s="768"/>
      <c r="J41" s="768"/>
      <c r="K41" s="769"/>
      <c r="L41" s="18"/>
      <c r="M41" s="766" t="s">
        <v>773</v>
      </c>
      <c r="N41" s="767"/>
      <c r="O41" s="767"/>
      <c r="P41" s="767"/>
      <c r="Q41" s="767"/>
      <c r="R41" s="767"/>
      <c r="S41" s="767"/>
      <c r="T41" s="768"/>
      <c r="U41" s="768"/>
      <c r="V41" s="769"/>
      <c r="W41" s="18"/>
      <c r="X41" s="766" t="s">
        <v>773</v>
      </c>
      <c r="Y41" s="767"/>
      <c r="Z41" s="767"/>
      <c r="AA41" s="767"/>
      <c r="AB41" s="767"/>
      <c r="AC41" s="767"/>
      <c r="AD41" s="767"/>
      <c r="AE41" s="768"/>
      <c r="AF41" s="768"/>
      <c r="AG41" s="769"/>
      <c r="AH41" s="18"/>
      <c r="AI41" s="766" t="s">
        <v>773</v>
      </c>
      <c r="AJ41" s="767"/>
      <c r="AK41" s="767"/>
      <c r="AL41" s="767"/>
      <c r="AM41" s="767"/>
      <c r="AN41" s="767"/>
      <c r="AO41" s="767"/>
      <c r="AP41" s="768"/>
      <c r="AQ41" s="768"/>
      <c r="AR41" s="769"/>
    </row>
    <row r="42" spans="1:45" ht="16.5" customHeight="1" x14ac:dyDescent="0.25">
      <c r="B42" s="681" t="s">
        <v>433</v>
      </c>
      <c r="C42" s="682" t="s">
        <v>84</v>
      </c>
      <c r="D42" s="682" t="s">
        <v>84</v>
      </c>
      <c r="E42" s="682" t="s">
        <v>84</v>
      </c>
      <c r="F42" s="682">
        <v>1024.271055488</v>
      </c>
      <c r="G42" s="682">
        <v>1019.730250363</v>
      </c>
      <c r="H42" s="682">
        <v>856.117244648</v>
      </c>
      <c r="I42" s="683">
        <v>1024.271055488</v>
      </c>
      <c r="J42" s="683">
        <v>879.26852290600004</v>
      </c>
      <c r="K42" s="684">
        <v>880.22255197699997</v>
      </c>
      <c r="L42" s="12"/>
      <c r="M42" s="681" t="s">
        <v>433</v>
      </c>
      <c r="N42" s="682" t="s">
        <v>84</v>
      </c>
      <c r="O42" s="682" t="s">
        <v>84</v>
      </c>
      <c r="P42" s="682" t="s">
        <v>84</v>
      </c>
      <c r="Q42" s="682">
        <v>968.41981205599996</v>
      </c>
      <c r="R42" s="682">
        <v>948.84273272799999</v>
      </c>
      <c r="S42" s="682">
        <v>795.17733720800004</v>
      </c>
      <c r="T42" s="683">
        <v>968.41981205599996</v>
      </c>
      <c r="U42" s="683">
        <v>816.92102631600005</v>
      </c>
      <c r="V42" s="684">
        <v>817.91779680800005</v>
      </c>
      <c r="X42" s="681" t="s">
        <v>433</v>
      </c>
      <c r="Y42" s="682" t="s">
        <v>84</v>
      </c>
      <c r="Z42" s="682" t="s">
        <v>84</v>
      </c>
      <c r="AA42" s="682" t="s">
        <v>84</v>
      </c>
      <c r="AB42" s="682">
        <v>1038.349787377</v>
      </c>
      <c r="AC42" s="682">
        <v>1028.541686367</v>
      </c>
      <c r="AD42" s="682">
        <v>845.21447171</v>
      </c>
      <c r="AE42" s="683">
        <v>1038.349787377</v>
      </c>
      <c r="AF42" s="683">
        <v>871.15531510599999</v>
      </c>
      <c r="AG42" s="684">
        <v>872.25535373299999</v>
      </c>
      <c r="AH42" s="12"/>
      <c r="AI42" s="681" t="s">
        <v>433</v>
      </c>
      <c r="AJ42" s="682" t="s">
        <v>84</v>
      </c>
      <c r="AK42" s="682" t="s">
        <v>84</v>
      </c>
      <c r="AL42" s="682" t="s">
        <v>84</v>
      </c>
      <c r="AM42" s="682">
        <v>991.91098045599995</v>
      </c>
      <c r="AN42" s="682">
        <v>920.51457988200002</v>
      </c>
      <c r="AO42" s="682">
        <v>759.37402663</v>
      </c>
      <c r="AP42" s="683">
        <v>991.91098045599995</v>
      </c>
      <c r="AQ42" s="683">
        <v>782.17545229100006</v>
      </c>
      <c r="AR42" s="684">
        <v>783.55538536799997</v>
      </c>
      <c r="AS42" s="3"/>
    </row>
    <row r="43" spans="1:45" ht="16.5" customHeight="1" x14ac:dyDescent="0.25">
      <c r="B43" s="371" t="s">
        <v>288</v>
      </c>
      <c r="C43" s="369" t="s">
        <v>84</v>
      </c>
      <c r="D43" s="369">
        <v>1184.092721426</v>
      </c>
      <c r="E43" s="369">
        <v>769.91335917200001</v>
      </c>
      <c r="F43" s="369">
        <v>613.58539758999996</v>
      </c>
      <c r="G43" s="369">
        <v>647.46059267999999</v>
      </c>
      <c r="H43" s="369">
        <v>566.96171364700001</v>
      </c>
      <c r="I43" s="370">
        <v>630.02246022300005</v>
      </c>
      <c r="J43" s="370">
        <v>638.23303890299997</v>
      </c>
      <c r="K43" s="355">
        <v>635.14898496199999</v>
      </c>
      <c r="L43" s="12"/>
      <c r="M43" s="371" t="s">
        <v>288</v>
      </c>
      <c r="N43" s="369" t="s">
        <v>84</v>
      </c>
      <c r="O43" s="369">
        <v>1144.9732168099999</v>
      </c>
      <c r="P43" s="369">
        <v>735.57757372399999</v>
      </c>
      <c r="Q43" s="369">
        <v>584.79039487399996</v>
      </c>
      <c r="R43" s="369">
        <v>607.41463645800002</v>
      </c>
      <c r="S43" s="369">
        <v>519.67818616399995</v>
      </c>
      <c r="T43" s="370">
        <v>600.70915589100002</v>
      </c>
      <c r="U43" s="370">
        <v>597.35744282899998</v>
      </c>
      <c r="V43" s="355">
        <v>598.61641181100003</v>
      </c>
      <c r="X43" s="371" t="s">
        <v>288</v>
      </c>
      <c r="Y43" s="369" t="s">
        <v>84</v>
      </c>
      <c r="Z43" s="369">
        <v>1218.2649361209999</v>
      </c>
      <c r="AA43" s="369">
        <v>770.36219217799999</v>
      </c>
      <c r="AB43" s="369">
        <v>620.44849258099998</v>
      </c>
      <c r="AC43" s="369">
        <v>659.45528824600001</v>
      </c>
      <c r="AD43" s="369">
        <v>574.29869558899998</v>
      </c>
      <c r="AE43" s="370">
        <v>636.54057470700002</v>
      </c>
      <c r="AF43" s="370">
        <v>649.69382264900003</v>
      </c>
      <c r="AG43" s="355">
        <v>644.75320546099999</v>
      </c>
      <c r="AH43" s="12"/>
      <c r="AI43" s="371" t="s">
        <v>288</v>
      </c>
      <c r="AJ43" s="369" t="s">
        <v>84</v>
      </c>
      <c r="AK43" s="369">
        <v>1166.6260735599999</v>
      </c>
      <c r="AL43" s="369">
        <v>749.19467040500001</v>
      </c>
      <c r="AM43" s="369">
        <v>592.72172966000005</v>
      </c>
      <c r="AN43" s="369">
        <v>621.82522815899995</v>
      </c>
      <c r="AO43" s="369">
        <v>512.97416771300004</v>
      </c>
      <c r="AP43" s="370">
        <v>609.19266528499998</v>
      </c>
      <c r="AQ43" s="370">
        <v>609.34767535200001</v>
      </c>
      <c r="AR43" s="355">
        <v>609.28945053899997</v>
      </c>
    </row>
    <row r="44" spans="1:45" ht="16.5" customHeight="1" x14ac:dyDescent="0.25">
      <c r="B44" s="685" t="s">
        <v>79</v>
      </c>
      <c r="C44" s="682">
        <v>610.56070503499996</v>
      </c>
      <c r="D44" s="682">
        <v>514.80203429999995</v>
      </c>
      <c r="E44" s="682">
        <v>484.60728043400002</v>
      </c>
      <c r="F44" s="682">
        <v>449.333929453</v>
      </c>
      <c r="G44" s="682">
        <v>602.41056919699997</v>
      </c>
      <c r="H44" s="682" t="s">
        <v>84</v>
      </c>
      <c r="I44" s="683">
        <v>509.112523899</v>
      </c>
      <c r="J44" s="683">
        <v>602.41056919699997</v>
      </c>
      <c r="K44" s="684">
        <v>510.11894156300002</v>
      </c>
      <c r="L44" s="12"/>
      <c r="M44" s="685" t="s">
        <v>79</v>
      </c>
      <c r="N44" s="682">
        <v>582.27275041600001</v>
      </c>
      <c r="O44" s="682">
        <v>492.36791822399999</v>
      </c>
      <c r="P44" s="682">
        <v>465.76132952799998</v>
      </c>
      <c r="Q44" s="682">
        <v>432.41172590799999</v>
      </c>
      <c r="R44" s="682">
        <v>590.868781205</v>
      </c>
      <c r="S44" s="682" t="s">
        <v>84</v>
      </c>
      <c r="T44" s="683">
        <v>487.76350440499999</v>
      </c>
      <c r="U44" s="683">
        <v>590.868781205</v>
      </c>
      <c r="V44" s="684">
        <v>488.875713899</v>
      </c>
      <c r="X44" s="685" t="s">
        <v>79</v>
      </c>
      <c r="Y44" s="682">
        <v>622.15272680600003</v>
      </c>
      <c r="Z44" s="682">
        <v>526.48395709600004</v>
      </c>
      <c r="AA44" s="682">
        <v>490.58121872800001</v>
      </c>
      <c r="AB44" s="682">
        <v>464.19071827699997</v>
      </c>
      <c r="AC44" s="682">
        <v>580.05849093799998</v>
      </c>
      <c r="AD44" s="682" t="s">
        <v>84</v>
      </c>
      <c r="AE44" s="683">
        <v>519.404247833</v>
      </c>
      <c r="AF44" s="683">
        <v>580.05849093799998</v>
      </c>
      <c r="AG44" s="684">
        <v>520.05853272599995</v>
      </c>
      <c r="AH44" s="12"/>
      <c r="AI44" s="685" t="s">
        <v>79</v>
      </c>
      <c r="AJ44" s="682">
        <v>600.24593949699999</v>
      </c>
      <c r="AK44" s="682">
        <v>509.74036088600002</v>
      </c>
      <c r="AL44" s="682">
        <v>477.09110548799998</v>
      </c>
      <c r="AM44" s="682">
        <v>451.66282352600001</v>
      </c>
      <c r="AN44" s="682">
        <v>518.22997075399996</v>
      </c>
      <c r="AO44" s="682" t="s">
        <v>84</v>
      </c>
      <c r="AP44" s="683">
        <v>503.562991969</v>
      </c>
      <c r="AQ44" s="683">
        <v>518.22997075399996</v>
      </c>
      <c r="AR44" s="684">
        <v>503.72120649999999</v>
      </c>
    </row>
    <row r="45" spans="1:45" ht="16.5" customHeight="1" x14ac:dyDescent="0.25">
      <c r="B45" s="678" t="s">
        <v>78</v>
      </c>
      <c r="C45" s="679">
        <v>592.163991624</v>
      </c>
      <c r="D45" s="679">
        <v>468.26332405400001</v>
      </c>
      <c r="E45" s="679">
        <v>353.55859006100002</v>
      </c>
      <c r="F45" s="679">
        <v>176.76379142900001</v>
      </c>
      <c r="G45" s="679" t="s">
        <v>84</v>
      </c>
      <c r="H45" s="679" t="s">
        <v>84</v>
      </c>
      <c r="I45" s="546">
        <v>483.797120855</v>
      </c>
      <c r="J45" s="546" t="s">
        <v>84</v>
      </c>
      <c r="K45" s="680">
        <v>483.797120855</v>
      </c>
      <c r="L45" s="12"/>
      <c r="M45" s="678" t="s">
        <v>78</v>
      </c>
      <c r="N45" s="679">
        <v>564.24639634499999</v>
      </c>
      <c r="O45" s="679">
        <v>452.17012664100002</v>
      </c>
      <c r="P45" s="679">
        <v>339.74945514699999</v>
      </c>
      <c r="Q45" s="679">
        <v>176.76379142900001</v>
      </c>
      <c r="R45" s="679" t="s">
        <v>84</v>
      </c>
      <c r="S45" s="679" t="s">
        <v>84</v>
      </c>
      <c r="T45" s="546">
        <v>464.50244127100001</v>
      </c>
      <c r="U45" s="546" t="s">
        <v>84</v>
      </c>
      <c r="V45" s="680">
        <v>464.50244127100001</v>
      </c>
      <c r="X45" s="678" t="s">
        <v>78</v>
      </c>
      <c r="Y45" s="679">
        <v>606.224640013</v>
      </c>
      <c r="Z45" s="679">
        <v>482.10941239599998</v>
      </c>
      <c r="AA45" s="679">
        <v>380.42745735099999</v>
      </c>
      <c r="AB45" s="679">
        <v>195.09230438500001</v>
      </c>
      <c r="AC45" s="679" t="s">
        <v>84</v>
      </c>
      <c r="AD45" s="679" t="s">
        <v>84</v>
      </c>
      <c r="AE45" s="546">
        <v>499.92153972099999</v>
      </c>
      <c r="AF45" s="546" t="s">
        <v>84</v>
      </c>
      <c r="AG45" s="680">
        <v>499.92153972099999</v>
      </c>
      <c r="AH45" s="12"/>
      <c r="AI45" s="678" t="s">
        <v>78</v>
      </c>
      <c r="AJ45" s="679">
        <v>585.49507024800005</v>
      </c>
      <c r="AK45" s="679">
        <v>469.76248125000001</v>
      </c>
      <c r="AL45" s="679">
        <v>369.28202663600001</v>
      </c>
      <c r="AM45" s="679">
        <v>195.09230438500001</v>
      </c>
      <c r="AN45" s="679" t="s">
        <v>84</v>
      </c>
      <c r="AO45" s="679" t="s">
        <v>84</v>
      </c>
      <c r="AP45" s="546">
        <v>485.26544500300002</v>
      </c>
      <c r="AQ45" s="546" t="s">
        <v>84</v>
      </c>
      <c r="AR45" s="680">
        <v>485.26544500300002</v>
      </c>
    </row>
    <row r="46" spans="1:45" s="244" customFormat="1" x14ac:dyDescent="0.2">
      <c r="B46" s="22" t="s">
        <v>266</v>
      </c>
      <c r="C46" s="245"/>
      <c r="D46" s="245"/>
      <c r="E46" s="245"/>
      <c r="F46" s="245"/>
      <c r="G46" s="245"/>
      <c r="H46" s="245"/>
      <c r="I46" s="245"/>
      <c r="J46" s="245"/>
      <c r="K46" s="246"/>
      <c r="M46" s="22" t="s">
        <v>266</v>
      </c>
      <c r="N46" s="245"/>
      <c r="O46" s="245"/>
      <c r="P46" s="245"/>
      <c r="Q46" s="245"/>
      <c r="R46" s="245"/>
      <c r="S46" s="245"/>
      <c r="T46" s="245"/>
      <c r="U46" s="245"/>
      <c r="V46" s="246"/>
      <c r="X46" s="22" t="s">
        <v>266</v>
      </c>
      <c r="Y46" s="245"/>
      <c r="Z46" s="245"/>
      <c r="AA46" s="245"/>
      <c r="AB46" s="245"/>
      <c r="AC46" s="245"/>
      <c r="AD46" s="245"/>
      <c r="AE46" s="245"/>
      <c r="AF46" s="245"/>
      <c r="AG46" s="246"/>
      <c r="AI46" s="22" t="s">
        <v>266</v>
      </c>
      <c r="AJ46" s="245"/>
      <c r="AK46" s="245"/>
      <c r="AL46" s="245"/>
      <c r="AM46" s="245"/>
      <c r="AN46" s="245"/>
      <c r="AO46" s="245"/>
      <c r="AP46" s="245"/>
      <c r="AQ46" s="245"/>
      <c r="AR46" s="246"/>
    </row>
    <row r="47" spans="1:45" s="244" customFormat="1" x14ac:dyDescent="0.2">
      <c r="B47" s="22" t="s">
        <v>434</v>
      </c>
      <c r="C47" s="245"/>
      <c r="D47" s="245"/>
      <c r="E47" s="245"/>
      <c r="F47" s="245"/>
      <c r="G47" s="245"/>
      <c r="H47" s="245"/>
      <c r="I47" s="245"/>
      <c r="J47" s="245"/>
      <c r="K47" s="246"/>
      <c r="M47" s="22" t="s">
        <v>434</v>
      </c>
      <c r="N47" s="245"/>
      <c r="O47" s="245"/>
      <c r="P47" s="245"/>
      <c r="Q47" s="245"/>
      <c r="R47" s="245"/>
      <c r="S47" s="245"/>
      <c r="T47" s="245"/>
      <c r="U47" s="245"/>
      <c r="V47" s="246"/>
      <c r="X47" s="22" t="s">
        <v>434</v>
      </c>
      <c r="Y47" s="245"/>
      <c r="Z47" s="245"/>
      <c r="AA47" s="245"/>
      <c r="AB47" s="245"/>
      <c r="AC47" s="245"/>
      <c r="AD47" s="245"/>
      <c r="AE47" s="245"/>
      <c r="AF47" s="245"/>
      <c r="AG47" s="246"/>
      <c r="AI47" s="22" t="s">
        <v>434</v>
      </c>
      <c r="AJ47" s="245"/>
      <c r="AK47" s="245"/>
      <c r="AL47" s="245"/>
      <c r="AM47" s="245"/>
      <c r="AN47" s="245"/>
      <c r="AO47" s="245"/>
      <c r="AP47" s="245"/>
      <c r="AQ47" s="245"/>
      <c r="AR47" s="246"/>
    </row>
    <row r="48" spans="1:45" s="244" customFormat="1" x14ac:dyDescent="0.2">
      <c r="B48" s="47" t="s">
        <v>420</v>
      </c>
      <c r="C48" s="247"/>
      <c r="D48" s="247"/>
      <c r="E48" s="247"/>
      <c r="F48" s="247"/>
      <c r="G48" s="247"/>
      <c r="H48" s="247"/>
      <c r="I48" s="247"/>
      <c r="J48" s="247"/>
      <c r="K48" s="248"/>
      <c r="M48" s="47" t="s">
        <v>420</v>
      </c>
      <c r="N48" s="247"/>
      <c r="O48" s="247"/>
      <c r="P48" s="247"/>
      <c r="Q48" s="247"/>
      <c r="R48" s="247"/>
      <c r="S48" s="247"/>
      <c r="T48" s="247"/>
      <c r="U48" s="247"/>
      <c r="V48" s="248"/>
      <c r="X48" s="47" t="s">
        <v>420</v>
      </c>
      <c r="Y48" s="247"/>
      <c r="Z48" s="247"/>
      <c r="AA48" s="247"/>
      <c r="AB48" s="247"/>
      <c r="AC48" s="247"/>
      <c r="AD48" s="247"/>
      <c r="AE48" s="247"/>
      <c r="AF48" s="247"/>
      <c r="AG48" s="248"/>
      <c r="AI48" s="47" t="s">
        <v>420</v>
      </c>
      <c r="AJ48" s="247"/>
      <c r="AK48" s="247"/>
      <c r="AL48" s="247"/>
      <c r="AM48" s="247"/>
      <c r="AN48" s="247"/>
      <c r="AO48" s="247"/>
      <c r="AP48" s="247"/>
      <c r="AQ48" s="247"/>
      <c r="AR48" s="248"/>
    </row>
    <row r="49" spans="1:44" s="244" customFormat="1" x14ac:dyDescent="0.2">
      <c r="A49" s="249"/>
      <c r="B49" s="372" t="s">
        <v>774</v>
      </c>
      <c r="C49" s="250"/>
      <c r="D49" s="250"/>
      <c r="E49" s="250"/>
      <c r="F49" s="250"/>
      <c r="G49" s="250"/>
      <c r="H49" s="250"/>
      <c r="I49" s="250"/>
      <c r="J49" s="250"/>
      <c r="K49" s="251"/>
      <c r="L49" s="249"/>
      <c r="M49" s="372" t="s">
        <v>774</v>
      </c>
      <c r="N49" s="250"/>
      <c r="O49" s="250"/>
      <c r="P49" s="250"/>
      <c r="Q49" s="250"/>
      <c r="R49" s="250"/>
      <c r="S49" s="250"/>
      <c r="T49" s="250"/>
      <c r="U49" s="250"/>
      <c r="V49" s="251"/>
      <c r="W49" s="249"/>
      <c r="X49" s="372" t="s">
        <v>774</v>
      </c>
      <c r="Y49" s="250"/>
      <c r="Z49" s="250"/>
      <c r="AA49" s="250"/>
      <c r="AB49" s="250"/>
      <c r="AC49" s="250"/>
      <c r="AD49" s="250"/>
      <c r="AE49" s="250"/>
      <c r="AF49" s="250"/>
      <c r="AG49" s="251"/>
      <c r="AH49" s="249"/>
      <c r="AI49" s="372" t="s">
        <v>774</v>
      </c>
      <c r="AJ49" s="250"/>
      <c r="AK49" s="250"/>
      <c r="AL49" s="250"/>
      <c r="AM49" s="250"/>
      <c r="AN49" s="250"/>
      <c r="AO49" s="250"/>
      <c r="AP49" s="250"/>
      <c r="AQ49" s="250"/>
      <c r="AR49" s="251"/>
    </row>
  </sheetData>
  <phoneticPr fontId="3" type="noConversion"/>
  <pageMargins left="0.78740157480314965" right="0.78740157480314965" top="0.78740157480314965" bottom="0.78740157480314965" header="0.39370078740157483" footer="0.39370078740157483"/>
  <pageSetup paperSize="9" scale="67" firstPageNumber="40" fitToWidth="0" fitToHeight="0" orientation="landscape" useFirstPageNumber="1" r:id="rId1"/>
  <headerFooter differentOddEven="1" differentFirst="1">
    <oddHeader>&amp;R&amp;12Les finances des groupements à fiscalité propre en 2023</oddHeader>
    <oddFooter>&amp;L&amp;12Direction Générale des Collectivités Locales / DESL&amp;C&amp;P&amp;R&amp;12Mise en ligne : janvier 2025</oddFooter>
    <evenHeader>&amp;R&amp;12Les finances des groupements à fiscalité propre en 2023</evenHeader>
    <evenFooter>&amp;L&amp;12Direction Générale des Collectivités Locales / DESL&amp;C&amp;P&amp;R&amp;12Mise en ligne :janvier 2025</evenFooter>
    <firstHeader>&amp;R&amp;12Les finances des groupements à fiscalité propre en 2023</firstHeader>
    <firstFooter>&amp;L&amp;12Direction Générale des Collectivités Locales / DESL&amp;C&amp;P&amp;R&amp;12Mise en ligne : janvier 2025</firstFooter>
  </headerFooter>
  <colBreaks count="3" manualBreakCount="3">
    <brk id="11" max="1048575" man="1"/>
    <brk id="22" max="48" man="1"/>
    <brk id="33"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B050"/>
    <pageSetUpPr fitToPage="1"/>
  </sheetPr>
  <dimension ref="A2:K54"/>
  <sheetViews>
    <sheetView zoomScale="70" zoomScaleNormal="70" zoomScalePageLayoutView="70" workbookViewId="0">
      <selection activeCell="C15" sqref="C15"/>
    </sheetView>
  </sheetViews>
  <sheetFormatPr baseColWidth="10" defaultColWidth="11.42578125" defaultRowHeight="23.25" x14ac:dyDescent="0.35"/>
  <cols>
    <col min="1" max="1" width="6.140625" style="155" customWidth="1"/>
    <col min="2" max="2" width="4.28515625" style="156" customWidth="1"/>
    <col min="3" max="3" width="15" style="310" customWidth="1"/>
    <col min="4" max="4" width="2" style="311" bestFit="1" customWidth="1"/>
    <col min="5" max="5" width="6.7109375" style="300" customWidth="1"/>
    <col min="6" max="6" width="156.85546875" style="300" customWidth="1"/>
    <col min="7" max="7" width="11.42578125" style="401"/>
    <col min="8" max="8" width="6.140625" style="155" customWidth="1"/>
    <col min="9" max="16384" width="11.42578125" style="155"/>
  </cols>
  <sheetData>
    <row r="2" spans="1:11" ht="26.25" x14ac:dyDescent="0.35">
      <c r="A2" s="322" t="s">
        <v>691</v>
      </c>
      <c r="B2" s="315"/>
      <c r="C2" s="315"/>
      <c r="D2" s="315"/>
      <c r="E2" s="316"/>
      <c r="F2" s="316"/>
    </row>
    <row r="3" spans="1:11" x14ac:dyDescent="0.35">
      <c r="A3" s="321"/>
      <c r="B3" s="318"/>
      <c r="C3" s="406" t="s">
        <v>714</v>
      </c>
      <c r="D3" s="320"/>
      <c r="E3" s="320"/>
      <c r="F3" s="320"/>
    </row>
    <row r="4" spans="1:11" x14ac:dyDescent="0.35">
      <c r="A4" s="317"/>
      <c r="B4" s="318"/>
      <c r="C4" s="319"/>
      <c r="D4" s="800"/>
      <c r="E4" s="800"/>
      <c r="F4" s="800"/>
    </row>
    <row r="5" spans="1:11" x14ac:dyDescent="0.35">
      <c r="A5" s="317"/>
      <c r="B5" s="318"/>
      <c r="C5" s="319"/>
      <c r="D5" s="320"/>
      <c r="E5" s="320"/>
      <c r="F5" s="320"/>
    </row>
    <row r="6" spans="1:11" x14ac:dyDescent="0.35">
      <c r="A6" s="317"/>
      <c r="B6" s="801" t="s">
        <v>85</v>
      </c>
      <c r="C6" s="801"/>
      <c r="D6" s="801"/>
      <c r="E6" s="801"/>
      <c r="F6" s="801"/>
    </row>
    <row r="7" spans="1:11" x14ac:dyDescent="0.35">
      <c r="A7" s="317"/>
      <c r="B7" s="801" t="s">
        <v>421</v>
      </c>
      <c r="C7" s="801"/>
      <c r="D7" s="801"/>
      <c r="E7" s="801"/>
      <c r="F7" s="801"/>
    </row>
    <row r="8" spans="1:11" ht="25.5" customHeight="1" x14ac:dyDescent="0.35">
      <c r="B8" s="155"/>
      <c r="C8" s="303"/>
      <c r="D8" s="303"/>
      <c r="E8" s="297"/>
      <c r="F8" s="298"/>
    </row>
    <row r="9" spans="1:11" ht="46.5" customHeight="1" x14ac:dyDescent="0.2">
      <c r="B9" s="157" t="s">
        <v>86</v>
      </c>
      <c r="C9" s="304" t="s">
        <v>66</v>
      </c>
      <c r="D9" s="305" t="s">
        <v>87</v>
      </c>
      <c r="E9" s="802" t="s">
        <v>692</v>
      </c>
      <c r="F9" s="803"/>
      <c r="G9" s="402">
        <v>2</v>
      </c>
    </row>
    <row r="10" spans="1:11" ht="46.5" customHeight="1" x14ac:dyDescent="0.2">
      <c r="B10" s="158" t="s">
        <v>86</v>
      </c>
      <c r="C10" s="306" t="s">
        <v>67</v>
      </c>
      <c r="D10" s="307" t="s">
        <v>87</v>
      </c>
      <c r="E10" s="799" t="s">
        <v>693</v>
      </c>
      <c r="F10" s="799"/>
      <c r="G10" s="403">
        <v>3</v>
      </c>
    </row>
    <row r="11" spans="1:11" ht="46.5" customHeight="1" x14ac:dyDescent="0.2">
      <c r="B11" s="158" t="s">
        <v>86</v>
      </c>
      <c r="C11" s="306" t="s">
        <v>68</v>
      </c>
      <c r="D11" s="307" t="s">
        <v>87</v>
      </c>
      <c r="E11" s="799" t="s">
        <v>694</v>
      </c>
      <c r="F11" s="799"/>
      <c r="G11" s="403">
        <v>6</v>
      </c>
    </row>
    <row r="12" spans="1:11" ht="46.5" customHeight="1" x14ac:dyDescent="0.2">
      <c r="B12" s="158" t="s">
        <v>86</v>
      </c>
      <c r="C12" s="306" t="s">
        <v>21</v>
      </c>
      <c r="D12" s="307" t="s">
        <v>87</v>
      </c>
      <c r="E12" s="799" t="s">
        <v>695</v>
      </c>
      <c r="F12" s="799"/>
      <c r="G12" s="403">
        <v>8</v>
      </c>
    </row>
    <row r="13" spans="1:11" ht="46.5" customHeight="1" x14ac:dyDescent="0.2">
      <c r="B13" s="158" t="s">
        <v>86</v>
      </c>
      <c r="C13" s="306" t="s">
        <v>22</v>
      </c>
      <c r="D13" s="307" t="s">
        <v>87</v>
      </c>
      <c r="E13" s="799" t="s">
        <v>696</v>
      </c>
      <c r="F13" s="799"/>
      <c r="G13" s="403">
        <v>11</v>
      </c>
    </row>
    <row r="14" spans="1:11" ht="46.5" customHeight="1" x14ac:dyDescent="0.2">
      <c r="B14" s="158" t="s">
        <v>86</v>
      </c>
      <c r="C14" s="306" t="s">
        <v>23</v>
      </c>
      <c r="D14" s="307" t="s">
        <v>87</v>
      </c>
      <c r="E14" s="799" t="s">
        <v>713</v>
      </c>
      <c r="F14" s="799"/>
      <c r="G14" s="403">
        <v>13</v>
      </c>
      <c r="K14" s="159"/>
    </row>
    <row r="15" spans="1:11" ht="46.5" customHeight="1" x14ac:dyDescent="0.2">
      <c r="B15" s="158" t="s">
        <v>86</v>
      </c>
      <c r="C15" s="306" t="s">
        <v>371</v>
      </c>
      <c r="D15" s="307" t="s">
        <v>87</v>
      </c>
      <c r="E15" s="799" t="s">
        <v>697</v>
      </c>
      <c r="F15" s="799"/>
      <c r="G15" s="403">
        <v>15</v>
      </c>
      <c r="K15" s="159"/>
    </row>
    <row r="16" spans="1:11" ht="46.5" customHeight="1" x14ac:dyDescent="0.2">
      <c r="B16" s="158" t="s">
        <v>86</v>
      </c>
      <c r="C16" s="306" t="s">
        <v>372</v>
      </c>
      <c r="D16" s="307" t="s">
        <v>87</v>
      </c>
      <c r="E16" s="799" t="s">
        <v>698</v>
      </c>
      <c r="F16" s="799"/>
      <c r="G16" s="403">
        <v>18</v>
      </c>
    </row>
    <row r="17" spans="2:11" ht="46.5" customHeight="1" x14ac:dyDescent="0.2">
      <c r="B17" s="158" t="s">
        <v>86</v>
      </c>
      <c r="C17" s="306" t="s">
        <v>373</v>
      </c>
      <c r="D17" s="307" t="s">
        <v>87</v>
      </c>
      <c r="E17" s="799" t="s">
        <v>699</v>
      </c>
      <c r="F17" s="799"/>
      <c r="G17" s="403">
        <v>20</v>
      </c>
      <c r="K17" s="159"/>
    </row>
    <row r="18" spans="2:11" ht="46.5" customHeight="1" x14ac:dyDescent="0.2">
      <c r="B18" s="158" t="s">
        <v>86</v>
      </c>
      <c r="C18" s="306" t="s">
        <v>374</v>
      </c>
      <c r="D18" s="307" t="s">
        <v>87</v>
      </c>
      <c r="E18" s="799" t="s">
        <v>700</v>
      </c>
      <c r="F18" s="799"/>
      <c r="G18" s="403">
        <v>23</v>
      </c>
    </row>
    <row r="19" spans="2:11" ht="46.5" customHeight="1" x14ac:dyDescent="0.2">
      <c r="B19" s="158" t="s">
        <v>86</v>
      </c>
      <c r="C19" s="306" t="s">
        <v>375</v>
      </c>
      <c r="D19" s="307" t="s">
        <v>87</v>
      </c>
      <c r="E19" s="799" t="s">
        <v>701</v>
      </c>
      <c r="F19" s="799"/>
      <c r="G19" s="403">
        <v>25</v>
      </c>
      <c r="K19" s="159"/>
    </row>
    <row r="20" spans="2:11" ht="46.5" customHeight="1" x14ac:dyDescent="0.2">
      <c r="B20" s="158" t="s">
        <v>86</v>
      </c>
      <c r="C20" s="306" t="s">
        <v>376</v>
      </c>
      <c r="D20" s="307" t="s">
        <v>87</v>
      </c>
      <c r="E20" s="799" t="s">
        <v>702</v>
      </c>
      <c r="F20" s="799"/>
      <c r="G20" s="403">
        <v>28</v>
      </c>
    </row>
    <row r="21" spans="2:11" ht="46.5" customHeight="1" x14ac:dyDescent="0.2">
      <c r="B21" s="158" t="s">
        <v>86</v>
      </c>
      <c r="C21" s="306" t="s">
        <v>377</v>
      </c>
      <c r="D21" s="307" t="s">
        <v>87</v>
      </c>
      <c r="E21" s="799" t="s">
        <v>703</v>
      </c>
      <c r="F21" s="799"/>
      <c r="G21" s="403">
        <v>30</v>
      </c>
      <c r="K21" s="159"/>
    </row>
    <row r="22" spans="2:11" ht="46.5" customHeight="1" x14ac:dyDescent="0.2">
      <c r="B22" s="158" t="s">
        <v>86</v>
      </c>
      <c r="C22" s="306" t="s">
        <v>553</v>
      </c>
      <c r="D22" s="307" t="s">
        <v>87</v>
      </c>
      <c r="E22" s="799" t="s">
        <v>704</v>
      </c>
      <c r="F22" s="799"/>
      <c r="G22" s="403">
        <v>33</v>
      </c>
    </row>
    <row r="23" spans="2:11" ht="46.5" customHeight="1" x14ac:dyDescent="0.2">
      <c r="B23" s="158" t="s">
        <v>86</v>
      </c>
      <c r="C23" s="306" t="s">
        <v>378</v>
      </c>
      <c r="D23" s="307" t="s">
        <v>87</v>
      </c>
      <c r="E23" s="799" t="s">
        <v>705</v>
      </c>
      <c r="F23" s="799"/>
      <c r="G23" s="403">
        <v>35</v>
      </c>
      <c r="K23" s="159"/>
    </row>
    <row r="24" spans="2:11" ht="57.75" customHeight="1" x14ac:dyDescent="0.2">
      <c r="B24" s="158" t="s">
        <v>86</v>
      </c>
      <c r="C24" s="306" t="s">
        <v>554</v>
      </c>
      <c r="D24" s="307" t="s">
        <v>87</v>
      </c>
      <c r="E24" s="799" t="s">
        <v>706</v>
      </c>
      <c r="F24" s="799"/>
      <c r="G24" s="403">
        <v>38</v>
      </c>
    </row>
    <row r="25" spans="2:11" ht="54.75" customHeight="1" x14ac:dyDescent="0.2">
      <c r="B25" s="158" t="s">
        <v>86</v>
      </c>
      <c r="C25" s="306" t="s">
        <v>25</v>
      </c>
      <c r="D25" s="307" t="s">
        <v>87</v>
      </c>
      <c r="E25" s="799" t="s">
        <v>707</v>
      </c>
      <c r="F25" s="799"/>
      <c r="G25" s="403">
        <v>40</v>
      </c>
    </row>
    <row r="26" spans="2:11" ht="46.5" customHeight="1" x14ac:dyDescent="0.2">
      <c r="B26" s="158" t="s">
        <v>86</v>
      </c>
      <c r="C26" s="306" t="s">
        <v>26</v>
      </c>
      <c r="D26" s="307" t="s">
        <v>87</v>
      </c>
      <c r="E26" s="799" t="s">
        <v>708</v>
      </c>
      <c r="F26" s="799"/>
      <c r="G26" s="403">
        <v>44</v>
      </c>
    </row>
    <row r="27" spans="2:11" ht="63" customHeight="1" x14ac:dyDescent="0.2">
      <c r="B27" s="158" t="s">
        <v>86</v>
      </c>
      <c r="C27" s="306" t="s">
        <v>27</v>
      </c>
      <c r="D27" s="307" t="s">
        <v>87</v>
      </c>
      <c r="E27" s="799" t="s">
        <v>709</v>
      </c>
      <c r="F27" s="799"/>
      <c r="G27" s="403">
        <v>51</v>
      </c>
      <c r="K27" s="159"/>
    </row>
    <row r="28" spans="2:11" ht="46.5" customHeight="1" x14ac:dyDescent="0.2">
      <c r="B28" s="158" t="s">
        <v>86</v>
      </c>
      <c r="C28" s="306" t="s">
        <v>28</v>
      </c>
      <c r="D28" s="307" t="s">
        <v>87</v>
      </c>
      <c r="E28" s="799" t="s">
        <v>710</v>
      </c>
      <c r="F28" s="799"/>
      <c r="G28" s="403">
        <v>59</v>
      </c>
      <c r="K28" s="159"/>
    </row>
    <row r="29" spans="2:11" ht="46.5" customHeight="1" x14ac:dyDescent="0.2">
      <c r="B29" s="158" t="s">
        <v>86</v>
      </c>
      <c r="C29" s="306" t="s">
        <v>29</v>
      </c>
      <c r="D29" s="307" t="s">
        <v>87</v>
      </c>
      <c r="E29" s="799" t="s">
        <v>711</v>
      </c>
      <c r="F29" s="799"/>
      <c r="G29" s="403">
        <v>66</v>
      </c>
      <c r="K29" s="159"/>
    </row>
    <row r="30" spans="2:11" ht="54.75" customHeight="1" x14ac:dyDescent="0.2">
      <c r="B30" s="158" t="s">
        <v>86</v>
      </c>
      <c r="C30" s="306" t="s">
        <v>30</v>
      </c>
      <c r="D30" s="307" t="s">
        <v>87</v>
      </c>
      <c r="E30" s="799" t="s">
        <v>712</v>
      </c>
      <c r="F30" s="799"/>
      <c r="G30" s="403">
        <v>71</v>
      </c>
      <c r="K30" s="159"/>
    </row>
    <row r="31" spans="2:11" ht="58.5" customHeight="1" x14ac:dyDescent="0.2">
      <c r="B31" s="158" t="s">
        <v>86</v>
      </c>
      <c r="C31" s="306" t="s">
        <v>2</v>
      </c>
      <c r="D31" s="307" t="s">
        <v>87</v>
      </c>
      <c r="E31" s="799" t="s">
        <v>380</v>
      </c>
      <c r="F31" s="799"/>
      <c r="G31" s="403">
        <v>77</v>
      </c>
    </row>
    <row r="32" spans="2:11" ht="58.5" customHeight="1" x14ac:dyDescent="0.2">
      <c r="B32" s="158" t="s">
        <v>86</v>
      </c>
      <c r="C32" s="306" t="s">
        <v>3</v>
      </c>
      <c r="D32" s="307" t="s">
        <v>87</v>
      </c>
      <c r="E32" s="799" t="s">
        <v>379</v>
      </c>
      <c r="F32" s="799"/>
      <c r="G32" s="403">
        <v>80</v>
      </c>
      <c r="K32" s="159"/>
    </row>
    <row r="33" spans="2:11" ht="58.5" customHeight="1" x14ac:dyDescent="0.2">
      <c r="B33" s="158" t="s">
        <v>86</v>
      </c>
      <c r="C33" s="306" t="s">
        <v>4</v>
      </c>
      <c r="D33" s="307" t="s">
        <v>87</v>
      </c>
      <c r="E33" s="799" t="s">
        <v>381</v>
      </c>
      <c r="F33" s="799"/>
      <c r="G33" s="403">
        <v>83</v>
      </c>
      <c r="K33" s="159"/>
    </row>
    <row r="34" spans="2:11" ht="58.5" customHeight="1" x14ac:dyDescent="0.2">
      <c r="B34" s="158" t="s">
        <v>86</v>
      </c>
      <c r="C34" s="306" t="s">
        <v>5</v>
      </c>
      <c r="D34" s="307" t="s">
        <v>87</v>
      </c>
      <c r="E34" s="799" t="s">
        <v>382</v>
      </c>
      <c r="F34" s="799"/>
      <c r="G34" s="403">
        <v>86</v>
      </c>
    </row>
    <row r="35" spans="2:11" ht="58.5" customHeight="1" x14ac:dyDescent="0.2">
      <c r="B35" s="158" t="s">
        <v>86</v>
      </c>
      <c r="C35" s="306" t="s">
        <v>7</v>
      </c>
      <c r="D35" s="307" t="s">
        <v>87</v>
      </c>
      <c r="E35" s="799" t="s">
        <v>383</v>
      </c>
      <c r="F35" s="799"/>
      <c r="G35" s="403">
        <v>89</v>
      </c>
    </row>
    <row r="36" spans="2:11" ht="58.5" customHeight="1" x14ac:dyDescent="0.2">
      <c r="B36" s="158" t="s">
        <v>86</v>
      </c>
      <c r="C36" s="306" t="s">
        <v>168</v>
      </c>
      <c r="D36" s="307" t="s">
        <v>87</v>
      </c>
      <c r="E36" s="799" t="s">
        <v>384</v>
      </c>
      <c r="F36" s="799"/>
      <c r="G36" s="403">
        <v>92</v>
      </c>
    </row>
    <row r="37" spans="2:11" ht="58.5" customHeight="1" x14ac:dyDescent="0.2">
      <c r="B37" s="158" t="s">
        <v>86</v>
      </c>
      <c r="C37" s="306" t="s">
        <v>387</v>
      </c>
      <c r="D37" s="307" t="s">
        <v>87</v>
      </c>
      <c r="E37" s="799" t="s">
        <v>670</v>
      </c>
      <c r="F37" s="799"/>
      <c r="G37" s="403">
        <v>95</v>
      </c>
    </row>
    <row r="38" spans="2:11" ht="58.5" customHeight="1" x14ac:dyDescent="0.2">
      <c r="B38" s="158" t="s">
        <v>86</v>
      </c>
      <c r="C38" s="306" t="s">
        <v>388</v>
      </c>
      <c r="D38" s="307" t="s">
        <v>87</v>
      </c>
      <c r="E38" s="799" t="s">
        <v>671</v>
      </c>
      <c r="F38" s="799"/>
      <c r="G38" s="403">
        <v>98</v>
      </c>
    </row>
    <row r="39" spans="2:11" ht="58.5" customHeight="1" x14ac:dyDescent="0.2">
      <c r="B39" s="158" t="s">
        <v>86</v>
      </c>
      <c r="C39" s="306" t="s">
        <v>389</v>
      </c>
      <c r="D39" s="307" t="s">
        <v>87</v>
      </c>
      <c r="E39" s="799" t="s">
        <v>672</v>
      </c>
      <c r="F39" s="799"/>
      <c r="G39" s="403">
        <v>101</v>
      </c>
    </row>
    <row r="40" spans="2:11" ht="46.5" customHeight="1" x14ac:dyDescent="0.2">
      <c r="B40" s="158" t="s">
        <v>86</v>
      </c>
      <c r="C40" s="306" t="s">
        <v>224</v>
      </c>
      <c r="D40" s="307" t="s">
        <v>87</v>
      </c>
      <c r="E40" s="799" t="s">
        <v>11</v>
      </c>
      <c r="F40" s="799"/>
      <c r="G40" s="403">
        <v>104</v>
      </c>
    </row>
    <row r="41" spans="2:11" ht="46.5" customHeight="1" x14ac:dyDescent="0.2">
      <c r="B41" s="158" t="s">
        <v>86</v>
      </c>
      <c r="C41" s="306" t="s">
        <v>225</v>
      </c>
      <c r="D41" s="307" t="s">
        <v>87</v>
      </c>
      <c r="E41" s="799" t="s">
        <v>228</v>
      </c>
      <c r="F41" s="799"/>
      <c r="G41" s="403">
        <v>106</v>
      </c>
    </row>
    <row r="42" spans="2:11" ht="46.5" customHeight="1" x14ac:dyDescent="0.2">
      <c r="B42" s="160" t="s">
        <v>86</v>
      </c>
      <c r="C42" s="308" t="s">
        <v>226</v>
      </c>
      <c r="D42" s="309" t="s">
        <v>87</v>
      </c>
      <c r="E42" s="798" t="s">
        <v>227</v>
      </c>
      <c r="F42" s="798"/>
      <c r="G42" s="404">
        <v>107</v>
      </c>
    </row>
    <row r="43" spans="2:11" x14ac:dyDescent="0.35">
      <c r="E43" s="299"/>
    </row>
    <row r="44" spans="2:11" ht="18.75" customHeight="1" x14ac:dyDescent="0.35">
      <c r="B44" s="161"/>
      <c r="C44" s="312" t="s">
        <v>88</v>
      </c>
      <c r="D44" s="313"/>
      <c r="E44" s="797" t="s">
        <v>89</v>
      </c>
      <c r="F44" s="797"/>
    </row>
    <row r="45" spans="2:11" x14ac:dyDescent="0.35">
      <c r="B45" s="161"/>
      <c r="D45" s="314"/>
      <c r="E45" s="796" t="s">
        <v>90</v>
      </c>
      <c r="F45" s="796"/>
    </row>
    <row r="46" spans="2:11" x14ac:dyDescent="0.35">
      <c r="B46" s="161"/>
      <c r="D46" s="314"/>
      <c r="E46" s="796" t="s">
        <v>91</v>
      </c>
      <c r="F46" s="796"/>
    </row>
    <row r="47" spans="2:11" x14ac:dyDescent="0.35">
      <c r="B47" s="161"/>
      <c r="C47" s="312" t="s">
        <v>165</v>
      </c>
      <c r="D47" s="314"/>
      <c r="E47" s="301" t="s">
        <v>164</v>
      </c>
      <c r="F47" s="302"/>
    </row>
    <row r="48" spans="2:11" x14ac:dyDescent="0.35">
      <c r="B48" s="161"/>
      <c r="D48" s="314"/>
      <c r="E48" s="302"/>
      <c r="F48" s="302"/>
    </row>
    <row r="49" spans="2:6" x14ac:dyDescent="0.35">
      <c r="B49" s="161"/>
      <c r="D49" s="314"/>
      <c r="E49" s="302"/>
      <c r="F49" s="302"/>
    </row>
    <row r="50" spans="2:6" x14ac:dyDescent="0.35">
      <c r="B50" s="161"/>
      <c r="D50" s="314"/>
      <c r="E50" s="302"/>
      <c r="F50" s="302"/>
    </row>
    <row r="51" spans="2:6" x14ac:dyDescent="0.35">
      <c r="B51" s="161"/>
      <c r="D51" s="314"/>
      <c r="E51" s="302"/>
      <c r="F51" s="302"/>
    </row>
    <row r="52" spans="2:6" x14ac:dyDescent="0.35">
      <c r="B52" s="161"/>
      <c r="D52" s="314"/>
      <c r="E52" s="302"/>
      <c r="F52" s="302"/>
    </row>
    <row r="53" spans="2:6" x14ac:dyDescent="0.35">
      <c r="B53" s="161"/>
      <c r="D53" s="314"/>
      <c r="E53" s="302"/>
      <c r="F53" s="302"/>
    </row>
    <row r="54" spans="2:6" x14ac:dyDescent="0.35">
      <c r="B54" s="161"/>
      <c r="D54" s="314"/>
      <c r="E54" s="302"/>
      <c r="F54" s="302"/>
    </row>
  </sheetData>
  <mergeCells count="40">
    <mergeCell ref="E39:F39"/>
    <mergeCell ref="E20:F20"/>
    <mergeCell ref="E21:F21"/>
    <mergeCell ref="E22:F22"/>
    <mergeCell ref="E23:F23"/>
    <mergeCell ref="E24:F24"/>
    <mergeCell ref="E29:F29"/>
    <mergeCell ref="D4:F4"/>
    <mergeCell ref="B6:F6"/>
    <mergeCell ref="E10:F10"/>
    <mergeCell ref="E9:F9"/>
    <mergeCell ref="B7:F7"/>
    <mergeCell ref="E11:F11"/>
    <mergeCell ref="E33:F33"/>
    <mergeCell ref="E34:F34"/>
    <mergeCell ref="E25:F25"/>
    <mergeCell ref="E15:F15"/>
    <mergeCell ref="E12:F12"/>
    <mergeCell ref="E13:F13"/>
    <mergeCell ref="E14:F14"/>
    <mergeCell ref="E16:F16"/>
    <mergeCell ref="E17:F17"/>
    <mergeCell ref="E18:F18"/>
    <mergeCell ref="E19:F19"/>
    <mergeCell ref="E46:F46"/>
    <mergeCell ref="E45:F45"/>
    <mergeCell ref="E44:F44"/>
    <mergeCell ref="E42:F42"/>
    <mergeCell ref="E26:F26"/>
    <mergeCell ref="E27:F27"/>
    <mergeCell ref="E30:F30"/>
    <mergeCell ref="E28:F28"/>
    <mergeCell ref="E41:F41"/>
    <mergeCell ref="E31:F31"/>
    <mergeCell ref="E35:F35"/>
    <mergeCell ref="E32:F32"/>
    <mergeCell ref="E40:F40"/>
    <mergeCell ref="E36:F36"/>
    <mergeCell ref="E37:F37"/>
    <mergeCell ref="E38:F38"/>
  </mergeCells>
  <phoneticPr fontId="3" type="noConversion"/>
  <hyperlinks>
    <hyperlink ref="C9" location="'T 1.1'!A1" display="T 1.1"/>
    <hyperlink ref="C10" location="'T 1.2'!A1" display="T 1.2"/>
    <hyperlink ref="C11" location="'T 1.3'!A1" display="T 1.3"/>
    <hyperlink ref="C25" location="'T 4.1'!A1" display="T 4.1"/>
    <hyperlink ref="C42" location="'Annexe 3'!A1" display="Annexe 3"/>
    <hyperlink ref="C15" location="'T 2.4'!A1" display="T 2.3"/>
    <hyperlink ref="B7" r:id="rId1"/>
    <hyperlink ref="C26" location="'T 4.2'!A1" display="T 4.2"/>
    <hyperlink ref="C27" location="'T 4.3'!A1" display="T 4.3"/>
    <hyperlink ref="C30" location="'T 4.6'!A1" display="T 4.6"/>
    <hyperlink ref="C34" location="'T 5.4'!A1" display="T 5.4"/>
    <hyperlink ref="C41" location="'Annexe 2'!A1" display="Annexe 2"/>
    <hyperlink ref="C31" location="'T 5.1'!A1" display="T 5.1"/>
    <hyperlink ref="C32" location="'T 5.2'!A1" display="T 5.2"/>
    <hyperlink ref="C33" location="'T 5.3'!A1" display="T 5.3"/>
    <hyperlink ref="C28" location="'T 4.4'!A1" display="T 4.4"/>
    <hyperlink ref="C29" location="'T 4.5'!A1" display="T 4.5"/>
    <hyperlink ref="C35" location="'T 5.5'!A1" display="T 5.4"/>
    <hyperlink ref="C36" location="'T 5.6'!A1" display="T 5.6"/>
    <hyperlink ref="C40" location="'Annexe 1'!A1" display="Annexe 1"/>
    <hyperlink ref="C12" location="'T 2.1'!A1" display="T 2.1"/>
    <hyperlink ref="C13" location="'T 2.2'!A1" display="T 2.2"/>
    <hyperlink ref="C14" location="'T 2.3'!A1" display="T 2.3"/>
    <hyperlink ref="C16" location="'T 2.5'!A1" display="T 2.5"/>
    <hyperlink ref="C17" location="'T 2.6'!A1" display="T 2.6"/>
    <hyperlink ref="C18" location="'T 2.7'!A1" display="T 2.7"/>
    <hyperlink ref="C19" location="'T 2.8'!A1" display="T 2.8"/>
    <hyperlink ref="C20" location="'T 2.9'!A1" display="T 2.9"/>
    <hyperlink ref="C21" location="'T 3.1'!A1" display="T 3.1"/>
    <hyperlink ref="C22" location="'T 3.1.c'!Zone_d_impression" display="T 3.1"/>
    <hyperlink ref="C23" location="'T 3.2'!A1" display="T 3.2"/>
    <hyperlink ref="C24" location="'T 3.2.c'!A1" display="T 3.2"/>
    <hyperlink ref="C37" location="'T 5.7'!A1" display="T 5.7"/>
    <hyperlink ref="C38" location="'T 5.8'!A1" display="T 5.8"/>
    <hyperlink ref="C39" location="'T 5.9'!A1" display="T 5.9"/>
  </hyperlinks>
  <printOptions horizontalCentered="1" verticalCentered="1"/>
  <pageMargins left="0.59055118110236227" right="0.59055118110236227" top="0.59055118110236227" bottom="0.59055118110236227" header="0.23622047244094491" footer="0.35433070866141736"/>
  <pageSetup paperSize="9" scale="38" orientation="portrait" useFirstPageNumber="1" r:id="rId2"/>
  <headerFooter alignWithMargins="0"/>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Y55"/>
  <sheetViews>
    <sheetView zoomScaleNormal="100" zoomScalePageLayoutView="85" workbookViewId="0"/>
  </sheetViews>
  <sheetFormatPr baseColWidth="10" defaultRowHeight="12.75" x14ac:dyDescent="0.2"/>
  <cols>
    <col min="1" max="1" width="5.28515625" customWidth="1"/>
    <col min="2" max="2" width="33.42578125" customWidth="1"/>
    <col min="3" max="10" width="15.7109375" customWidth="1"/>
    <col min="11" max="11" width="15.7109375" style="74" customWidth="1"/>
    <col min="12" max="12" width="8.5703125" customWidth="1"/>
    <col min="13" max="13" width="35.42578125" customWidth="1"/>
    <col min="14" max="22" width="15.7109375" customWidth="1"/>
    <col min="23" max="23" width="6.42578125" customWidth="1"/>
    <col min="24" max="24" width="32.7109375" customWidth="1"/>
    <col min="25" max="32" width="15.7109375" customWidth="1"/>
    <col min="33" max="33" width="15.7109375" style="74" customWidth="1"/>
    <col min="34" max="34" width="5.85546875" customWidth="1"/>
    <col min="35" max="35" width="34.28515625" customWidth="1"/>
    <col min="36" max="43" width="15.7109375" customWidth="1"/>
    <col min="44" max="44" width="15.7109375" style="74" customWidth="1"/>
    <col min="45" max="45" width="5.85546875" customWidth="1"/>
    <col min="46" max="46" width="33.140625" customWidth="1"/>
    <col min="47" max="54" width="15.7109375" customWidth="1"/>
    <col min="55" max="55" width="15.7109375" style="74" customWidth="1"/>
    <col min="56" max="56" width="4.85546875" customWidth="1"/>
    <col min="57" max="57" width="33.5703125" customWidth="1"/>
    <col min="58" max="65" width="15.7109375" customWidth="1"/>
    <col min="66" max="66" width="15.7109375" style="74" customWidth="1"/>
    <col min="67" max="67" width="6.7109375" customWidth="1"/>
    <col min="68" max="68" width="30.85546875" customWidth="1"/>
    <col min="69" max="76" width="15.7109375" customWidth="1"/>
    <col min="77" max="77" width="15.7109375" style="74" customWidth="1"/>
  </cols>
  <sheetData>
    <row r="1" spans="1:77" s="12" customFormat="1" ht="20.25" x14ac:dyDescent="0.3">
      <c r="A1" s="9" t="s">
        <v>776</v>
      </c>
      <c r="B1" s="29"/>
      <c r="C1" s="49"/>
      <c r="D1" s="49"/>
      <c r="E1" s="49"/>
      <c r="F1" s="49"/>
      <c r="G1" s="49"/>
      <c r="H1" s="49"/>
      <c r="I1" s="49"/>
      <c r="J1" s="49"/>
      <c r="K1" s="69"/>
      <c r="L1" s="28"/>
      <c r="M1" s="29"/>
      <c r="N1" s="164"/>
      <c r="O1" s="164"/>
      <c r="P1" s="164"/>
      <c r="Q1" s="164"/>
      <c r="R1" s="164"/>
      <c r="S1" s="164"/>
      <c r="T1" s="164"/>
      <c r="U1" s="164"/>
      <c r="V1" s="165"/>
      <c r="W1" s="48"/>
      <c r="X1" s="57"/>
      <c r="Y1" s="46"/>
      <c r="Z1" s="46"/>
      <c r="AA1" s="46"/>
      <c r="AB1" s="46"/>
      <c r="AC1" s="46"/>
      <c r="AD1" s="46"/>
      <c r="AE1" s="46"/>
      <c r="AF1" s="46"/>
      <c r="AG1" s="69"/>
      <c r="AH1" s="48"/>
      <c r="AI1" s="57"/>
      <c r="AJ1" s="46"/>
      <c r="AK1" s="46"/>
      <c r="AL1" s="46"/>
      <c r="AM1" s="46"/>
      <c r="AN1" s="46"/>
      <c r="AO1" s="46"/>
      <c r="AP1" s="46"/>
      <c r="AQ1" s="46"/>
      <c r="AR1" s="69"/>
      <c r="AS1" s="48"/>
      <c r="AT1" s="58"/>
      <c r="AU1" s="59"/>
      <c r="AV1" s="59"/>
      <c r="AW1" s="59"/>
      <c r="AX1" s="59"/>
      <c r="AY1" s="46"/>
      <c r="AZ1" s="46"/>
      <c r="BA1" s="46"/>
      <c r="BB1" s="46"/>
      <c r="BC1" s="69"/>
      <c r="BD1" s="48"/>
      <c r="BE1" s="56"/>
      <c r="BF1" s="59"/>
      <c r="BG1" s="59"/>
      <c r="BH1" s="59"/>
      <c r="BI1" s="59"/>
      <c r="BJ1" s="59"/>
      <c r="BK1" s="59"/>
      <c r="BL1" s="59"/>
      <c r="BM1" s="59"/>
      <c r="BN1" s="78"/>
      <c r="BO1" s="48"/>
      <c r="BP1" s="56"/>
      <c r="BQ1" s="59"/>
      <c r="BR1" s="59"/>
      <c r="BS1" s="59"/>
      <c r="BT1" s="59"/>
      <c r="BU1" s="59"/>
      <c r="BV1" s="59"/>
      <c r="BW1" s="59"/>
      <c r="BX1" s="59"/>
      <c r="BY1" s="78"/>
    </row>
    <row r="2" spans="1:77" s="12" customFormat="1" ht="12.75" customHeight="1" x14ac:dyDescent="0.3">
      <c r="A2" s="8"/>
      <c r="B2" s="29"/>
      <c r="C2" s="49"/>
      <c r="D2" s="49"/>
      <c r="E2" s="49"/>
      <c r="F2" s="49"/>
      <c r="G2" s="49"/>
      <c r="H2" s="49"/>
      <c r="I2" s="49"/>
      <c r="J2" s="49"/>
      <c r="K2" s="69"/>
      <c r="M2" s="20"/>
      <c r="N2" s="31"/>
      <c r="O2" s="31"/>
      <c r="P2" s="31"/>
      <c r="Q2" s="31"/>
      <c r="R2" s="31"/>
      <c r="S2" s="31"/>
      <c r="T2" s="31"/>
      <c r="U2" s="31"/>
      <c r="V2" s="32"/>
      <c r="W2" s="48"/>
      <c r="X2" s="57"/>
      <c r="Y2" s="46"/>
      <c r="Z2" s="46"/>
      <c r="AA2" s="46"/>
      <c r="AB2" s="46"/>
      <c r="AC2" s="46"/>
      <c r="AD2" s="46"/>
      <c r="AE2" s="46"/>
      <c r="AF2" s="46"/>
      <c r="AG2" s="69"/>
      <c r="AH2" s="48"/>
      <c r="AI2" s="57"/>
      <c r="AJ2" s="46"/>
      <c r="AK2" s="46"/>
      <c r="AL2" s="46"/>
      <c r="AM2" s="46"/>
      <c r="AN2" s="46"/>
      <c r="AO2" s="46"/>
      <c r="AP2" s="46"/>
      <c r="AQ2" s="46"/>
      <c r="AR2" s="69"/>
      <c r="AS2" s="48"/>
      <c r="AT2" s="58"/>
      <c r="AU2" s="59"/>
      <c r="AV2" s="59"/>
      <c r="AW2" s="59"/>
      <c r="AX2" s="59"/>
      <c r="AY2" s="46"/>
      <c r="AZ2" s="46"/>
      <c r="BA2" s="46"/>
      <c r="BB2" s="46"/>
      <c r="BC2" s="69"/>
      <c r="BD2" s="48"/>
      <c r="BE2" s="56"/>
      <c r="BF2" s="59"/>
      <c r="BG2" s="59"/>
      <c r="BH2" s="59"/>
      <c r="BI2" s="59"/>
      <c r="BJ2" s="59"/>
      <c r="BK2" s="59"/>
      <c r="BL2" s="59"/>
      <c r="BM2" s="59"/>
      <c r="BN2" s="78"/>
      <c r="BO2" s="48"/>
      <c r="BP2" s="56"/>
      <c r="BQ2" s="59"/>
      <c r="BR2" s="59"/>
      <c r="BS2" s="59"/>
      <c r="BT2" s="59"/>
      <c r="BU2" s="59"/>
      <c r="BV2" s="59"/>
      <c r="BW2" s="59"/>
      <c r="BX2" s="59"/>
      <c r="BY2" s="78"/>
    </row>
    <row r="3" spans="1:77" x14ac:dyDescent="0.2">
      <c r="A3" s="12"/>
      <c r="B3" s="20"/>
      <c r="C3" s="31"/>
      <c r="D3" s="31"/>
      <c r="E3" s="31"/>
      <c r="F3" s="31"/>
      <c r="G3" s="31"/>
      <c r="H3" s="31"/>
      <c r="I3" s="31"/>
      <c r="J3" s="31"/>
      <c r="K3" s="70"/>
      <c r="W3" s="12"/>
      <c r="X3" s="12"/>
      <c r="Y3" s="51"/>
      <c r="Z3" s="51"/>
      <c r="AA3" s="51"/>
      <c r="AB3" s="51"/>
      <c r="AC3" s="51"/>
      <c r="AD3" s="51"/>
      <c r="AE3" s="51"/>
      <c r="AF3" s="51"/>
      <c r="AG3" s="75"/>
      <c r="AH3" s="12"/>
      <c r="AI3" s="12"/>
      <c r="AJ3" s="51"/>
      <c r="AK3" s="51"/>
      <c r="AL3" s="51"/>
      <c r="AM3" s="51"/>
      <c r="AN3" s="51"/>
      <c r="AO3" s="51"/>
      <c r="AP3" s="51"/>
      <c r="AQ3" s="51"/>
      <c r="AR3" s="75"/>
      <c r="AS3" s="12"/>
      <c r="AT3" s="26"/>
      <c r="AU3" s="51"/>
      <c r="AV3" s="51"/>
      <c r="AW3" s="51"/>
      <c r="AX3" s="51"/>
      <c r="AY3" s="51"/>
      <c r="AZ3" s="51"/>
      <c r="BA3" s="51"/>
      <c r="BB3" s="51"/>
      <c r="BC3" s="75"/>
      <c r="BD3" s="12"/>
      <c r="BE3" s="12"/>
      <c r="BF3" s="51"/>
      <c r="BG3" s="51"/>
      <c r="BH3" s="51"/>
      <c r="BI3" s="51"/>
      <c r="BJ3" s="51"/>
      <c r="BK3" s="51"/>
      <c r="BL3" s="51"/>
      <c r="BM3" s="51"/>
      <c r="BN3" s="75"/>
      <c r="BO3" s="12"/>
      <c r="BP3" s="12"/>
      <c r="BQ3" s="51"/>
      <c r="BR3" s="51"/>
      <c r="BS3" s="51"/>
      <c r="BT3" s="51"/>
      <c r="BU3" s="51"/>
      <c r="BV3" s="51"/>
      <c r="BW3" s="51"/>
      <c r="BX3" s="51"/>
      <c r="BY3" s="75"/>
    </row>
    <row r="4" spans="1:77" ht="16.5" x14ac:dyDescent="0.25">
      <c r="A4" s="33" t="s">
        <v>289</v>
      </c>
      <c r="B4" s="34"/>
      <c r="C4" s="35"/>
      <c r="D4" s="35"/>
      <c r="E4" s="35"/>
      <c r="F4" s="35"/>
      <c r="G4" s="35"/>
      <c r="H4" s="35"/>
      <c r="I4" s="35"/>
      <c r="J4" s="35"/>
      <c r="K4" s="71"/>
      <c r="L4" s="33" t="s">
        <v>290</v>
      </c>
      <c r="M4" s="34"/>
      <c r="N4" s="35"/>
      <c r="O4" s="35"/>
      <c r="P4" s="35"/>
      <c r="Q4" s="35"/>
      <c r="R4" s="35"/>
      <c r="S4" s="35"/>
      <c r="T4" s="35"/>
      <c r="U4" s="35"/>
      <c r="V4" s="166"/>
      <c r="W4" s="33" t="s">
        <v>291</v>
      </c>
      <c r="X4" s="33"/>
      <c r="Y4" s="52"/>
      <c r="Z4" s="52"/>
      <c r="AA4" s="52"/>
      <c r="AB4" s="52"/>
      <c r="AC4" s="52"/>
      <c r="AD4" s="52"/>
      <c r="AE4" s="52"/>
      <c r="AF4" s="52"/>
      <c r="AG4" s="76"/>
      <c r="AH4" s="33" t="s">
        <v>292</v>
      </c>
      <c r="AI4" s="33"/>
      <c r="AJ4" s="52"/>
      <c r="AK4" s="52"/>
      <c r="AL4" s="52"/>
      <c r="AM4" s="52"/>
      <c r="AN4" s="52"/>
      <c r="AO4" s="52"/>
      <c r="AP4" s="52"/>
      <c r="AQ4" s="52"/>
      <c r="AR4" s="76"/>
      <c r="AS4" s="33" t="s">
        <v>293</v>
      </c>
      <c r="AT4" s="33"/>
      <c r="AU4" s="60"/>
      <c r="AV4" s="60"/>
      <c r="AW4" s="60"/>
      <c r="AX4" s="60"/>
      <c r="AY4" s="52"/>
      <c r="AZ4" s="52"/>
      <c r="BA4" s="52"/>
      <c r="BB4" s="52"/>
      <c r="BC4" s="76"/>
      <c r="BD4" s="33" t="s">
        <v>294</v>
      </c>
      <c r="BE4" s="33"/>
      <c r="BF4" s="60"/>
      <c r="BG4" s="60"/>
      <c r="BH4" s="60"/>
      <c r="BI4" s="60"/>
      <c r="BJ4" s="60"/>
      <c r="BK4" s="60"/>
      <c r="BL4" s="60"/>
      <c r="BM4" s="60"/>
      <c r="BN4" s="79"/>
      <c r="BO4" s="33" t="s">
        <v>295</v>
      </c>
      <c r="BP4" s="61"/>
      <c r="BQ4" s="60"/>
      <c r="BR4" s="60"/>
      <c r="BS4" s="60"/>
      <c r="BT4" s="60"/>
      <c r="BU4" s="60"/>
      <c r="BV4" s="60"/>
      <c r="BW4" s="60"/>
      <c r="BX4" s="60"/>
      <c r="BY4" s="79"/>
    </row>
    <row r="5" spans="1:77" x14ac:dyDescent="0.2">
      <c r="A5" s="24"/>
      <c r="B5" s="20"/>
      <c r="C5" s="31"/>
      <c r="D5" s="31"/>
      <c r="E5" s="31"/>
      <c r="F5" s="31"/>
      <c r="G5" s="31"/>
      <c r="H5" s="31"/>
      <c r="I5" s="31"/>
      <c r="J5" s="31"/>
      <c r="K5" s="70"/>
      <c r="L5" s="24"/>
      <c r="M5" s="20"/>
      <c r="N5" s="31"/>
      <c r="O5" s="31"/>
      <c r="P5" s="31"/>
      <c r="Q5" s="31"/>
      <c r="R5" s="31"/>
      <c r="S5" s="31"/>
      <c r="T5" s="31"/>
      <c r="U5" s="31"/>
      <c r="V5" s="32"/>
      <c r="W5" s="24"/>
      <c r="X5" s="24"/>
      <c r="Y5" s="50"/>
      <c r="Z5" s="50"/>
      <c r="AA5" s="50"/>
      <c r="AB5" s="50"/>
      <c r="AC5" s="50"/>
      <c r="AD5" s="50"/>
      <c r="AE5" s="50"/>
      <c r="AF5" s="50"/>
      <c r="AG5" s="77"/>
      <c r="AH5" s="24"/>
      <c r="AI5" s="24"/>
      <c r="AJ5" s="50"/>
      <c r="AK5" s="50"/>
      <c r="AL5" s="50"/>
      <c r="AM5" s="50"/>
      <c r="AN5" s="50"/>
      <c r="AO5" s="50"/>
      <c r="AP5" s="50"/>
      <c r="AQ5" s="50"/>
      <c r="AR5" s="77"/>
      <c r="AS5" s="24"/>
      <c r="AT5" s="62"/>
      <c r="AU5" s="37"/>
      <c r="AV5" s="37"/>
      <c r="AW5" s="37"/>
      <c r="AX5" s="37"/>
      <c r="AY5" s="50"/>
      <c r="AZ5" s="50"/>
      <c r="BA5" s="50"/>
      <c r="BB5" s="50"/>
      <c r="BC5" s="77"/>
      <c r="BD5" s="24"/>
      <c r="BE5" s="63"/>
      <c r="BF5" s="37"/>
      <c r="BG5" s="37"/>
      <c r="BH5" s="37"/>
      <c r="BI5" s="37"/>
      <c r="BJ5" s="37"/>
      <c r="BK5" s="37"/>
      <c r="BL5" s="37"/>
      <c r="BM5" s="37"/>
      <c r="BN5" s="80"/>
      <c r="BO5" s="24"/>
      <c r="BP5" s="63"/>
      <c r="BQ5" s="37"/>
      <c r="BR5" s="37"/>
      <c r="BS5" s="37"/>
      <c r="BT5" s="37"/>
      <c r="BU5" s="37"/>
      <c r="BV5" s="37"/>
      <c r="BW5" s="37"/>
      <c r="BX5" s="37"/>
      <c r="BY5" s="80"/>
    </row>
    <row r="6" spans="1:77" x14ac:dyDescent="0.2">
      <c r="A6" s="12"/>
      <c r="B6" s="686" t="s">
        <v>481</v>
      </c>
      <c r="C6" s="37"/>
      <c r="D6" s="37"/>
      <c r="E6" s="37"/>
      <c r="F6" s="37"/>
      <c r="G6" s="37"/>
      <c r="H6" s="37"/>
      <c r="I6" s="37"/>
      <c r="J6" s="37"/>
      <c r="K6" s="72"/>
      <c r="L6" s="686" t="s">
        <v>481</v>
      </c>
      <c r="M6" s="36"/>
      <c r="N6" s="37"/>
      <c r="O6" s="37"/>
      <c r="P6" s="37"/>
      <c r="Q6" s="37"/>
      <c r="R6" s="37"/>
      <c r="S6" s="37"/>
      <c r="T6" s="37"/>
      <c r="U6" s="37"/>
      <c r="V6" s="167"/>
      <c r="W6" s="47" t="s">
        <v>481</v>
      </c>
      <c r="X6" s="12"/>
      <c r="Y6" s="51"/>
      <c r="Z6" s="51"/>
      <c r="AA6" s="51"/>
      <c r="AB6" s="51"/>
      <c r="AC6" s="51"/>
      <c r="AD6" s="51"/>
      <c r="AE6" s="51"/>
      <c r="AF6" s="51"/>
      <c r="AG6" s="75"/>
      <c r="AH6" s="47" t="s">
        <v>481</v>
      </c>
      <c r="AI6" s="12"/>
      <c r="AJ6" s="51"/>
      <c r="AK6" s="51"/>
      <c r="AL6" s="51"/>
      <c r="AM6" s="51"/>
      <c r="AN6" s="51"/>
      <c r="AO6" s="51"/>
      <c r="AP6" s="51"/>
      <c r="AQ6" s="51"/>
      <c r="AR6" s="75"/>
      <c r="AS6" s="12"/>
      <c r="AT6" s="26"/>
      <c r="AU6" s="51"/>
      <c r="AV6" s="51"/>
      <c r="AW6" s="51"/>
      <c r="AX6" s="51"/>
      <c r="AY6" s="51"/>
      <c r="AZ6" s="51"/>
      <c r="BA6" s="51"/>
      <c r="BB6" s="51"/>
      <c r="BC6" s="75"/>
      <c r="BD6" s="47" t="s">
        <v>481</v>
      </c>
      <c r="BE6" s="12"/>
      <c r="BF6" s="51"/>
      <c r="BG6" s="51"/>
      <c r="BH6" s="51"/>
      <c r="BI6" s="51"/>
      <c r="BJ6" s="51"/>
      <c r="BK6" s="51"/>
      <c r="BL6" s="51"/>
      <c r="BM6" s="51"/>
      <c r="BN6" s="75"/>
      <c r="BO6" s="47" t="s">
        <v>181</v>
      </c>
      <c r="BP6" s="12"/>
      <c r="BQ6" s="51"/>
      <c r="BR6" s="51"/>
      <c r="BS6" s="51"/>
      <c r="BT6" s="51"/>
      <c r="BU6" s="51"/>
      <c r="BV6" s="51"/>
      <c r="BW6" s="51"/>
      <c r="BX6" s="51"/>
      <c r="BY6" s="75"/>
    </row>
    <row r="7" spans="1:77" x14ac:dyDescent="0.2">
      <c r="A7" s="12"/>
      <c r="B7" s="226" t="s">
        <v>175</v>
      </c>
      <c r="C7" s="487" t="s">
        <v>677</v>
      </c>
      <c r="D7" s="51"/>
      <c r="E7" s="31"/>
      <c r="F7" s="31"/>
      <c r="G7" s="31"/>
      <c r="H7" s="31"/>
      <c r="I7" s="31"/>
      <c r="J7" s="31"/>
      <c r="K7" s="70"/>
      <c r="L7" s="226" t="s">
        <v>678</v>
      </c>
      <c r="M7" s="20"/>
      <c r="N7" s="31"/>
      <c r="O7" s="31"/>
      <c r="P7" s="31"/>
      <c r="Q7" s="31"/>
      <c r="R7" s="31"/>
      <c r="S7" s="31"/>
      <c r="T7" s="31"/>
      <c r="U7" s="31"/>
      <c r="V7" s="32"/>
      <c r="W7" s="47" t="s">
        <v>177</v>
      </c>
      <c r="X7" s="12"/>
      <c r="Y7" s="51"/>
      <c r="Z7" s="51"/>
      <c r="AA7" s="51"/>
      <c r="AB7" s="51"/>
      <c r="AC7" s="51"/>
      <c r="AD7" s="51"/>
      <c r="AE7" s="51"/>
      <c r="AF7" s="51"/>
      <c r="AG7" s="75"/>
      <c r="AH7" s="47" t="s">
        <v>215</v>
      </c>
      <c r="AI7" s="12"/>
      <c r="AJ7" s="51"/>
      <c r="AK7" s="51"/>
      <c r="AL7" s="51"/>
      <c r="AM7" s="51"/>
      <c r="AN7" s="51"/>
      <c r="AO7" s="51"/>
      <c r="AP7" s="51"/>
      <c r="AQ7" s="51"/>
      <c r="AR7" s="75"/>
      <c r="AS7" s="47" t="s">
        <v>320</v>
      </c>
      <c r="AT7" s="26"/>
      <c r="AU7" s="51"/>
      <c r="AV7" s="51"/>
      <c r="AW7" s="51"/>
      <c r="AX7" s="51"/>
      <c r="AY7" s="51"/>
      <c r="AZ7" s="51"/>
      <c r="BA7" s="51"/>
      <c r="BB7" s="51"/>
      <c r="BC7" s="75"/>
      <c r="BD7" s="47" t="s">
        <v>180</v>
      </c>
      <c r="BE7" s="47"/>
      <c r="BF7" s="51"/>
      <c r="BG7" s="51"/>
      <c r="BH7" s="51"/>
      <c r="BI7" s="51"/>
      <c r="BJ7" s="51"/>
      <c r="BK7" s="51"/>
      <c r="BL7" s="51"/>
      <c r="BM7" s="51"/>
      <c r="BN7" s="75"/>
      <c r="BO7" s="226" t="s">
        <v>679</v>
      </c>
      <c r="BP7" s="12"/>
      <c r="BQ7" s="51"/>
      <c r="BR7" s="51"/>
      <c r="BS7" s="51"/>
      <c r="BT7" s="51"/>
      <c r="BU7" s="51"/>
      <c r="BV7" s="51"/>
      <c r="BW7" s="51"/>
      <c r="BX7" s="51"/>
      <c r="BY7" s="75"/>
    </row>
    <row r="8" spans="1:77" x14ac:dyDescent="0.2">
      <c r="A8" s="7"/>
      <c r="B8" s="218"/>
      <c r="C8" s="32"/>
      <c r="D8" s="32"/>
      <c r="E8" s="32"/>
      <c r="F8" s="32"/>
      <c r="G8" s="32"/>
      <c r="H8" s="32"/>
      <c r="I8" s="32"/>
      <c r="J8" s="32"/>
      <c r="K8" s="70"/>
      <c r="L8" s="47" t="s">
        <v>775</v>
      </c>
      <c r="M8" s="21"/>
      <c r="N8" s="32"/>
      <c r="O8" s="32"/>
      <c r="P8" s="32"/>
      <c r="Q8" s="32"/>
      <c r="R8" s="32"/>
      <c r="S8" s="32"/>
      <c r="T8" s="32"/>
      <c r="U8" s="32"/>
      <c r="V8" s="32"/>
      <c r="W8" s="226" t="s">
        <v>678</v>
      </c>
      <c r="X8" s="12"/>
      <c r="Y8" s="51"/>
      <c r="Z8" s="51"/>
      <c r="AA8" s="51"/>
      <c r="AB8" s="51"/>
      <c r="AC8" s="51"/>
      <c r="AD8" s="51"/>
      <c r="AE8" s="51"/>
      <c r="AF8" s="51"/>
      <c r="AG8" s="75"/>
      <c r="AH8" s="226" t="s">
        <v>678</v>
      </c>
      <c r="AI8" s="12"/>
      <c r="AJ8" s="51"/>
      <c r="AK8" s="51"/>
      <c r="AL8" s="51"/>
      <c r="AM8" s="51"/>
      <c r="AN8" s="51"/>
      <c r="AO8" s="51"/>
      <c r="AP8" s="51"/>
      <c r="AQ8" s="51"/>
      <c r="AR8" s="75"/>
      <c r="AS8" s="226" t="s">
        <v>679</v>
      </c>
      <c r="AT8" s="26"/>
      <c r="AU8" s="51"/>
      <c r="AV8" s="51"/>
      <c r="AW8" s="51"/>
      <c r="AX8" s="51"/>
      <c r="AY8" s="51"/>
      <c r="AZ8" s="51"/>
      <c r="BA8" s="51"/>
      <c r="BB8" s="51"/>
      <c r="BC8" s="75"/>
      <c r="BD8" s="226" t="s">
        <v>678</v>
      </c>
      <c r="BE8" s="47"/>
      <c r="BF8" s="51"/>
      <c r="BG8" s="51"/>
      <c r="BH8" s="51"/>
      <c r="BI8" s="51"/>
      <c r="BJ8" s="51"/>
      <c r="BK8" s="51"/>
      <c r="BL8" s="51"/>
      <c r="BM8" s="51"/>
      <c r="BN8" s="75"/>
      <c r="BP8" s="12"/>
      <c r="BQ8" s="51"/>
      <c r="BR8" s="51"/>
      <c r="BS8" s="51"/>
      <c r="BT8" s="51"/>
      <c r="BU8" s="51"/>
      <c r="BV8" s="51"/>
      <c r="BW8" s="51"/>
      <c r="BX8" s="51"/>
      <c r="BY8" s="75"/>
    </row>
    <row r="9" spans="1:77" x14ac:dyDescent="0.2">
      <c r="A9" s="7"/>
      <c r="C9" s="32"/>
      <c r="D9" s="32"/>
      <c r="E9" s="32"/>
      <c r="F9" s="32"/>
      <c r="G9" s="32"/>
      <c r="H9" s="32"/>
      <c r="I9" s="32"/>
      <c r="J9" s="32"/>
      <c r="K9" s="70"/>
      <c r="L9" s="218"/>
      <c r="M9" s="21"/>
      <c r="N9" s="32"/>
      <c r="O9" s="32"/>
      <c r="P9" s="32"/>
      <c r="Q9" s="32"/>
      <c r="R9" s="32"/>
      <c r="S9" s="32"/>
      <c r="T9" s="32"/>
      <c r="U9" s="32"/>
      <c r="V9" s="32"/>
      <c r="W9" s="12"/>
      <c r="X9" s="7"/>
      <c r="Y9" s="64"/>
      <c r="Z9" s="64"/>
      <c r="AA9" s="64"/>
      <c r="AB9" s="64"/>
      <c r="AC9" s="64"/>
      <c r="AD9" s="64"/>
      <c r="AE9" s="64"/>
      <c r="AF9" s="64"/>
      <c r="AG9" s="69"/>
      <c r="AH9" s="12"/>
      <c r="AI9" s="7"/>
      <c r="AJ9" s="64"/>
      <c r="AK9" s="64"/>
      <c r="AL9" s="64"/>
      <c r="AM9" s="64"/>
      <c r="AN9" s="64"/>
      <c r="AO9" s="64"/>
      <c r="AP9" s="64"/>
      <c r="AQ9" s="64"/>
      <c r="AR9" s="69"/>
      <c r="AS9" s="12"/>
      <c r="AT9" s="26"/>
      <c r="AU9" s="64"/>
      <c r="AV9" s="64"/>
      <c r="AW9" s="64"/>
      <c r="AX9" s="64"/>
      <c r="AY9" s="64"/>
      <c r="AZ9" s="64"/>
      <c r="BA9" s="64"/>
      <c r="BB9" s="64"/>
      <c r="BC9" s="69"/>
      <c r="BE9" s="7"/>
      <c r="BF9" s="64"/>
      <c r="BG9" s="64"/>
      <c r="BH9" s="64"/>
      <c r="BI9" s="64"/>
      <c r="BJ9" s="64"/>
      <c r="BK9" s="64"/>
      <c r="BL9" s="64"/>
      <c r="BM9" s="64"/>
      <c r="BN9" s="69"/>
      <c r="BP9" s="7"/>
      <c r="BQ9" s="64"/>
      <c r="BR9" s="64"/>
      <c r="BS9" s="64"/>
      <c r="BT9" s="64"/>
      <c r="BU9" s="64"/>
      <c r="BV9" s="64"/>
      <c r="BW9" s="64"/>
      <c r="BX9" s="64"/>
      <c r="BY9" s="69"/>
    </row>
    <row r="10" spans="1:77" x14ac:dyDescent="0.2">
      <c r="B10" s="21"/>
      <c r="C10" s="32"/>
      <c r="D10" s="32"/>
      <c r="E10" s="32"/>
      <c r="F10" s="32"/>
      <c r="G10" s="32"/>
      <c r="H10" s="32"/>
      <c r="I10" s="32"/>
      <c r="J10" s="32"/>
      <c r="K10" s="70"/>
      <c r="M10" s="21"/>
      <c r="N10" s="32"/>
      <c r="O10" s="32"/>
      <c r="P10" s="32"/>
      <c r="Q10" s="32"/>
      <c r="R10" s="32"/>
      <c r="S10" s="32"/>
      <c r="T10" s="32"/>
      <c r="U10" s="32"/>
      <c r="V10" s="32"/>
      <c r="W10" s="12"/>
      <c r="X10" s="12"/>
      <c r="Y10" s="51"/>
      <c r="Z10" s="51"/>
      <c r="AA10" s="51"/>
      <c r="AB10" s="51"/>
      <c r="AC10" s="51"/>
      <c r="AD10" s="51"/>
      <c r="AE10" s="51"/>
      <c r="AF10" s="51"/>
      <c r="AG10" s="75"/>
      <c r="AH10" s="12"/>
      <c r="AI10" s="12"/>
      <c r="AJ10" s="51"/>
      <c r="AK10" s="51"/>
      <c r="AL10" s="51"/>
      <c r="AM10" s="51"/>
      <c r="AN10" s="51"/>
      <c r="AO10" s="51"/>
      <c r="AP10" s="51"/>
      <c r="AQ10" s="51"/>
      <c r="AR10" s="75"/>
      <c r="AS10" s="12"/>
      <c r="AT10" s="26"/>
      <c r="AU10" s="51"/>
      <c r="AV10" s="51"/>
      <c r="AW10" s="51"/>
      <c r="AX10" s="51"/>
      <c r="AY10" s="51"/>
      <c r="AZ10" s="51"/>
      <c r="BA10" s="51"/>
      <c r="BB10" s="51"/>
      <c r="BC10" s="75"/>
      <c r="BD10" s="12"/>
      <c r="BE10" s="12"/>
      <c r="BF10" s="51"/>
      <c r="BG10" s="51"/>
      <c r="BH10" s="51"/>
      <c r="BI10" s="51"/>
      <c r="BJ10" s="51"/>
      <c r="BK10" s="51"/>
      <c r="BL10" s="51"/>
      <c r="BM10" s="51"/>
      <c r="BN10" s="75"/>
      <c r="BO10" s="12"/>
      <c r="BP10" s="12"/>
      <c r="BQ10" s="51"/>
      <c r="BR10" s="51"/>
      <c r="BS10" s="51"/>
      <c r="BT10" s="51"/>
      <c r="BU10" s="51"/>
      <c r="BV10" s="51"/>
      <c r="BW10" s="51"/>
      <c r="BX10" s="51"/>
      <c r="BY10" s="75"/>
    </row>
    <row r="11" spans="1:77" s="38" customFormat="1" x14ac:dyDescent="0.2">
      <c r="B11" s="38" t="s">
        <v>232</v>
      </c>
      <c r="C11" s="232"/>
      <c r="D11" s="232"/>
      <c r="E11" s="232"/>
      <c r="F11" s="232"/>
      <c r="G11" s="232"/>
      <c r="H11" s="232"/>
      <c r="I11" s="232"/>
      <c r="J11" s="232"/>
      <c r="K11" s="233"/>
      <c r="L11" s="38" t="s">
        <v>239</v>
      </c>
      <c r="M11" s="234"/>
      <c r="N11" s="232"/>
      <c r="O11" s="232"/>
      <c r="P11" s="232"/>
      <c r="Q11" s="232"/>
      <c r="R11" s="232"/>
      <c r="S11" s="232"/>
      <c r="T11" s="232"/>
      <c r="U11" s="232"/>
      <c r="V11" s="232"/>
      <c r="W11" s="38" t="s">
        <v>233</v>
      </c>
      <c r="Y11" s="232"/>
      <c r="Z11" s="232"/>
      <c r="AA11" s="232"/>
      <c r="AB11" s="232"/>
      <c r="AC11" s="232"/>
      <c r="AD11" s="232"/>
      <c r="AE11" s="232"/>
      <c r="AF11" s="232"/>
      <c r="AG11" s="233"/>
      <c r="AH11" s="38" t="s">
        <v>31</v>
      </c>
      <c r="AJ11" s="232"/>
      <c r="AK11" s="232"/>
      <c r="AL11" s="232"/>
      <c r="AM11" s="232"/>
      <c r="AN11" s="232"/>
      <c r="AO11" s="232"/>
      <c r="AP11" s="232"/>
      <c r="AQ11" s="232"/>
      <c r="AR11" s="233"/>
      <c r="AS11" s="38" t="s">
        <v>240</v>
      </c>
      <c r="AT11" s="235"/>
      <c r="AU11" s="232"/>
      <c r="AV11" s="232"/>
      <c r="AW11" s="232"/>
      <c r="AX11" s="232"/>
      <c r="AY11" s="232"/>
      <c r="AZ11" s="232"/>
      <c r="BA11" s="232"/>
      <c r="BB11" s="232"/>
      <c r="BC11" s="233"/>
      <c r="BD11" s="38" t="s">
        <v>208</v>
      </c>
      <c r="BF11" s="232"/>
      <c r="BG11" s="232"/>
      <c r="BH11" s="232"/>
      <c r="BI11" s="232"/>
      <c r="BJ11" s="232"/>
      <c r="BK11" s="232"/>
      <c r="BL11" s="232"/>
      <c r="BM11" s="232"/>
      <c r="BN11" s="233"/>
      <c r="BO11" s="38" t="s">
        <v>188</v>
      </c>
      <c r="BQ11" s="232"/>
      <c r="BR11" s="232"/>
      <c r="BS11" s="232"/>
      <c r="BT11" s="232"/>
      <c r="BU11" s="232"/>
      <c r="BV11" s="232"/>
      <c r="BW11" s="232"/>
      <c r="BX11" s="232"/>
      <c r="BY11" s="233"/>
    </row>
    <row r="12" spans="1:77" x14ac:dyDescent="0.2">
      <c r="B12" s="21"/>
      <c r="C12" s="32"/>
      <c r="D12" s="32"/>
      <c r="E12" s="32"/>
      <c r="F12" s="32"/>
      <c r="G12" s="32"/>
      <c r="H12" s="32"/>
      <c r="I12" s="32"/>
      <c r="J12" s="32"/>
      <c r="K12" s="70"/>
      <c r="M12" s="21"/>
      <c r="N12" s="32"/>
      <c r="O12" s="32"/>
      <c r="P12" s="32"/>
      <c r="Q12" s="32"/>
      <c r="R12" s="32"/>
      <c r="S12" s="32"/>
      <c r="T12" s="32"/>
      <c r="U12" s="32"/>
      <c r="V12" s="32"/>
      <c r="W12" s="12"/>
      <c r="X12" s="12"/>
      <c r="Y12" s="51"/>
      <c r="Z12" s="51"/>
      <c r="AA12" s="51"/>
      <c r="AB12" s="51"/>
      <c r="AC12" s="51"/>
      <c r="AD12" s="51"/>
      <c r="AE12" s="51"/>
      <c r="AF12" s="51"/>
      <c r="AG12" s="75"/>
      <c r="AH12" s="12"/>
      <c r="AI12" s="12"/>
      <c r="AJ12" s="51"/>
      <c r="AK12" s="51"/>
      <c r="AL12" s="51"/>
      <c r="AM12" s="51"/>
      <c r="AN12" s="51"/>
      <c r="AO12" s="51"/>
      <c r="AP12" s="51"/>
      <c r="AQ12" s="51"/>
      <c r="AR12" s="75"/>
      <c r="AT12" s="12"/>
      <c r="AU12" s="51"/>
      <c r="AV12" s="51"/>
      <c r="AW12" s="51"/>
      <c r="AX12" s="51"/>
      <c r="AY12" s="51"/>
      <c r="AZ12" s="51"/>
      <c r="BA12" s="51"/>
      <c r="BB12" s="51"/>
      <c r="BC12" s="75"/>
      <c r="BD12" s="12"/>
      <c r="BE12" s="12"/>
      <c r="BF12" s="51"/>
      <c r="BG12" s="51"/>
      <c r="BH12" s="51"/>
      <c r="BI12" s="51"/>
      <c r="BJ12" s="51"/>
      <c r="BK12" s="51"/>
      <c r="BL12" s="51"/>
      <c r="BM12" s="51"/>
      <c r="BN12" s="75"/>
      <c r="BO12" s="12"/>
      <c r="BP12" s="12"/>
      <c r="BQ12" s="51"/>
      <c r="BR12" s="51"/>
      <c r="BS12" s="51"/>
      <c r="BT12" s="51"/>
      <c r="BU12" s="51"/>
      <c r="BV12" s="51"/>
      <c r="BW12" s="51"/>
      <c r="BX12" s="51"/>
      <c r="BY12" s="75"/>
    </row>
    <row r="13" spans="1:77" x14ac:dyDescent="0.2">
      <c r="B13" s="21"/>
      <c r="C13" s="32"/>
      <c r="D13" s="32"/>
      <c r="E13" s="32"/>
      <c r="F13" s="32"/>
      <c r="G13" s="32"/>
      <c r="H13" s="32"/>
      <c r="I13" s="32"/>
      <c r="J13" s="32"/>
      <c r="K13" s="70"/>
      <c r="L13" s="7" t="s">
        <v>178</v>
      </c>
      <c r="M13" s="21"/>
      <c r="N13" s="32"/>
      <c r="O13" s="32"/>
      <c r="P13" s="32"/>
      <c r="Q13" s="32"/>
      <c r="R13" s="32"/>
      <c r="S13" s="32"/>
      <c r="T13" s="32"/>
      <c r="U13" s="32"/>
      <c r="V13" s="32"/>
      <c r="W13" s="12"/>
      <c r="X13" s="12"/>
      <c r="Y13" s="51"/>
      <c r="Z13" s="51"/>
      <c r="AA13" s="51"/>
      <c r="AB13" s="51"/>
      <c r="AC13" s="65"/>
      <c r="AD13" s="51"/>
      <c r="AE13" s="51"/>
      <c r="AF13" s="51"/>
      <c r="AG13" s="75"/>
      <c r="AH13" s="7" t="s">
        <v>179</v>
      </c>
      <c r="AI13" s="12"/>
      <c r="AJ13" s="51"/>
      <c r="AK13" s="51"/>
      <c r="AL13" s="51"/>
      <c r="AM13" s="51"/>
      <c r="AN13" s="51"/>
      <c r="AO13" s="51"/>
      <c r="AP13" s="51"/>
      <c r="AQ13" s="51"/>
      <c r="AR13" s="75"/>
      <c r="AS13" s="66"/>
      <c r="AT13" s="12"/>
      <c r="AU13" s="51"/>
      <c r="AV13" s="51"/>
      <c r="AW13" s="51"/>
      <c r="AX13" s="51"/>
      <c r="AY13" s="51"/>
      <c r="AZ13" s="51"/>
      <c r="BA13" s="51"/>
      <c r="BB13" s="51"/>
      <c r="BC13" s="75"/>
      <c r="BD13" s="12"/>
      <c r="BE13" s="12"/>
      <c r="BF13" s="51"/>
      <c r="BG13" s="51"/>
      <c r="BH13" s="51"/>
      <c r="BI13" s="51"/>
      <c r="BJ13" s="51"/>
      <c r="BK13" s="51"/>
      <c r="BL13" s="51"/>
      <c r="BM13" s="51"/>
      <c r="BN13" s="75"/>
      <c r="BO13" s="12"/>
      <c r="BP13" s="12"/>
      <c r="BQ13" s="51"/>
      <c r="BR13" s="51"/>
      <c r="BS13" s="51"/>
      <c r="BT13" s="51"/>
      <c r="BU13" s="51"/>
      <c r="BV13" s="51"/>
      <c r="BW13" s="51"/>
      <c r="BX13" s="51"/>
      <c r="BY13" s="75"/>
    </row>
    <row r="14" spans="1:77" x14ac:dyDescent="0.2">
      <c r="B14" s="39"/>
      <c r="C14" s="10"/>
      <c r="D14" s="10"/>
      <c r="E14" s="10"/>
      <c r="F14" s="10"/>
      <c r="G14" s="10"/>
      <c r="H14" s="10"/>
      <c r="I14" s="10"/>
      <c r="J14" s="10"/>
      <c r="K14" s="40"/>
      <c r="M14" s="39"/>
      <c r="N14" s="10"/>
      <c r="O14" s="10"/>
      <c r="P14" s="10"/>
      <c r="Q14" s="10"/>
      <c r="R14" s="10"/>
      <c r="S14" s="10"/>
      <c r="T14" s="10"/>
      <c r="U14" s="10"/>
      <c r="V14" s="40"/>
      <c r="W14" s="12"/>
      <c r="X14" s="12"/>
      <c r="Y14" s="51"/>
      <c r="Z14" s="51"/>
      <c r="AA14" s="51"/>
      <c r="AB14" s="51"/>
      <c r="AC14" s="51"/>
      <c r="AD14" s="51"/>
      <c r="AE14" s="51"/>
      <c r="AF14" s="51"/>
      <c r="AG14" s="75"/>
      <c r="AH14" s="12"/>
      <c r="AI14" s="12"/>
      <c r="AJ14" s="51"/>
      <c r="AK14" s="51"/>
      <c r="AL14" s="51"/>
      <c r="AM14" s="51"/>
      <c r="AN14" s="51"/>
      <c r="AO14" s="51"/>
      <c r="AP14" s="51"/>
      <c r="AQ14" s="51"/>
      <c r="AR14" s="75"/>
      <c r="AS14" s="66"/>
      <c r="AT14" s="12"/>
      <c r="AU14" s="51"/>
      <c r="AV14" s="51"/>
      <c r="AW14" s="51"/>
      <c r="AX14" s="51"/>
      <c r="AY14" s="51"/>
      <c r="AZ14" s="51"/>
      <c r="BA14" s="51"/>
      <c r="BB14" s="51"/>
      <c r="BC14" s="75"/>
      <c r="BD14" s="12"/>
      <c r="BE14" s="12"/>
      <c r="BF14" s="51"/>
      <c r="BG14" s="51"/>
      <c r="BH14" s="51"/>
      <c r="BI14" s="51"/>
      <c r="BJ14" s="51"/>
      <c r="BK14" s="51"/>
      <c r="BL14" s="51"/>
      <c r="BM14" s="51"/>
      <c r="BN14" s="75"/>
      <c r="BO14" s="12"/>
      <c r="BP14" s="12"/>
      <c r="BQ14" s="51"/>
      <c r="BR14" s="51"/>
      <c r="BS14" s="51"/>
      <c r="BT14" s="51"/>
      <c r="BU14" s="51"/>
      <c r="BV14" s="51"/>
      <c r="BW14" s="51"/>
      <c r="BX14" s="51"/>
      <c r="BY14" s="75"/>
    </row>
    <row r="15" spans="1:77" x14ac:dyDescent="0.2">
      <c r="B15" s="39"/>
      <c r="C15" s="10"/>
      <c r="D15" s="10"/>
      <c r="E15" s="10"/>
      <c r="F15" s="10"/>
      <c r="G15" s="10"/>
      <c r="H15" s="10"/>
      <c r="I15" s="10"/>
      <c r="J15" s="10"/>
      <c r="K15" s="40" t="s">
        <v>80</v>
      </c>
      <c r="M15" s="39"/>
      <c r="N15" s="10"/>
      <c r="O15" s="10"/>
      <c r="P15" s="10"/>
      <c r="Q15" s="10"/>
      <c r="R15" s="10"/>
      <c r="S15" s="10"/>
      <c r="T15" s="10"/>
      <c r="U15" s="10"/>
      <c r="V15" s="40" t="s">
        <v>80</v>
      </c>
      <c r="W15" s="6"/>
      <c r="X15" s="67"/>
      <c r="Y15" s="42"/>
      <c r="Z15" s="42"/>
      <c r="AA15" s="42"/>
      <c r="AB15" s="42"/>
      <c r="AC15" s="42"/>
      <c r="AD15" s="42"/>
      <c r="AE15" s="42"/>
      <c r="AF15" s="42"/>
      <c r="AG15" s="40" t="s">
        <v>81</v>
      </c>
      <c r="AH15" s="6"/>
      <c r="AI15" s="67"/>
      <c r="AJ15" s="42"/>
      <c r="AK15" s="42"/>
      <c r="AL15" s="42"/>
      <c r="AM15" s="42"/>
      <c r="AN15" s="42"/>
      <c r="AO15" s="42"/>
      <c r="AP15" s="42"/>
      <c r="AQ15" s="42"/>
      <c r="AR15" s="40" t="s">
        <v>81</v>
      </c>
      <c r="AS15" s="6"/>
      <c r="AT15" s="67"/>
      <c r="AU15" s="42"/>
      <c r="AV15" s="42"/>
      <c r="AW15" s="42"/>
      <c r="AX15" s="42"/>
      <c r="AY15" s="42"/>
      <c r="AZ15" s="42"/>
      <c r="BA15" s="42"/>
      <c r="BB15" s="42"/>
      <c r="BC15" s="40" t="s">
        <v>81</v>
      </c>
      <c r="BD15" s="6"/>
      <c r="BE15" s="67"/>
      <c r="BF15" s="42"/>
      <c r="BG15" s="42"/>
      <c r="BH15" s="42"/>
      <c r="BI15" s="42"/>
      <c r="BJ15" s="42"/>
      <c r="BK15" s="42"/>
      <c r="BL15" s="42"/>
      <c r="BM15" s="42"/>
      <c r="BN15" s="40" t="s">
        <v>81</v>
      </c>
      <c r="BO15" s="6"/>
      <c r="BP15" s="67"/>
      <c r="BQ15" s="42"/>
      <c r="BR15" s="42"/>
      <c r="BS15" s="42"/>
      <c r="BT15" s="42"/>
      <c r="BU15" s="42"/>
      <c r="BV15" s="42"/>
      <c r="BW15" s="42"/>
      <c r="BX15" s="42"/>
      <c r="BY15" s="40" t="s">
        <v>81</v>
      </c>
    </row>
    <row r="16" spans="1:77" x14ac:dyDescent="0.2">
      <c r="A16" s="6"/>
      <c r="B16" s="6"/>
      <c r="C16" s="6"/>
      <c r="D16" s="42"/>
      <c r="E16" s="42"/>
      <c r="F16" s="42"/>
      <c r="G16" s="42"/>
      <c r="H16" s="42"/>
      <c r="I16" s="42"/>
      <c r="J16" s="42"/>
      <c r="K16" s="73"/>
      <c r="L16" s="6"/>
      <c r="M16" s="6"/>
      <c r="N16" s="6"/>
      <c r="O16" s="6"/>
      <c r="P16" s="6"/>
      <c r="Q16" s="42"/>
      <c r="R16" s="42"/>
      <c r="S16" s="42"/>
      <c r="T16" s="42"/>
      <c r="U16" s="42"/>
      <c r="V16" s="31"/>
      <c r="W16" s="6"/>
      <c r="X16" s="67"/>
      <c r="Y16" s="42"/>
      <c r="Z16" s="42"/>
      <c r="AA16" s="42"/>
      <c r="AB16" s="42"/>
      <c r="AC16" s="42"/>
      <c r="AD16" s="42"/>
      <c r="AE16" s="42"/>
      <c r="AF16" s="42"/>
      <c r="AG16" s="41"/>
      <c r="AH16" s="6"/>
      <c r="AI16" s="67"/>
      <c r="AJ16" s="42"/>
      <c r="AK16" s="42"/>
      <c r="AL16" s="42"/>
      <c r="AM16" s="42"/>
      <c r="AN16" s="42"/>
      <c r="AO16" s="42"/>
      <c r="AP16" s="42"/>
      <c r="AQ16" s="42"/>
      <c r="AR16" s="41"/>
      <c r="AS16" s="6"/>
      <c r="AT16" s="67"/>
      <c r="AU16" s="42"/>
      <c r="AV16" s="42"/>
      <c r="AW16" s="42"/>
      <c r="AX16" s="42"/>
      <c r="AY16" s="42"/>
      <c r="AZ16" s="42"/>
      <c r="BA16" s="42"/>
      <c r="BB16" s="42"/>
      <c r="BC16" s="41"/>
      <c r="BD16" s="6"/>
      <c r="BE16" s="67"/>
      <c r="BF16" s="42"/>
      <c r="BG16" s="42"/>
      <c r="BH16" s="42"/>
      <c r="BI16" s="42"/>
      <c r="BJ16" s="42"/>
      <c r="BK16" s="42"/>
      <c r="BL16" s="42"/>
      <c r="BM16" s="42"/>
      <c r="BN16" s="41"/>
      <c r="BO16" s="6"/>
      <c r="BP16" s="67"/>
      <c r="BQ16" s="42"/>
      <c r="BR16" s="42"/>
      <c r="BS16" s="42"/>
      <c r="BT16" s="42"/>
      <c r="BU16" s="42"/>
      <c r="BV16" s="42"/>
      <c r="BW16" s="42"/>
      <c r="BX16" s="42"/>
      <c r="BY16" s="41"/>
    </row>
    <row r="17" spans="2:77" x14ac:dyDescent="0.2">
      <c r="B17" s="43" t="s">
        <v>287</v>
      </c>
      <c r="C17" s="220" t="s">
        <v>34</v>
      </c>
      <c r="D17" s="220" t="s">
        <v>455</v>
      </c>
      <c r="E17" s="220" t="s">
        <v>457</v>
      </c>
      <c r="F17" s="220" t="s">
        <v>97</v>
      </c>
      <c r="G17" s="220" t="s">
        <v>267</v>
      </c>
      <c r="H17" s="221">
        <v>300000</v>
      </c>
      <c r="I17" s="222" t="s">
        <v>283</v>
      </c>
      <c r="J17" s="222" t="s">
        <v>283</v>
      </c>
      <c r="K17" s="222" t="s">
        <v>61</v>
      </c>
      <c r="M17" s="43" t="s">
        <v>287</v>
      </c>
      <c r="N17" s="220" t="s">
        <v>34</v>
      </c>
      <c r="O17" s="220" t="s">
        <v>455</v>
      </c>
      <c r="P17" s="220" t="s">
        <v>457</v>
      </c>
      <c r="Q17" s="220" t="s">
        <v>97</v>
      </c>
      <c r="R17" s="220" t="s">
        <v>267</v>
      </c>
      <c r="S17" s="221">
        <v>300000</v>
      </c>
      <c r="T17" s="222" t="s">
        <v>283</v>
      </c>
      <c r="U17" s="222" t="s">
        <v>283</v>
      </c>
      <c r="V17" s="222" t="s">
        <v>61</v>
      </c>
      <c r="X17" s="43" t="s">
        <v>287</v>
      </c>
      <c r="Y17" s="220" t="s">
        <v>34</v>
      </c>
      <c r="Z17" s="220" t="s">
        <v>455</v>
      </c>
      <c r="AA17" s="220" t="s">
        <v>457</v>
      </c>
      <c r="AB17" s="220" t="s">
        <v>97</v>
      </c>
      <c r="AC17" s="220" t="s">
        <v>267</v>
      </c>
      <c r="AD17" s="221">
        <v>300000</v>
      </c>
      <c r="AE17" s="222" t="s">
        <v>283</v>
      </c>
      <c r="AF17" s="222" t="s">
        <v>283</v>
      </c>
      <c r="AG17" s="222" t="s">
        <v>61</v>
      </c>
      <c r="AI17" s="43" t="s">
        <v>287</v>
      </c>
      <c r="AJ17" s="220" t="s">
        <v>34</v>
      </c>
      <c r="AK17" s="220" t="s">
        <v>455</v>
      </c>
      <c r="AL17" s="220" t="s">
        <v>457</v>
      </c>
      <c r="AM17" s="220" t="s">
        <v>97</v>
      </c>
      <c r="AN17" s="220" t="s">
        <v>267</v>
      </c>
      <c r="AO17" s="221">
        <v>300000</v>
      </c>
      <c r="AP17" s="222" t="s">
        <v>283</v>
      </c>
      <c r="AQ17" s="222" t="s">
        <v>283</v>
      </c>
      <c r="AR17" s="222" t="s">
        <v>61</v>
      </c>
      <c r="AT17" s="43" t="s">
        <v>287</v>
      </c>
      <c r="AU17" s="220" t="s">
        <v>34</v>
      </c>
      <c r="AV17" s="220" t="s">
        <v>455</v>
      </c>
      <c r="AW17" s="220" t="s">
        <v>457</v>
      </c>
      <c r="AX17" s="220" t="s">
        <v>97</v>
      </c>
      <c r="AY17" s="220" t="s">
        <v>267</v>
      </c>
      <c r="AZ17" s="221">
        <v>300000</v>
      </c>
      <c r="BA17" s="222" t="s">
        <v>283</v>
      </c>
      <c r="BB17" s="222" t="s">
        <v>283</v>
      </c>
      <c r="BC17" s="222" t="s">
        <v>61</v>
      </c>
      <c r="BE17" s="43" t="s">
        <v>287</v>
      </c>
      <c r="BF17" s="220" t="s">
        <v>34</v>
      </c>
      <c r="BG17" s="220" t="s">
        <v>455</v>
      </c>
      <c r="BH17" s="220" t="s">
        <v>457</v>
      </c>
      <c r="BI17" s="220" t="s">
        <v>97</v>
      </c>
      <c r="BJ17" s="220" t="s">
        <v>267</v>
      </c>
      <c r="BK17" s="221">
        <v>300000</v>
      </c>
      <c r="BL17" s="222" t="s">
        <v>283</v>
      </c>
      <c r="BM17" s="222" t="s">
        <v>283</v>
      </c>
      <c r="BN17" s="222" t="s">
        <v>61</v>
      </c>
      <c r="BP17" s="43" t="s">
        <v>287</v>
      </c>
      <c r="BQ17" s="220" t="s">
        <v>34</v>
      </c>
      <c r="BR17" s="220" t="s">
        <v>455</v>
      </c>
      <c r="BS17" s="220" t="s">
        <v>457</v>
      </c>
      <c r="BT17" s="220" t="s">
        <v>97</v>
      </c>
      <c r="BU17" s="220" t="s">
        <v>267</v>
      </c>
      <c r="BV17" s="221">
        <v>300000</v>
      </c>
      <c r="BW17" s="222" t="s">
        <v>283</v>
      </c>
      <c r="BX17" s="222" t="s">
        <v>283</v>
      </c>
      <c r="BY17" s="222" t="s">
        <v>61</v>
      </c>
    </row>
    <row r="18" spans="2:77" x14ac:dyDescent="0.2">
      <c r="B18" s="44"/>
      <c r="C18" s="219" t="s">
        <v>454</v>
      </c>
      <c r="D18" s="219" t="s">
        <v>35</v>
      </c>
      <c r="E18" s="219" t="s">
        <v>35</v>
      </c>
      <c r="F18" s="219" t="s">
        <v>35</v>
      </c>
      <c r="G18" s="219" t="s">
        <v>35</v>
      </c>
      <c r="H18" s="219" t="s">
        <v>36</v>
      </c>
      <c r="I18" s="11" t="s">
        <v>281</v>
      </c>
      <c r="J18" s="11" t="s">
        <v>282</v>
      </c>
      <c r="K18" s="11" t="s">
        <v>106</v>
      </c>
      <c r="M18" s="44"/>
      <c r="N18" s="219" t="s">
        <v>454</v>
      </c>
      <c r="O18" s="219" t="s">
        <v>35</v>
      </c>
      <c r="P18" s="219" t="s">
        <v>35</v>
      </c>
      <c r="Q18" s="219" t="s">
        <v>35</v>
      </c>
      <c r="R18" s="219" t="s">
        <v>35</v>
      </c>
      <c r="S18" s="219" t="s">
        <v>36</v>
      </c>
      <c r="T18" s="11" t="s">
        <v>281</v>
      </c>
      <c r="U18" s="11" t="s">
        <v>282</v>
      </c>
      <c r="V18" s="11" t="s">
        <v>106</v>
      </c>
      <c r="X18" s="44"/>
      <c r="Y18" s="219" t="s">
        <v>454</v>
      </c>
      <c r="Z18" s="219" t="s">
        <v>35</v>
      </c>
      <c r="AA18" s="219" t="s">
        <v>35</v>
      </c>
      <c r="AB18" s="219" t="s">
        <v>35</v>
      </c>
      <c r="AC18" s="219" t="s">
        <v>35</v>
      </c>
      <c r="AD18" s="219" t="s">
        <v>36</v>
      </c>
      <c r="AE18" s="11" t="s">
        <v>281</v>
      </c>
      <c r="AF18" s="11" t="s">
        <v>282</v>
      </c>
      <c r="AG18" s="11" t="s">
        <v>106</v>
      </c>
      <c r="AI18" s="44"/>
      <c r="AJ18" s="219" t="s">
        <v>454</v>
      </c>
      <c r="AK18" s="219" t="s">
        <v>35</v>
      </c>
      <c r="AL18" s="219" t="s">
        <v>35</v>
      </c>
      <c r="AM18" s="219" t="s">
        <v>35</v>
      </c>
      <c r="AN18" s="219" t="s">
        <v>35</v>
      </c>
      <c r="AO18" s="219" t="s">
        <v>36</v>
      </c>
      <c r="AP18" s="11" t="s">
        <v>281</v>
      </c>
      <c r="AQ18" s="11" t="s">
        <v>282</v>
      </c>
      <c r="AR18" s="11" t="s">
        <v>106</v>
      </c>
      <c r="AT18" s="44"/>
      <c r="AU18" s="219" t="s">
        <v>454</v>
      </c>
      <c r="AV18" s="219" t="s">
        <v>35</v>
      </c>
      <c r="AW18" s="219" t="s">
        <v>35</v>
      </c>
      <c r="AX18" s="219" t="s">
        <v>35</v>
      </c>
      <c r="AY18" s="219" t="s">
        <v>35</v>
      </c>
      <c r="AZ18" s="219" t="s">
        <v>36</v>
      </c>
      <c r="BA18" s="11" t="s">
        <v>281</v>
      </c>
      <c r="BB18" s="11" t="s">
        <v>282</v>
      </c>
      <c r="BC18" s="11" t="s">
        <v>106</v>
      </c>
      <c r="BE18" s="44"/>
      <c r="BF18" s="219" t="s">
        <v>454</v>
      </c>
      <c r="BG18" s="219" t="s">
        <v>35</v>
      </c>
      <c r="BH18" s="219" t="s">
        <v>35</v>
      </c>
      <c r="BI18" s="219" t="s">
        <v>35</v>
      </c>
      <c r="BJ18" s="219" t="s">
        <v>35</v>
      </c>
      <c r="BK18" s="219" t="s">
        <v>36</v>
      </c>
      <c r="BL18" s="11" t="s">
        <v>281</v>
      </c>
      <c r="BM18" s="11" t="s">
        <v>282</v>
      </c>
      <c r="BN18" s="11" t="s">
        <v>106</v>
      </c>
      <c r="BP18" s="44"/>
      <c r="BQ18" s="219" t="s">
        <v>454</v>
      </c>
      <c r="BR18" s="219" t="s">
        <v>35</v>
      </c>
      <c r="BS18" s="219" t="s">
        <v>35</v>
      </c>
      <c r="BT18" s="219" t="s">
        <v>35</v>
      </c>
      <c r="BU18" s="219" t="s">
        <v>35</v>
      </c>
      <c r="BV18" s="219" t="s">
        <v>36</v>
      </c>
      <c r="BW18" s="11" t="s">
        <v>281</v>
      </c>
      <c r="BX18" s="11" t="s">
        <v>282</v>
      </c>
      <c r="BY18" s="11" t="s">
        <v>106</v>
      </c>
    </row>
    <row r="19" spans="2:77" x14ac:dyDescent="0.2">
      <c r="B19" s="45"/>
      <c r="C19" s="223" t="s">
        <v>36</v>
      </c>
      <c r="D19" s="223" t="s">
        <v>456</v>
      </c>
      <c r="E19" s="223" t="s">
        <v>99</v>
      </c>
      <c r="F19" s="223" t="s">
        <v>100</v>
      </c>
      <c r="G19" s="223" t="s">
        <v>268</v>
      </c>
      <c r="H19" s="223" t="s">
        <v>101</v>
      </c>
      <c r="I19" s="224" t="s">
        <v>100</v>
      </c>
      <c r="J19" s="224" t="s">
        <v>101</v>
      </c>
      <c r="K19" s="224" t="s">
        <v>265</v>
      </c>
      <c r="M19" s="45"/>
      <c r="N19" s="223" t="s">
        <v>36</v>
      </c>
      <c r="O19" s="223" t="s">
        <v>456</v>
      </c>
      <c r="P19" s="223" t="s">
        <v>99</v>
      </c>
      <c r="Q19" s="223" t="s">
        <v>100</v>
      </c>
      <c r="R19" s="223" t="s">
        <v>268</v>
      </c>
      <c r="S19" s="223" t="s">
        <v>101</v>
      </c>
      <c r="T19" s="224" t="s">
        <v>100</v>
      </c>
      <c r="U19" s="224" t="s">
        <v>101</v>
      </c>
      <c r="V19" s="224" t="s">
        <v>265</v>
      </c>
      <c r="X19" s="45"/>
      <c r="Y19" s="223" t="s">
        <v>36</v>
      </c>
      <c r="Z19" s="223" t="s">
        <v>456</v>
      </c>
      <c r="AA19" s="223" t="s">
        <v>99</v>
      </c>
      <c r="AB19" s="223" t="s">
        <v>100</v>
      </c>
      <c r="AC19" s="223" t="s">
        <v>268</v>
      </c>
      <c r="AD19" s="223" t="s">
        <v>101</v>
      </c>
      <c r="AE19" s="224" t="s">
        <v>100</v>
      </c>
      <c r="AF19" s="224" t="s">
        <v>101</v>
      </c>
      <c r="AG19" s="224" t="s">
        <v>265</v>
      </c>
      <c r="AI19" s="45"/>
      <c r="AJ19" s="223" t="s">
        <v>36</v>
      </c>
      <c r="AK19" s="223" t="s">
        <v>456</v>
      </c>
      <c r="AL19" s="223" t="s">
        <v>99</v>
      </c>
      <c r="AM19" s="223" t="s">
        <v>100</v>
      </c>
      <c r="AN19" s="223" t="s">
        <v>268</v>
      </c>
      <c r="AO19" s="223" t="s">
        <v>101</v>
      </c>
      <c r="AP19" s="224" t="s">
        <v>100</v>
      </c>
      <c r="AQ19" s="224" t="s">
        <v>101</v>
      </c>
      <c r="AR19" s="224" t="s">
        <v>265</v>
      </c>
      <c r="AT19" s="45"/>
      <c r="AU19" s="223" t="s">
        <v>36</v>
      </c>
      <c r="AV19" s="223" t="s">
        <v>456</v>
      </c>
      <c r="AW19" s="223" t="s">
        <v>99</v>
      </c>
      <c r="AX19" s="223" t="s">
        <v>100</v>
      </c>
      <c r="AY19" s="223" t="s">
        <v>268</v>
      </c>
      <c r="AZ19" s="223" t="s">
        <v>101</v>
      </c>
      <c r="BA19" s="224" t="s">
        <v>100</v>
      </c>
      <c r="BB19" s="224" t="s">
        <v>101</v>
      </c>
      <c r="BC19" s="224" t="s">
        <v>265</v>
      </c>
      <c r="BE19" s="45"/>
      <c r="BF19" s="223" t="s">
        <v>36</v>
      </c>
      <c r="BG19" s="223" t="s">
        <v>456</v>
      </c>
      <c r="BH19" s="223" t="s">
        <v>99</v>
      </c>
      <c r="BI19" s="223" t="s">
        <v>100</v>
      </c>
      <c r="BJ19" s="223" t="s">
        <v>268</v>
      </c>
      <c r="BK19" s="223" t="s">
        <v>101</v>
      </c>
      <c r="BL19" s="224" t="s">
        <v>100</v>
      </c>
      <c r="BM19" s="224" t="s">
        <v>101</v>
      </c>
      <c r="BN19" s="224" t="s">
        <v>265</v>
      </c>
      <c r="BP19" s="45"/>
      <c r="BQ19" s="223" t="s">
        <v>36</v>
      </c>
      <c r="BR19" s="223" t="s">
        <v>456</v>
      </c>
      <c r="BS19" s="223" t="s">
        <v>99</v>
      </c>
      <c r="BT19" s="223" t="s">
        <v>100</v>
      </c>
      <c r="BU19" s="223" t="s">
        <v>268</v>
      </c>
      <c r="BV19" s="223" t="s">
        <v>101</v>
      </c>
      <c r="BW19" s="224" t="s">
        <v>100</v>
      </c>
      <c r="BX19" s="224" t="s">
        <v>101</v>
      </c>
      <c r="BY19" s="224" t="s">
        <v>265</v>
      </c>
    </row>
    <row r="20" spans="2:77" s="323" customFormat="1" ht="15.75" customHeight="1" x14ac:dyDescent="0.25">
      <c r="B20" s="352" t="s">
        <v>72</v>
      </c>
      <c r="C20" s="353">
        <v>439.21328184100003</v>
      </c>
      <c r="D20" s="353">
        <v>380.579441363</v>
      </c>
      <c r="E20" s="353">
        <v>380.24039407499998</v>
      </c>
      <c r="F20" s="353">
        <v>420.32624754199998</v>
      </c>
      <c r="G20" s="353">
        <v>482.136788126</v>
      </c>
      <c r="H20" s="353">
        <v>517.97955728299996</v>
      </c>
      <c r="I20" s="354">
        <v>400.713495454</v>
      </c>
      <c r="J20" s="354">
        <v>502.25410534299999</v>
      </c>
      <c r="K20" s="355">
        <v>456.70504131799999</v>
      </c>
      <c r="M20" s="352" t="s">
        <v>72</v>
      </c>
      <c r="N20" s="353">
        <v>438.41044651800001</v>
      </c>
      <c r="O20" s="353">
        <v>380.21389676199999</v>
      </c>
      <c r="P20" s="353">
        <v>379.79593255600003</v>
      </c>
      <c r="Q20" s="353">
        <v>419.88394336200002</v>
      </c>
      <c r="R20" s="353">
        <v>481.50606368699999</v>
      </c>
      <c r="S20" s="353">
        <v>517.92156891499997</v>
      </c>
      <c r="T20" s="354">
        <v>400.25628141700003</v>
      </c>
      <c r="U20" s="354">
        <v>501.94483802000002</v>
      </c>
      <c r="V20" s="355">
        <v>456.32940809199999</v>
      </c>
      <c r="W20" s="379"/>
      <c r="X20" s="352" t="s">
        <v>72</v>
      </c>
      <c r="Y20" s="392">
        <v>25.495624191000001</v>
      </c>
      <c r="Z20" s="392">
        <v>27.636103733999999</v>
      </c>
      <c r="AA20" s="392">
        <v>26.455745037</v>
      </c>
      <c r="AB20" s="392">
        <v>28.124171370999999</v>
      </c>
      <c r="AC20" s="392">
        <v>27.843149095000001</v>
      </c>
      <c r="AD20" s="392">
        <v>25.688488155000002</v>
      </c>
      <c r="AE20" s="393">
        <v>27.308189993999999</v>
      </c>
      <c r="AF20" s="393">
        <v>26.595947744</v>
      </c>
      <c r="AG20" s="387">
        <v>26.876275167999999</v>
      </c>
      <c r="AI20" s="352" t="s">
        <v>72</v>
      </c>
      <c r="AJ20" s="392">
        <v>40.733754677999997</v>
      </c>
      <c r="AK20" s="392">
        <v>40.970086797999997</v>
      </c>
      <c r="AL20" s="392">
        <v>43.532015375</v>
      </c>
      <c r="AM20" s="392">
        <v>40.477293574000001</v>
      </c>
      <c r="AN20" s="392">
        <v>39.604054130000002</v>
      </c>
      <c r="AO20" s="392">
        <v>32.735058844999998</v>
      </c>
      <c r="AP20" s="393">
        <v>41.323890978999998</v>
      </c>
      <c r="AQ20" s="393">
        <v>35.628013148999997</v>
      </c>
      <c r="AR20" s="387">
        <v>37.869821686000002</v>
      </c>
      <c r="AT20" s="352" t="s">
        <v>72</v>
      </c>
      <c r="AU20" s="392">
        <v>27.184415398999999</v>
      </c>
      <c r="AV20" s="392">
        <v>25.145528728999999</v>
      </c>
      <c r="AW20" s="392">
        <v>24.295122252999999</v>
      </c>
      <c r="AX20" s="392">
        <v>24.844602981000001</v>
      </c>
      <c r="AY20" s="392">
        <v>24.695603250000001</v>
      </c>
      <c r="AZ20" s="392">
        <v>33.017204550999999</v>
      </c>
      <c r="BA20" s="393">
        <v>25.084257562000001</v>
      </c>
      <c r="BB20" s="393">
        <v>29.512468951999999</v>
      </c>
      <c r="BC20" s="387">
        <v>27.769594123000001</v>
      </c>
      <c r="BE20" s="352" t="s">
        <v>72</v>
      </c>
      <c r="BF20" s="392">
        <v>1.3105388739999999</v>
      </c>
      <c r="BG20" s="392">
        <v>1.2698813419999999</v>
      </c>
      <c r="BH20" s="392">
        <v>1.2122791429999999</v>
      </c>
      <c r="BI20" s="392">
        <v>1.4800759020000001</v>
      </c>
      <c r="BJ20" s="392">
        <v>2.427128298</v>
      </c>
      <c r="BK20" s="392">
        <v>3.2108564070000001</v>
      </c>
      <c r="BL20" s="393">
        <v>1.339587318</v>
      </c>
      <c r="BM20" s="393">
        <v>2.880780535</v>
      </c>
      <c r="BN20" s="387">
        <v>2.2741909599999999</v>
      </c>
      <c r="BP20" s="352" t="s">
        <v>72</v>
      </c>
      <c r="BQ20" s="392">
        <v>5.2756668590000002</v>
      </c>
      <c r="BR20" s="392">
        <v>4.9783993979999996</v>
      </c>
      <c r="BS20" s="392">
        <v>4.5048381920000002</v>
      </c>
      <c r="BT20" s="392">
        <v>5.0738561720000002</v>
      </c>
      <c r="BU20" s="392">
        <v>5.430065227</v>
      </c>
      <c r="BV20" s="392">
        <v>5.3483920420000004</v>
      </c>
      <c r="BW20" s="393">
        <v>4.9440741470000003</v>
      </c>
      <c r="BX20" s="393">
        <v>5.3827896190000004</v>
      </c>
      <c r="BY20" s="387">
        <v>5.2101180630000004</v>
      </c>
    </row>
    <row r="21" spans="2:77" s="323" customFormat="1" ht="15.75" customHeight="1" x14ac:dyDescent="0.25">
      <c r="B21" s="356" t="s">
        <v>171</v>
      </c>
      <c r="C21" s="357">
        <v>439.10587208599998</v>
      </c>
      <c r="D21" s="357">
        <v>380.60161006099997</v>
      </c>
      <c r="E21" s="357">
        <v>380.78737015899998</v>
      </c>
      <c r="F21" s="357">
        <v>430.104434959</v>
      </c>
      <c r="G21" s="357">
        <v>475.847296454</v>
      </c>
      <c r="H21" s="357">
        <v>517.97955728299996</v>
      </c>
      <c r="I21" s="358">
        <v>403.66291881799998</v>
      </c>
      <c r="J21" s="358">
        <v>500.33172874500002</v>
      </c>
      <c r="K21" s="359">
        <v>456.83221596800001</v>
      </c>
      <c r="M21" s="356" t="s">
        <v>171</v>
      </c>
      <c r="N21" s="357">
        <v>438.29856150799998</v>
      </c>
      <c r="O21" s="357">
        <v>380.23491642800002</v>
      </c>
      <c r="P21" s="357">
        <v>380.33901365700001</v>
      </c>
      <c r="Q21" s="357">
        <v>429.62816787999998</v>
      </c>
      <c r="R21" s="357">
        <v>475.16327221199998</v>
      </c>
      <c r="S21" s="357">
        <v>517.92156891499997</v>
      </c>
      <c r="T21" s="358">
        <v>403.19220185799998</v>
      </c>
      <c r="U21" s="358">
        <v>500.01151438699998</v>
      </c>
      <c r="V21" s="359">
        <v>456.444277699</v>
      </c>
      <c r="W21" s="379"/>
      <c r="X21" s="356" t="s">
        <v>171</v>
      </c>
      <c r="Y21" s="380">
        <v>25.470982565</v>
      </c>
      <c r="Z21" s="380">
        <v>27.567885027999999</v>
      </c>
      <c r="AA21" s="380">
        <v>26.536835793000002</v>
      </c>
      <c r="AB21" s="380">
        <v>27.728734719999999</v>
      </c>
      <c r="AC21" s="380">
        <v>25.165938573999998</v>
      </c>
      <c r="AD21" s="380">
        <v>25.688488155000002</v>
      </c>
      <c r="AE21" s="388">
        <v>27.148046738000001</v>
      </c>
      <c r="AF21" s="388">
        <v>25.480320342999999</v>
      </c>
      <c r="AG21" s="381">
        <v>26.143429394999998</v>
      </c>
      <c r="AI21" s="356" t="s">
        <v>171</v>
      </c>
      <c r="AJ21" s="380">
        <v>40.698642591999999</v>
      </c>
      <c r="AK21" s="380">
        <v>40.998042482999999</v>
      </c>
      <c r="AL21" s="380">
        <v>43.623255821000001</v>
      </c>
      <c r="AM21" s="380">
        <v>40.957151261</v>
      </c>
      <c r="AN21" s="380">
        <v>41.350301631999997</v>
      </c>
      <c r="AO21" s="380">
        <v>32.735058844999998</v>
      </c>
      <c r="AP21" s="388">
        <v>41.533667026000003</v>
      </c>
      <c r="AQ21" s="388">
        <v>36.167108747</v>
      </c>
      <c r="AR21" s="381">
        <v>38.300920013000002</v>
      </c>
      <c r="AT21" s="356" t="s">
        <v>171</v>
      </c>
      <c r="AU21" s="380">
        <v>27.243347360000001</v>
      </c>
      <c r="AV21" s="380">
        <v>25.173182529999998</v>
      </c>
      <c r="AW21" s="380">
        <v>24.110435389999999</v>
      </c>
      <c r="AX21" s="380">
        <v>24.638228943000001</v>
      </c>
      <c r="AY21" s="380">
        <v>25.16677795</v>
      </c>
      <c r="AZ21" s="380">
        <v>33.017204550999999</v>
      </c>
      <c r="BA21" s="388">
        <v>24.988556571</v>
      </c>
      <c r="BB21" s="388">
        <v>29.889834086</v>
      </c>
      <c r="BC21" s="381">
        <v>27.941024321</v>
      </c>
      <c r="BE21" s="356" t="s">
        <v>171</v>
      </c>
      <c r="BF21" s="380">
        <v>1.29897573</v>
      </c>
      <c r="BG21" s="380">
        <v>1.273400957</v>
      </c>
      <c r="BH21" s="380">
        <v>1.2182888759999999</v>
      </c>
      <c r="BI21" s="380">
        <v>1.4971191559999999</v>
      </c>
      <c r="BJ21" s="380">
        <v>2.531530869</v>
      </c>
      <c r="BK21" s="380">
        <v>3.2108564070000001</v>
      </c>
      <c r="BL21" s="388">
        <v>1.344389651</v>
      </c>
      <c r="BM21" s="388">
        <v>2.9402338370000001</v>
      </c>
      <c r="BN21" s="381">
        <v>2.3057060580000002</v>
      </c>
      <c r="BP21" s="356" t="s">
        <v>171</v>
      </c>
      <c r="BQ21" s="380">
        <v>5.2880517530000004</v>
      </c>
      <c r="BR21" s="380">
        <v>4.9874890010000001</v>
      </c>
      <c r="BS21" s="380">
        <v>4.5111841210000003</v>
      </c>
      <c r="BT21" s="380">
        <v>5.17876592</v>
      </c>
      <c r="BU21" s="380">
        <v>5.7854509739999997</v>
      </c>
      <c r="BV21" s="380">
        <v>5.3483920420000004</v>
      </c>
      <c r="BW21" s="388">
        <v>4.9853400140000002</v>
      </c>
      <c r="BX21" s="388">
        <v>5.5225029880000003</v>
      </c>
      <c r="BY21" s="381">
        <v>5.3089202139999996</v>
      </c>
    </row>
    <row r="22" spans="2:77" s="323" customFormat="1" ht="15.75" customHeight="1" x14ac:dyDescent="0.25">
      <c r="B22" s="360" t="s">
        <v>386</v>
      </c>
      <c r="C22" s="361"/>
      <c r="D22" s="361"/>
      <c r="E22" s="361"/>
      <c r="F22" s="361"/>
      <c r="G22" s="361"/>
      <c r="H22" s="361"/>
      <c r="I22" s="362"/>
      <c r="J22" s="362"/>
      <c r="K22" s="363"/>
      <c r="M22" s="360" t="s">
        <v>386</v>
      </c>
      <c r="N22" s="361"/>
      <c r="O22" s="361"/>
      <c r="P22" s="361"/>
      <c r="Q22" s="361"/>
      <c r="R22" s="361"/>
      <c r="S22" s="361"/>
      <c r="T22" s="362"/>
      <c r="U22" s="362"/>
      <c r="V22" s="363"/>
      <c r="W22" s="379"/>
      <c r="X22" s="360" t="s">
        <v>386</v>
      </c>
      <c r="Y22" s="382"/>
      <c r="Z22" s="382"/>
      <c r="AA22" s="382"/>
      <c r="AB22" s="382"/>
      <c r="AC22" s="382"/>
      <c r="AD22" s="382"/>
      <c r="AE22" s="389"/>
      <c r="AF22" s="389"/>
      <c r="AG22" s="383"/>
      <c r="AI22" s="360" t="s">
        <v>386</v>
      </c>
      <c r="AJ22" s="382"/>
      <c r="AK22" s="382"/>
      <c r="AL22" s="382"/>
      <c r="AM22" s="382"/>
      <c r="AN22" s="382"/>
      <c r="AO22" s="382"/>
      <c r="AP22" s="389"/>
      <c r="AQ22" s="389"/>
      <c r="AR22" s="383"/>
      <c r="AT22" s="360" t="s">
        <v>386</v>
      </c>
      <c r="AU22" s="382"/>
      <c r="AV22" s="382"/>
      <c r="AW22" s="382"/>
      <c r="AX22" s="382"/>
      <c r="AY22" s="382"/>
      <c r="AZ22" s="382"/>
      <c r="BA22" s="389"/>
      <c r="BB22" s="389"/>
      <c r="BC22" s="383"/>
      <c r="BE22" s="360" t="s">
        <v>386</v>
      </c>
      <c r="BF22" s="382"/>
      <c r="BG22" s="382"/>
      <c r="BH22" s="382"/>
      <c r="BI22" s="382"/>
      <c r="BJ22" s="382"/>
      <c r="BK22" s="382"/>
      <c r="BL22" s="389"/>
      <c r="BM22" s="389"/>
      <c r="BN22" s="383"/>
      <c r="BP22" s="360" t="s">
        <v>386</v>
      </c>
      <c r="BQ22" s="382"/>
      <c r="BR22" s="382"/>
      <c r="BS22" s="382"/>
      <c r="BT22" s="382"/>
      <c r="BU22" s="382"/>
      <c r="BV22" s="382"/>
      <c r="BW22" s="389"/>
      <c r="BX22" s="389"/>
      <c r="BY22" s="383"/>
    </row>
    <row r="23" spans="2:77" s="351" customFormat="1" ht="15.75" customHeight="1" x14ac:dyDescent="0.25">
      <c r="B23" s="364" t="s">
        <v>590</v>
      </c>
      <c r="C23" s="365">
        <v>563.92860283899995</v>
      </c>
      <c r="D23" s="365">
        <v>376.76569376700002</v>
      </c>
      <c r="E23" s="365">
        <v>327.251365916</v>
      </c>
      <c r="F23" s="365">
        <v>432.90212062000001</v>
      </c>
      <c r="G23" s="365">
        <v>437.98295614699998</v>
      </c>
      <c r="H23" s="365">
        <v>1098.486875045</v>
      </c>
      <c r="I23" s="366">
        <v>409.95425162499998</v>
      </c>
      <c r="J23" s="366">
        <v>882.74629851700001</v>
      </c>
      <c r="K23" s="367">
        <v>631.65902596599994</v>
      </c>
      <c r="M23" s="364" t="s">
        <v>590</v>
      </c>
      <c r="N23" s="365">
        <v>563.68099780199998</v>
      </c>
      <c r="O23" s="365">
        <v>376.58169313899998</v>
      </c>
      <c r="P23" s="365">
        <v>326.72809822300002</v>
      </c>
      <c r="Q23" s="365">
        <v>432.79734873400002</v>
      </c>
      <c r="R23" s="365">
        <v>437.584991253</v>
      </c>
      <c r="S23" s="365">
        <v>1098.312826908</v>
      </c>
      <c r="T23" s="366">
        <v>409.71326930499998</v>
      </c>
      <c r="U23" s="366">
        <v>882.49911238799996</v>
      </c>
      <c r="V23" s="367">
        <v>631.41513451499998</v>
      </c>
      <c r="W23" s="379"/>
      <c r="X23" s="364" t="s">
        <v>590</v>
      </c>
      <c r="Y23" s="384">
        <v>26.772214760000001</v>
      </c>
      <c r="Z23" s="384">
        <v>29.248507432</v>
      </c>
      <c r="AA23" s="384">
        <v>29.567900743999999</v>
      </c>
      <c r="AB23" s="384">
        <v>27.601712555999999</v>
      </c>
      <c r="AC23" s="384">
        <v>23.963254586000001</v>
      </c>
      <c r="AD23" s="384">
        <v>15.016434106</v>
      </c>
      <c r="AE23" s="390">
        <v>28.182913112000001</v>
      </c>
      <c r="AF23" s="390">
        <v>16.466362199999999</v>
      </c>
      <c r="AG23" s="385">
        <v>20.504740590000001</v>
      </c>
      <c r="AI23" s="364" t="s">
        <v>590</v>
      </c>
      <c r="AJ23" s="384">
        <v>35.769451431999997</v>
      </c>
      <c r="AK23" s="384">
        <v>35.416737237</v>
      </c>
      <c r="AL23" s="384">
        <v>36.152337850999999</v>
      </c>
      <c r="AM23" s="384">
        <v>39.212964040999999</v>
      </c>
      <c r="AN23" s="384">
        <v>47.986338652999997</v>
      </c>
      <c r="AO23" s="384">
        <v>23.788628394</v>
      </c>
      <c r="AP23" s="390">
        <v>37.311172016999997</v>
      </c>
      <c r="AQ23" s="390">
        <v>27.710126538000001</v>
      </c>
      <c r="AR23" s="385">
        <v>31.01934739</v>
      </c>
      <c r="AT23" s="364" t="s">
        <v>590</v>
      </c>
      <c r="AU23" s="384">
        <v>31.731832129000001</v>
      </c>
      <c r="AV23" s="384">
        <v>28.999342941999998</v>
      </c>
      <c r="AW23" s="384">
        <v>28.782642416000002</v>
      </c>
      <c r="AX23" s="384">
        <v>27.804985713000001</v>
      </c>
      <c r="AY23" s="384">
        <v>22.397069420000001</v>
      </c>
      <c r="AZ23" s="384">
        <v>55.744669467000001</v>
      </c>
      <c r="BA23" s="390">
        <v>28.857440049000001</v>
      </c>
      <c r="BB23" s="390">
        <v>50.340333673000004</v>
      </c>
      <c r="BC23" s="385">
        <v>42.935760942999998</v>
      </c>
      <c r="BE23" s="364" t="s">
        <v>590</v>
      </c>
      <c r="BF23" s="384">
        <v>1.446906166</v>
      </c>
      <c r="BG23" s="384">
        <v>1.345908941</v>
      </c>
      <c r="BH23" s="384">
        <v>1.267488162</v>
      </c>
      <c r="BI23" s="384">
        <v>1.428314267</v>
      </c>
      <c r="BJ23" s="384">
        <v>2.335110351</v>
      </c>
      <c r="BK23" s="384">
        <v>3.0262059479999999</v>
      </c>
      <c r="BL23" s="390">
        <v>1.38338089</v>
      </c>
      <c r="BM23" s="390">
        <v>2.914206504</v>
      </c>
      <c r="BN23" s="385">
        <v>2.3865722950000001</v>
      </c>
      <c r="BP23" s="364" t="s">
        <v>590</v>
      </c>
      <c r="BQ23" s="384">
        <v>4.2795955140000004</v>
      </c>
      <c r="BR23" s="384">
        <v>4.9895034479999998</v>
      </c>
      <c r="BS23" s="384">
        <v>4.2296308260000002</v>
      </c>
      <c r="BT23" s="384">
        <v>3.952023423</v>
      </c>
      <c r="BU23" s="384">
        <v>3.3182269889999998</v>
      </c>
      <c r="BV23" s="384">
        <v>2.4240620850000001</v>
      </c>
      <c r="BW23" s="390">
        <v>4.265093931</v>
      </c>
      <c r="BX23" s="390">
        <v>2.5689710859999999</v>
      </c>
      <c r="BY23" s="385">
        <v>3.1535787829999999</v>
      </c>
    </row>
    <row r="24" spans="2:77" s="323" customFormat="1" ht="15.75" customHeight="1" x14ac:dyDescent="0.25">
      <c r="B24" s="368" t="s">
        <v>591</v>
      </c>
      <c r="C24" s="369">
        <v>343.53507427699998</v>
      </c>
      <c r="D24" s="369">
        <v>328.62306948499997</v>
      </c>
      <c r="E24" s="369">
        <v>434.29693866100001</v>
      </c>
      <c r="F24" s="369">
        <v>506.84134853699999</v>
      </c>
      <c r="G24" s="369">
        <v>542.24467331100004</v>
      </c>
      <c r="H24" s="369" t="s">
        <v>84</v>
      </c>
      <c r="I24" s="370">
        <v>384.718072135</v>
      </c>
      <c r="J24" s="370">
        <v>542.24467331100004</v>
      </c>
      <c r="K24" s="355">
        <v>430.00503442500002</v>
      </c>
      <c r="M24" s="368" t="s">
        <v>591</v>
      </c>
      <c r="N24" s="369">
        <v>343.49234563499999</v>
      </c>
      <c r="O24" s="369">
        <v>328.50807446800002</v>
      </c>
      <c r="P24" s="369">
        <v>433.849822093</v>
      </c>
      <c r="Q24" s="369">
        <v>506.60125255100002</v>
      </c>
      <c r="R24" s="369">
        <v>539.93547460299999</v>
      </c>
      <c r="S24" s="369" t="s">
        <v>84</v>
      </c>
      <c r="T24" s="370">
        <v>384.55623652899999</v>
      </c>
      <c r="U24" s="370">
        <v>539.93547460299999</v>
      </c>
      <c r="V24" s="355">
        <v>429.22585831200001</v>
      </c>
      <c r="W24" s="379"/>
      <c r="X24" s="368" t="s">
        <v>591</v>
      </c>
      <c r="Y24" s="386">
        <v>22.332066243</v>
      </c>
      <c r="Z24" s="386">
        <v>25.016580267999998</v>
      </c>
      <c r="AA24" s="386">
        <v>24.098484636999999</v>
      </c>
      <c r="AB24" s="386">
        <v>31.373863685</v>
      </c>
      <c r="AC24" s="386">
        <v>26.171612809999999</v>
      </c>
      <c r="AD24" s="386" t="s">
        <v>84</v>
      </c>
      <c r="AE24" s="391">
        <v>26.30770192</v>
      </c>
      <c r="AF24" s="391">
        <v>26.171612809999999</v>
      </c>
      <c r="AG24" s="387">
        <v>26.258365864999998</v>
      </c>
      <c r="AI24" s="368" t="s">
        <v>591</v>
      </c>
      <c r="AJ24" s="386">
        <v>45.955981627</v>
      </c>
      <c r="AK24" s="386">
        <v>45.020696344999998</v>
      </c>
      <c r="AL24" s="386">
        <v>48.396427269</v>
      </c>
      <c r="AM24" s="386">
        <v>46.459468883</v>
      </c>
      <c r="AN24" s="386">
        <v>42.462087398999998</v>
      </c>
      <c r="AO24" s="386" t="s">
        <v>84</v>
      </c>
      <c r="AP24" s="391">
        <v>46.053786260000003</v>
      </c>
      <c r="AQ24" s="391">
        <v>42.462087398999998</v>
      </c>
      <c r="AR24" s="387">
        <v>44.751696394</v>
      </c>
      <c r="AT24" s="368" t="s">
        <v>591</v>
      </c>
      <c r="AU24" s="386">
        <v>23.532299987999998</v>
      </c>
      <c r="AV24" s="386">
        <v>23.406161351000002</v>
      </c>
      <c r="AW24" s="386">
        <v>20.436204277000002</v>
      </c>
      <c r="AX24" s="386">
        <v>17.190749275999998</v>
      </c>
      <c r="AY24" s="386">
        <v>23.927181259000001</v>
      </c>
      <c r="AZ24" s="386" t="s">
        <v>84</v>
      </c>
      <c r="BA24" s="391">
        <v>21.170721343</v>
      </c>
      <c r="BB24" s="391">
        <v>23.927181259000001</v>
      </c>
      <c r="BC24" s="387">
        <v>22.170014063</v>
      </c>
      <c r="BE24" s="368" t="s">
        <v>591</v>
      </c>
      <c r="BF24" s="386">
        <v>1.161499788</v>
      </c>
      <c r="BG24" s="386">
        <v>1.3481228409999999</v>
      </c>
      <c r="BH24" s="386">
        <v>1.5844985650000001</v>
      </c>
      <c r="BI24" s="386">
        <v>1.245048551</v>
      </c>
      <c r="BJ24" s="386">
        <v>1.7668211110000001</v>
      </c>
      <c r="BK24" s="386" t="s">
        <v>84</v>
      </c>
      <c r="BL24" s="391">
        <v>1.3052030459999999</v>
      </c>
      <c r="BM24" s="391">
        <v>1.7668211110000001</v>
      </c>
      <c r="BN24" s="387">
        <v>1.4725523220000001</v>
      </c>
      <c r="BP24" s="368" t="s">
        <v>591</v>
      </c>
      <c r="BQ24" s="386">
        <v>7.0181523529999996</v>
      </c>
      <c r="BR24" s="386">
        <v>5.2084391950000004</v>
      </c>
      <c r="BS24" s="386">
        <v>5.484385252</v>
      </c>
      <c r="BT24" s="386">
        <v>3.7308696060000002</v>
      </c>
      <c r="BU24" s="386">
        <v>5.6722974199999996</v>
      </c>
      <c r="BV24" s="386" t="s">
        <v>84</v>
      </c>
      <c r="BW24" s="391">
        <v>5.1625874310000004</v>
      </c>
      <c r="BX24" s="391">
        <v>5.6722974199999996</v>
      </c>
      <c r="BY24" s="387">
        <v>5.347371356</v>
      </c>
    </row>
    <row r="25" spans="2:77" s="351" customFormat="1" ht="15.75" customHeight="1" x14ac:dyDescent="0.25">
      <c r="B25" s="364" t="s">
        <v>41</v>
      </c>
      <c r="C25" s="365">
        <v>645.27184816299996</v>
      </c>
      <c r="D25" s="365">
        <v>343.42961294100002</v>
      </c>
      <c r="E25" s="365">
        <v>306.113609795</v>
      </c>
      <c r="F25" s="365">
        <v>372.362306886</v>
      </c>
      <c r="G25" s="365">
        <v>551.59725148200005</v>
      </c>
      <c r="H25" s="365">
        <v>517.73486852500002</v>
      </c>
      <c r="I25" s="366">
        <v>349.527910701</v>
      </c>
      <c r="J25" s="366">
        <v>541.27603748399997</v>
      </c>
      <c r="K25" s="367">
        <v>434.91707451100001</v>
      </c>
      <c r="M25" s="364" t="s">
        <v>41</v>
      </c>
      <c r="N25" s="365">
        <v>645.27184816299996</v>
      </c>
      <c r="O25" s="365">
        <v>342.89020067799999</v>
      </c>
      <c r="P25" s="365">
        <v>305.69093695100003</v>
      </c>
      <c r="Q25" s="365">
        <v>372.00519627099999</v>
      </c>
      <c r="R25" s="365">
        <v>546.98032250400001</v>
      </c>
      <c r="S25" s="365">
        <v>516.77695513499998</v>
      </c>
      <c r="T25" s="366">
        <v>349.10238838800001</v>
      </c>
      <c r="U25" s="366">
        <v>537.77437209899995</v>
      </c>
      <c r="V25" s="367">
        <v>433.12168596200002</v>
      </c>
      <c r="W25" s="379"/>
      <c r="X25" s="364" t="s">
        <v>41</v>
      </c>
      <c r="Y25" s="384">
        <v>18.718889337</v>
      </c>
      <c r="Z25" s="384">
        <v>25.811087271000002</v>
      </c>
      <c r="AA25" s="384">
        <v>25.053574872999999</v>
      </c>
      <c r="AB25" s="384">
        <v>21.708213423</v>
      </c>
      <c r="AC25" s="384">
        <v>19.502891997999999</v>
      </c>
      <c r="AD25" s="384">
        <v>17.711843807000001</v>
      </c>
      <c r="AE25" s="390">
        <v>23.595439395</v>
      </c>
      <c r="AF25" s="390">
        <v>18.980725323000001</v>
      </c>
      <c r="AG25" s="385">
        <v>21.037862081</v>
      </c>
      <c r="AI25" s="364" t="s">
        <v>41</v>
      </c>
      <c r="AJ25" s="384">
        <v>52.166707385999999</v>
      </c>
      <c r="AK25" s="384">
        <v>44.014041356</v>
      </c>
      <c r="AL25" s="384">
        <v>46.223289948000001</v>
      </c>
      <c r="AM25" s="384">
        <v>40.598249609</v>
      </c>
      <c r="AN25" s="384">
        <v>49.899435867999998</v>
      </c>
      <c r="AO25" s="384">
        <v>37.296507728000002</v>
      </c>
      <c r="AP25" s="390">
        <v>42.952922358999999</v>
      </c>
      <c r="AQ25" s="390">
        <v>46.225146639000002</v>
      </c>
      <c r="AR25" s="385">
        <v>44.766461931999999</v>
      </c>
      <c r="AT25" s="364" t="s">
        <v>41</v>
      </c>
      <c r="AU25" s="384">
        <v>6.3083910029999997</v>
      </c>
      <c r="AV25" s="384">
        <v>23.192507467999999</v>
      </c>
      <c r="AW25" s="384">
        <v>23.00050637</v>
      </c>
      <c r="AX25" s="384">
        <v>23.025735002000001</v>
      </c>
      <c r="AY25" s="384">
        <v>21.52844043</v>
      </c>
      <c r="AZ25" s="384">
        <v>38.910466700999997</v>
      </c>
      <c r="BA25" s="390">
        <v>22.853010137999998</v>
      </c>
      <c r="BB25" s="390">
        <v>26.596039894</v>
      </c>
      <c r="BC25" s="385">
        <v>24.927480590999998</v>
      </c>
      <c r="BE25" s="364" t="s">
        <v>41</v>
      </c>
      <c r="BF25" s="384">
        <v>0.81743163100000005</v>
      </c>
      <c r="BG25" s="384">
        <v>1.345032743</v>
      </c>
      <c r="BH25" s="384">
        <v>0.92335573599999998</v>
      </c>
      <c r="BI25" s="384">
        <v>1.494784881</v>
      </c>
      <c r="BJ25" s="384">
        <v>1.4905681609999999</v>
      </c>
      <c r="BK25" s="384">
        <v>2.7775634199999999</v>
      </c>
      <c r="BL25" s="390">
        <v>1.3205919310000001</v>
      </c>
      <c r="BM25" s="390">
        <v>1.865781981</v>
      </c>
      <c r="BN25" s="385">
        <v>1.622748399</v>
      </c>
      <c r="BP25" s="364" t="s">
        <v>41</v>
      </c>
      <c r="BQ25" s="384">
        <v>21.988580642999999</v>
      </c>
      <c r="BR25" s="384">
        <v>5.6373311619999997</v>
      </c>
      <c r="BS25" s="384">
        <v>4.7992730740000002</v>
      </c>
      <c r="BT25" s="384">
        <v>13.173017085</v>
      </c>
      <c r="BU25" s="384">
        <v>7.5786635440000003</v>
      </c>
      <c r="BV25" s="384">
        <v>3.3036183440000002</v>
      </c>
      <c r="BW25" s="390">
        <v>9.2780361770000006</v>
      </c>
      <c r="BX25" s="390">
        <v>6.3323061620000001</v>
      </c>
      <c r="BY25" s="385">
        <v>7.6454469979999997</v>
      </c>
    </row>
    <row r="26" spans="2:77" s="323" customFormat="1" ht="15.75" customHeight="1" x14ac:dyDescent="0.25">
      <c r="B26" s="368" t="s">
        <v>592</v>
      </c>
      <c r="C26" s="369">
        <v>286.55235939900001</v>
      </c>
      <c r="D26" s="369">
        <v>430.414588923</v>
      </c>
      <c r="E26" s="369">
        <v>329.43630262400001</v>
      </c>
      <c r="F26" s="369">
        <v>445.68071150600002</v>
      </c>
      <c r="G26" s="369">
        <v>450.56153647100001</v>
      </c>
      <c r="H26" s="369">
        <v>515.40463777599996</v>
      </c>
      <c r="I26" s="370">
        <v>388.56821832200001</v>
      </c>
      <c r="J26" s="370">
        <v>468.93565389600002</v>
      </c>
      <c r="K26" s="355">
        <v>421.21326560799997</v>
      </c>
      <c r="M26" s="368" t="s">
        <v>592</v>
      </c>
      <c r="N26" s="369">
        <v>286.43979893400001</v>
      </c>
      <c r="O26" s="369">
        <v>430.33133098799999</v>
      </c>
      <c r="P26" s="369">
        <v>329.40604684800002</v>
      </c>
      <c r="Q26" s="369">
        <v>445.68071150600002</v>
      </c>
      <c r="R26" s="369">
        <v>450.16320559799999</v>
      </c>
      <c r="S26" s="369">
        <v>515.40463777599996</v>
      </c>
      <c r="T26" s="370">
        <v>388.50992379500002</v>
      </c>
      <c r="U26" s="370">
        <v>468.65019514199997</v>
      </c>
      <c r="V26" s="355">
        <v>421.06269755099999</v>
      </c>
      <c r="W26" s="379"/>
      <c r="X26" s="368" t="s">
        <v>592</v>
      </c>
      <c r="Y26" s="386">
        <v>30.555208947000001</v>
      </c>
      <c r="Z26" s="386">
        <v>24.211244960999998</v>
      </c>
      <c r="AA26" s="386">
        <v>34.633222656999997</v>
      </c>
      <c r="AB26" s="386">
        <v>26.035696097999999</v>
      </c>
      <c r="AC26" s="386">
        <v>27.630469651999999</v>
      </c>
      <c r="AD26" s="386">
        <v>41.918439159000002</v>
      </c>
      <c r="AE26" s="391">
        <v>27.32376841</v>
      </c>
      <c r="AF26" s="391">
        <v>32.080349578000003</v>
      </c>
      <c r="AG26" s="387">
        <v>29.474782806</v>
      </c>
      <c r="AI26" s="368" t="s">
        <v>592</v>
      </c>
      <c r="AJ26" s="386">
        <v>45.077556924</v>
      </c>
      <c r="AK26" s="386">
        <v>42.541223506999998</v>
      </c>
      <c r="AL26" s="386">
        <v>34.653945817</v>
      </c>
      <c r="AM26" s="386">
        <v>44.911645700999998</v>
      </c>
      <c r="AN26" s="386">
        <v>38.565298370999997</v>
      </c>
      <c r="AO26" s="386">
        <v>45.129696246000002</v>
      </c>
      <c r="AP26" s="391">
        <v>42.051551037000003</v>
      </c>
      <c r="AQ26" s="391">
        <v>40.609730388999999</v>
      </c>
      <c r="AR26" s="387">
        <v>41.399532946000001</v>
      </c>
      <c r="AT26" s="368" t="s">
        <v>592</v>
      </c>
      <c r="AU26" s="386">
        <v>15.169525923</v>
      </c>
      <c r="AV26" s="386">
        <v>28.84451907</v>
      </c>
      <c r="AW26" s="386">
        <v>25.923813578000001</v>
      </c>
      <c r="AX26" s="386">
        <v>21.622952640000001</v>
      </c>
      <c r="AY26" s="386">
        <v>20.828343601</v>
      </c>
      <c r="AZ26" s="386">
        <v>9.5647968999999993</v>
      </c>
      <c r="BA26" s="391">
        <v>24.785403141</v>
      </c>
      <c r="BB26" s="391">
        <v>17.32039726</v>
      </c>
      <c r="BC26" s="387">
        <v>21.409588758000002</v>
      </c>
      <c r="BE26" s="368" t="s">
        <v>592</v>
      </c>
      <c r="BF26" s="386">
        <v>1.3038413010000001</v>
      </c>
      <c r="BG26" s="386">
        <v>1.2621921949999999</v>
      </c>
      <c r="BH26" s="386">
        <v>0.97758379399999995</v>
      </c>
      <c r="BI26" s="386">
        <v>1.323100978</v>
      </c>
      <c r="BJ26" s="386">
        <v>4.3583288329999998</v>
      </c>
      <c r="BK26" s="386">
        <v>1.4028981730000001</v>
      </c>
      <c r="BL26" s="391">
        <v>1.2320638930000001</v>
      </c>
      <c r="BM26" s="391">
        <v>3.4378823299999999</v>
      </c>
      <c r="BN26" s="387">
        <v>2.229575981</v>
      </c>
      <c r="BP26" s="368" t="s">
        <v>592</v>
      </c>
      <c r="BQ26" s="386">
        <v>7.8938669050000003</v>
      </c>
      <c r="BR26" s="386">
        <v>3.1408202670000001</v>
      </c>
      <c r="BS26" s="386">
        <v>3.8114341540000001</v>
      </c>
      <c r="BT26" s="386">
        <v>6.1066045840000003</v>
      </c>
      <c r="BU26" s="386">
        <v>8.6175595440000006</v>
      </c>
      <c r="BV26" s="386">
        <v>1.9841695210000001</v>
      </c>
      <c r="BW26" s="391">
        <v>4.6072135190000001</v>
      </c>
      <c r="BX26" s="391">
        <v>6.5516404440000002</v>
      </c>
      <c r="BY26" s="387">
        <v>5.4865195079999998</v>
      </c>
    </row>
    <row r="27" spans="2:77" s="351" customFormat="1" ht="15.75" customHeight="1" x14ac:dyDescent="0.25">
      <c r="B27" s="364" t="s">
        <v>44</v>
      </c>
      <c r="C27" s="365">
        <v>474.81382349400002</v>
      </c>
      <c r="D27" s="365">
        <v>616.66550375300005</v>
      </c>
      <c r="E27" s="365" t="s">
        <v>84</v>
      </c>
      <c r="F27" s="365">
        <v>365.75128236400002</v>
      </c>
      <c r="G27" s="365" t="s">
        <v>84</v>
      </c>
      <c r="H27" s="384" t="s">
        <v>84</v>
      </c>
      <c r="I27" s="366">
        <v>445.192310185</v>
      </c>
      <c r="J27" s="366" t="s">
        <v>84</v>
      </c>
      <c r="K27" s="367">
        <v>445.192310185</v>
      </c>
      <c r="M27" s="364" t="s">
        <v>44</v>
      </c>
      <c r="N27" s="365">
        <v>474.81382349400002</v>
      </c>
      <c r="O27" s="365">
        <v>616.66550375300005</v>
      </c>
      <c r="P27" s="365" t="s">
        <v>84</v>
      </c>
      <c r="Q27" s="365">
        <v>365.18529467399998</v>
      </c>
      <c r="R27" s="365" t="s">
        <v>84</v>
      </c>
      <c r="S27" s="384" t="s">
        <v>84</v>
      </c>
      <c r="T27" s="366">
        <v>444.94183839900001</v>
      </c>
      <c r="U27" s="366" t="s">
        <v>84</v>
      </c>
      <c r="V27" s="367">
        <v>444.94183839900001</v>
      </c>
      <c r="W27" s="379"/>
      <c r="X27" s="364" t="s">
        <v>44</v>
      </c>
      <c r="Y27" s="384">
        <v>35.101350834999998</v>
      </c>
      <c r="Z27" s="384">
        <v>24.215068071000001</v>
      </c>
      <c r="AA27" s="384" t="s">
        <v>84</v>
      </c>
      <c r="AB27" s="384">
        <v>19.211992653999999</v>
      </c>
      <c r="AC27" s="384" t="s">
        <v>84</v>
      </c>
      <c r="AD27" s="384" t="s">
        <v>84</v>
      </c>
      <c r="AE27" s="390">
        <v>27.342622064</v>
      </c>
      <c r="AF27" s="390" t="s">
        <v>84</v>
      </c>
      <c r="AG27" s="385">
        <v>27.342622064</v>
      </c>
      <c r="AI27" s="364" t="s">
        <v>44</v>
      </c>
      <c r="AJ27" s="384">
        <v>38.116558552999997</v>
      </c>
      <c r="AK27" s="384">
        <v>22.266878444</v>
      </c>
      <c r="AL27" s="384" t="s">
        <v>84</v>
      </c>
      <c r="AM27" s="384">
        <v>41.483739427000003</v>
      </c>
      <c r="AN27" s="384" t="s">
        <v>84</v>
      </c>
      <c r="AO27" s="384" t="s">
        <v>84</v>
      </c>
      <c r="AP27" s="390">
        <v>36.455393258999997</v>
      </c>
      <c r="AQ27" s="390" t="s">
        <v>84</v>
      </c>
      <c r="AR27" s="385">
        <v>36.455393258999997</v>
      </c>
      <c r="AT27" s="364" t="s">
        <v>44</v>
      </c>
      <c r="AU27" s="384">
        <v>19.722751780999999</v>
      </c>
      <c r="AV27" s="384">
        <v>50.151487449999998</v>
      </c>
      <c r="AW27" s="384" t="s">
        <v>84</v>
      </c>
      <c r="AX27" s="384">
        <v>27.766954216999999</v>
      </c>
      <c r="AY27" s="384" t="s">
        <v>84</v>
      </c>
      <c r="AZ27" s="384" t="s">
        <v>84</v>
      </c>
      <c r="BA27" s="390">
        <v>28.186836973999998</v>
      </c>
      <c r="BB27" s="390" t="s">
        <v>84</v>
      </c>
      <c r="BC27" s="385">
        <v>28.186836973999998</v>
      </c>
      <c r="BE27" s="364" t="s">
        <v>44</v>
      </c>
      <c r="BF27" s="384">
        <v>0.56650994899999996</v>
      </c>
      <c r="BG27" s="384">
        <v>0.47532746599999998</v>
      </c>
      <c r="BH27" s="384" t="s">
        <v>84</v>
      </c>
      <c r="BI27" s="384">
        <v>0.71913466699999995</v>
      </c>
      <c r="BJ27" s="384" t="s">
        <v>84</v>
      </c>
      <c r="BK27" s="384" t="s">
        <v>84</v>
      </c>
      <c r="BL27" s="390">
        <v>0.60540053100000002</v>
      </c>
      <c r="BM27" s="390" t="s">
        <v>84</v>
      </c>
      <c r="BN27" s="385">
        <v>0.60540053100000002</v>
      </c>
      <c r="BP27" s="364" t="s">
        <v>44</v>
      </c>
      <c r="BQ27" s="384">
        <v>6.4928288820000004</v>
      </c>
      <c r="BR27" s="384">
        <v>2.8912385679999999</v>
      </c>
      <c r="BS27" s="384" t="s">
        <v>84</v>
      </c>
      <c r="BT27" s="384">
        <v>10.818179035</v>
      </c>
      <c r="BU27" s="384" t="s">
        <v>84</v>
      </c>
      <c r="BV27" s="384" t="s">
        <v>84</v>
      </c>
      <c r="BW27" s="390">
        <v>7.4097471720000003</v>
      </c>
      <c r="BX27" s="390" t="s">
        <v>84</v>
      </c>
      <c r="BY27" s="385">
        <v>7.4097471720000003</v>
      </c>
    </row>
    <row r="28" spans="2:77" s="323" customFormat="1" ht="15.75" customHeight="1" x14ac:dyDescent="0.25">
      <c r="B28" s="368" t="s">
        <v>102</v>
      </c>
      <c r="C28" s="369">
        <v>386.267343434</v>
      </c>
      <c r="D28" s="369">
        <v>352.47642466899998</v>
      </c>
      <c r="E28" s="369">
        <v>392.16542465499998</v>
      </c>
      <c r="F28" s="369">
        <v>412.19560384699997</v>
      </c>
      <c r="G28" s="369">
        <v>501.96510877399999</v>
      </c>
      <c r="H28" s="369">
        <v>940.33408008699996</v>
      </c>
      <c r="I28" s="370">
        <v>382.63896816800002</v>
      </c>
      <c r="J28" s="370">
        <v>671.11636809499998</v>
      </c>
      <c r="K28" s="355">
        <v>490.62342388299999</v>
      </c>
      <c r="M28" s="368" t="s">
        <v>102</v>
      </c>
      <c r="N28" s="369">
        <v>385.910836136</v>
      </c>
      <c r="O28" s="369">
        <v>352.35939731100001</v>
      </c>
      <c r="P28" s="369">
        <v>392.16542465499998</v>
      </c>
      <c r="Q28" s="369">
        <v>412.19560384699997</v>
      </c>
      <c r="R28" s="369">
        <v>501.78351240799998</v>
      </c>
      <c r="S28" s="369">
        <v>940.33408008699996</v>
      </c>
      <c r="T28" s="370">
        <v>382.554200471</v>
      </c>
      <c r="U28" s="370">
        <v>671.00484341699996</v>
      </c>
      <c r="V28" s="355">
        <v>490.528640365</v>
      </c>
      <c r="W28" s="379"/>
      <c r="X28" s="368" t="s">
        <v>102</v>
      </c>
      <c r="Y28" s="386">
        <v>31.282667633999999</v>
      </c>
      <c r="Z28" s="386">
        <v>32.179239461999998</v>
      </c>
      <c r="AA28" s="386">
        <v>26.921971611</v>
      </c>
      <c r="AB28" s="386">
        <v>27.152483243999999</v>
      </c>
      <c r="AC28" s="386">
        <v>23.395693720000001</v>
      </c>
      <c r="AD28" s="386">
        <v>17.879229076000001</v>
      </c>
      <c r="AE28" s="391">
        <v>29.263385380999999</v>
      </c>
      <c r="AF28" s="391">
        <v>20.413192614</v>
      </c>
      <c r="AG28" s="387">
        <v>24.731783682</v>
      </c>
      <c r="AI28" s="368" t="s">
        <v>102</v>
      </c>
      <c r="AJ28" s="386">
        <v>42.419563582999999</v>
      </c>
      <c r="AK28" s="386">
        <v>39.734568633999999</v>
      </c>
      <c r="AL28" s="386">
        <v>46.061237143</v>
      </c>
      <c r="AM28" s="386">
        <v>42.092312012999997</v>
      </c>
      <c r="AN28" s="386">
        <v>41.391324713000003</v>
      </c>
      <c r="AO28" s="386">
        <v>54.417208301000002</v>
      </c>
      <c r="AP28" s="391">
        <v>42.344315035999998</v>
      </c>
      <c r="AQ28" s="391">
        <v>48.433826517999996</v>
      </c>
      <c r="AR28" s="387">
        <v>45.462353399999998</v>
      </c>
      <c r="AT28" s="368" t="s">
        <v>102</v>
      </c>
      <c r="AU28" s="386">
        <v>20.624014595999999</v>
      </c>
      <c r="AV28" s="386">
        <v>20.244640578999999</v>
      </c>
      <c r="AW28" s="386">
        <v>20.495698797999999</v>
      </c>
      <c r="AX28" s="386">
        <v>24.515821892000002</v>
      </c>
      <c r="AY28" s="386">
        <v>27.679386665999999</v>
      </c>
      <c r="AZ28" s="386">
        <v>14.649339946</v>
      </c>
      <c r="BA28" s="391">
        <v>21.617550381000001</v>
      </c>
      <c r="BB28" s="391">
        <v>20.634634045999999</v>
      </c>
      <c r="BC28" s="387">
        <v>21.114263565000002</v>
      </c>
      <c r="BE28" s="368" t="s">
        <v>102</v>
      </c>
      <c r="BF28" s="386">
        <v>1.3515187879999999</v>
      </c>
      <c r="BG28" s="386">
        <v>1.583333906</v>
      </c>
      <c r="BH28" s="386">
        <v>1.147311754</v>
      </c>
      <c r="BI28" s="386">
        <v>1.1078594799999999</v>
      </c>
      <c r="BJ28" s="386">
        <v>2.8567076349999998</v>
      </c>
      <c r="BK28" s="386">
        <v>2.5075407310000002</v>
      </c>
      <c r="BL28" s="391">
        <v>1.305206219</v>
      </c>
      <c r="BM28" s="391">
        <v>2.6679289979999998</v>
      </c>
      <c r="BN28" s="387">
        <v>2.0029669370000001</v>
      </c>
      <c r="BP28" s="368" t="s">
        <v>102</v>
      </c>
      <c r="BQ28" s="386">
        <v>4.3222353990000002</v>
      </c>
      <c r="BR28" s="386">
        <v>6.2582174190000002</v>
      </c>
      <c r="BS28" s="386">
        <v>5.3737806949999998</v>
      </c>
      <c r="BT28" s="386">
        <v>5.1315233710000001</v>
      </c>
      <c r="BU28" s="386">
        <v>4.6768872659999996</v>
      </c>
      <c r="BV28" s="386">
        <v>10.546681946</v>
      </c>
      <c r="BW28" s="391">
        <v>5.4695429830000002</v>
      </c>
      <c r="BX28" s="391">
        <v>7.8504178250000001</v>
      </c>
      <c r="BY28" s="387">
        <v>6.6886324159999999</v>
      </c>
    </row>
    <row r="29" spans="2:77" s="351" customFormat="1" ht="15.75" customHeight="1" x14ac:dyDescent="0.25">
      <c r="B29" s="364" t="s">
        <v>593</v>
      </c>
      <c r="C29" s="365">
        <v>303.982993873</v>
      </c>
      <c r="D29" s="365">
        <v>325.71166073699999</v>
      </c>
      <c r="E29" s="365">
        <v>406.601778314</v>
      </c>
      <c r="F29" s="365">
        <v>361.477687355</v>
      </c>
      <c r="G29" s="365">
        <v>519.94165404199998</v>
      </c>
      <c r="H29" s="365">
        <v>556.62863494800001</v>
      </c>
      <c r="I29" s="366">
        <v>361.56262751999998</v>
      </c>
      <c r="J29" s="366">
        <v>532.45196296899996</v>
      </c>
      <c r="K29" s="367">
        <v>460.05949797300002</v>
      </c>
      <c r="M29" s="364" t="s">
        <v>593</v>
      </c>
      <c r="N29" s="365">
        <v>303.982993873</v>
      </c>
      <c r="O29" s="365">
        <v>325.50411384900002</v>
      </c>
      <c r="P29" s="365">
        <v>406.601778314</v>
      </c>
      <c r="Q29" s="365">
        <v>361.35484018599999</v>
      </c>
      <c r="R29" s="365">
        <v>519.77924055799997</v>
      </c>
      <c r="S29" s="365">
        <v>556.62863494800001</v>
      </c>
      <c r="T29" s="366">
        <v>361.44926577899997</v>
      </c>
      <c r="U29" s="366">
        <v>532.34493269699999</v>
      </c>
      <c r="V29" s="367">
        <v>459.94978555300003</v>
      </c>
      <c r="W29" s="379"/>
      <c r="X29" s="364" t="s">
        <v>593</v>
      </c>
      <c r="Y29" s="384">
        <v>37.205670730000001</v>
      </c>
      <c r="Z29" s="384">
        <v>33.485170302</v>
      </c>
      <c r="AA29" s="384">
        <v>30.095757859999999</v>
      </c>
      <c r="AB29" s="384">
        <v>25.799212006000001</v>
      </c>
      <c r="AC29" s="384">
        <v>25.461489089000001</v>
      </c>
      <c r="AD29" s="384">
        <v>39.736507852999999</v>
      </c>
      <c r="AE29" s="390">
        <v>29.545433493000001</v>
      </c>
      <c r="AF29" s="390">
        <v>30.550318119</v>
      </c>
      <c r="AG29" s="385">
        <v>30.215765727000001</v>
      </c>
      <c r="AI29" s="364" t="s">
        <v>593</v>
      </c>
      <c r="AJ29" s="384">
        <v>41.991746894999999</v>
      </c>
      <c r="AK29" s="384">
        <v>36.246375606000001</v>
      </c>
      <c r="AL29" s="384">
        <v>40.727493858000003</v>
      </c>
      <c r="AM29" s="384">
        <v>31.609518086000001</v>
      </c>
      <c r="AN29" s="384">
        <v>37.917011594999998</v>
      </c>
      <c r="AO29" s="384">
        <v>22.184661323</v>
      </c>
      <c r="AP29" s="390">
        <v>35.975127213999997</v>
      </c>
      <c r="AQ29" s="390">
        <v>32.308665849</v>
      </c>
      <c r="AR29" s="385">
        <v>33.529326793000003</v>
      </c>
      <c r="AT29" s="364" t="s">
        <v>593</v>
      </c>
      <c r="AU29" s="384">
        <v>16.519795980000001</v>
      </c>
      <c r="AV29" s="384">
        <v>23.090083958000001</v>
      </c>
      <c r="AW29" s="384">
        <v>23.186257234999999</v>
      </c>
      <c r="AX29" s="384">
        <v>34.546332872999997</v>
      </c>
      <c r="AY29" s="384">
        <v>26.021867896</v>
      </c>
      <c r="AZ29" s="384">
        <v>29.237641497999999</v>
      </c>
      <c r="BA29" s="390">
        <v>27.388984909000001</v>
      </c>
      <c r="BB29" s="390">
        <v>27.168242715000002</v>
      </c>
      <c r="BC29" s="385">
        <v>27.241733569000001</v>
      </c>
      <c r="BE29" s="364" t="s">
        <v>593</v>
      </c>
      <c r="BF29" s="384">
        <v>0.72750098200000002</v>
      </c>
      <c r="BG29" s="384">
        <v>1.2206951850000001</v>
      </c>
      <c r="BH29" s="384">
        <v>1.6036535700000001</v>
      </c>
      <c r="BI29" s="384">
        <v>1.6133321410000001</v>
      </c>
      <c r="BJ29" s="384">
        <v>2.545579413</v>
      </c>
      <c r="BK29" s="384">
        <v>3.5735736660000001</v>
      </c>
      <c r="BL29" s="390">
        <v>1.4831509089999999</v>
      </c>
      <c r="BM29" s="390">
        <v>2.9120438700000002</v>
      </c>
      <c r="BN29" s="385">
        <v>2.4363280070000002</v>
      </c>
      <c r="BP29" s="364" t="s">
        <v>593</v>
      </c>
      <c r="BQ29" s="384">
        <v>3.555285413</v>
      </c>
      <c r="BR29" s="384">
        <v>5.9576749480000002</v>
      </c>
      <c r="BS29" s="384">
        <v>4.3868374760000002</v>
      </c>
      <c r="BT29" s="384">
        <v>6.4316048930000003</v>
      </c>
      <c r="BU29" s="384">
        <v>8.0540520069999992</v>
      </c>
      <c r="BV29" s="384">
        <v>5.2676156599999997</v>
      </c>
      <c r="BW29" s="390">
        <v>5.6073034750000001</v>
      </c>
      <c r="BX29" s="390">
        <v>7.060729448</v>
      </c>
      <c r="BY29" s="385">
        <v>6.5768459029999997</v>
      </c>
    </row>
    <row r="30" spans="2:77" s="323" customFormat="1" ht="15.75" customHeight="1" x14ac:dyDescent="0.25">
      <c r="B30" s="368" t="s">
        <v>103</v>
      </c>
      <c r="C30" s="369">
        <v>540.12198885700002</v>
      </c>
      <c r="D30" s="369">
        <v>377.25429795399998</v>
      </c>
      <c r="E30" s="369">
        <v>426.67303215099997</v>
      </c>
      <c r="F30" s="369">
        <v>481.495118273</v>
      </c>
      <c r="G30" s="369">
        <v>588.58562551</v>
      </c>
      <c r="H30" s="369">
        <v>426.96694534400001</v>
      </c>
      <c r="I30" s="370">
        <v>433.93028576199998</v>
      </c>
      <c r="J30" s="370">
        <v>532.47420222799997</v>
      </c>
      <c r="K30" s="355">
        <v>475.83733416699999</v>
      </c>
      <c r="M30" s="368" t="s">
        <v>103</v>
      </c>
      <c r="N30" s="369">
        <v>540.12198885700002</v>
      </c>
      <c r="O30" s="369">
        <v>377.08887245599999</v>
      </c>
      <c r="P30" s="369">
        <v>426.61968691300001</v>
      </c>
      <c r="Q30" s="369">
        <v>481.15539605399999</v>
      </c>
      <c r="R30" s="369">
        <v>588.20626154000001</v>
      </c>
      <c r="S30" s="369">
        <v>426.96694534400001</v>
      </c>
      <c r="T30" s="370">
        <v>433.74930605200001</v>
      </c>
      <c r="U30" s="370">
        <v>532.22654736699997</v>
      </c>
      <c r="V30" s="355">
        <v>475.62800000499999</v>
      </c>
      <c r="W30" s="379"/>
      <c r="X30" s="368" t="s">
        <v>103</v>
      </c>
      <c r="Y30" s="386">
        <v>27.136174156999999</v>
      </c>
      <c r="Z30" s="386">
        <v>29.460897801000002</v>
      </c>
      <c r="AA30" s="386">
        <v>25.136101701000001</v>
      </c>
      <c r="AB30" s="386">
        <v>29.930185188999999</v>
      </c>
      <c r="AC30" s="386">
        <v>26.969423076999998</v>
      </c>
      <c r="AD30" s="386">
        <v>25.989760198999999</v>
      </c>
      <c r="AE30" s="391">
        <v>28.274318499</v>
      </c>
      <c r="AF30" s="391">
        <v>26.696693610000001</v>
      </c>
      <c r="AG30" s="387">
        <v>27.523558608999998</v>
      </c>
      <c r="AI30" s="368" t="s">
        <v>103</v>
      </c>
      <c r="AJ30" s="386">
        <v>43.656900356999998</v>
      </c>
      <c r="AK30" s="386">
        <v>42.235065916000003</v>
      </c>
      <c r="AL30" s="386">
        <v>45.758385603999997</v>
      </c>
      <c r="AM30" s="386">
        <v>43.970481153000001</v>
      </c>
      <c r="AN30" s="386">
        <v>42.046224903999999</v>
      </c>
      <c r="AO30" s="386">
        <v>30.185941871000001</v>
      </c>
      <c r="AP30" s="391">
        <v>43.927416862999998</v>
      </c>
      <c r="AQ30" s="391">
        <v>38.744427170999998</v>
      </c>
      <c r="AR30" s="387">
        <v>41.460936523999997</v>
      </c>
      <c r="AT30" s="368" t="s">
        <v>103</v>
      </c>
      <c r="AU30" s="386">
        <v>24.662116164</v>
      </c>
      <c r="AV30" s="386">
        <v>22.098736507000002</v>
      </c>
      <c r="AW30" s="386">
        <v>22.253003283999998</v>
      </c>
      <c r="AX30" s="386">
        <v>20.577512460000001</v>
      </c>
      <c r="AY30" s="386">
        <v>22.787698018</v>
      </c>
      <c r="AZ30" s="386">
        <v>39.556039265999999</v>
      </c>
      <c r="BA30" s="391">
        <v>21.775817171</v>
      </c>
      <c r="BB30" s="391">
        <v>27.455855679999999</v>
      </c>
      <c r="BC30" s="387">
        <v>24.478833025</v>
      </c>
      <c r="BE30" s="368" t="s">
        <v>103</v>
      </c>
      <c r="BF30" s="386">
        <v>1.5216114080000001</v>
      </c>
      <c r="BG30" s="386">
        <v>1.1417177780000001</v>
      </c>
      <c r="BH30" s="386">
        <v>0.965022677</v>
      </c>
      <c r="BI30" s="386">
        <v>1.237800239</v>
      </c>
      <c r="BJ30" s="386">
        <v>2.354920039</v>
      </c>
      <c r="BK30" s="386">
        <v>2.3646383860000002</v>
      </c>
      <c r="BL30" s="391">
        <v>1.154063678</v>
      </c>
      <c r="BM30" s="391">
        <v>2.357625541</v>
      </c>
      <c r="BN30" s="387">
        <v>1.726814512</v>
      </c>
      <c r="BP30" s="368" t="s">
        <v>103</v>
      </c>
      <c r="BQ30" s="386">
        <v>3.0231979130000002</v>
      </c>
      <c r="BR30" s="386">
        <v>5.0635819980000001</v>
      </c>
      <c r="BS30" s="386">
        <v>5.8874867340000003</v>
      </c>
      <c r="BT30" s="386">
        <v>4.2840209590000002</v>
      </c>
      <c r="BU30" s="386">
        <v>5.8417339620000002</v>
      </c>
      <c r="BV30" s="386">
        <v>1.9036202790000001</v>
      </c>
      <c r="BW30" s="391">
        <v>4.8683837900000002</v>
      </c>
      <c r="BX30" s="391">
        <v>4.7453979979999996</v>
      </c>
      <c r="BY30" s="387">
        <v>4.8098573299999998</v>
      </c>
    </row>
    <row r="31" spans="2:77" s="351" customFormat="1" ht="15.75" customHeight="1" x14ac:dyDescent="0.25">
      <c r="B31" s="364" t="s">
        <v>594</v>
      </c>
      <c r="C31" s="365">
        <v>383.309405228</v>
      </c>
      <c r="D31" s="365">
        <v>413.939217031</v>
      </c>
      <c r="E31" s="365">
        <v>377.00251171500003</v>
      </c>
      <c r="F31" s="365">
        <v>463.54854620100002</v>
      </c>
      <c r="G31" s="365">
        <v>516.98475268000004</v>
      </c>
      <c r="H31" s="365">
        <v>662.27333223000005</v>
      </c>
      <c r="I31" s="366">
        <v>417.22115535799998</v>
      </c>
      <c r="J31" s="366">
        <v>584.05498814800001</v>
      </c>
      <c r="K31" s="367">
        <v>484.9972783</v>
      </c>
      <c r="M31" s="364" t="s">
        <v>594</v>
      </c>
      <c r="N31" s="365">
        <v>381.78311865299997</v>
      </c>
      <c r="O31" s="365">
        <v>413.28666250499998</v>
      </c>
      <c r="P31" s="365">
        <v>376.615570026</v>
      </c>
      <c r="Q31" s="365">
        <v>460.90717969899998</v>
      </c>
      <c r="R31" s="365">
        <v>516.16516812700002</v>
      </c>
      <c r="S31" s="365">
        <v>662.19424781999999</v>
      </c>
      <c r="T31" s="366">
        <v>415.86944244400001</v>
      </c>
      <c r="U31" s="366">
        <v>583.57724408299998</v>
      </c>
      <c r="V31" s="367">
        <v>484.00061459400001</v>
      </c>
      <c r="W31" s="379"/>
      <c r="X31" s="364" t="s">
        <v>594</v>
      </c>
      <c r="Y31" s="384">
        <v>20.115769285999999</v>
      </c>
      <c r="Z31" s="384">
        <v>21.608268435999999</v>
      </c>
      <c r="AA31" s="384">
        <v>28.238804514000002</v>
      </c>
      <c r="AB31" s="384">
        <v>23.376152360999999</v>
      </c>
      <c r="AC31" s="384">
        <v>23.705713330999998</v>
      </c>
      <c r="AD31" s="384">
        <v>25.025150111999999</v>
      </c>
      <c r="AE31" s="390">
        <v>23.379023372999999</v>
      </c>
      <c r="AF31" s="390">
        <v>24.396383136000001</v>
      </c>
      <c r="AG31" s="385">
        <v>23.876739357000002</v>
      </c>
      <c r="AI31" s="364" t="s">
        <v>594</v>
      </c>
      <c r="AJ31" s="384">
        <v>40.340441163000001</v>
      </c>
      <c r="AK31" s="384">
        <v>38.905841842999997</v>
      </c>
      <c r="AL31" s="384">
        <v>46.610126227999999</v>
      </c>
      <c r="AM31" s="384">
        <v>45.178686878999997</v>
      </c>
      <c r="AN31" s="384">
        <v>48.666257956000003</v>
      </c>
      <c r="AO31" s="384">
        <v>46.992278540999997</v>
      </c>
      <c r="AP31" s="390">
        <v>42.870947544000003</v>
      </c>
      <c r="AQ31" s="390">
        <v>47.789999954999999</v>
      </c>
      <c r="AR31" s="385">
        <v>45.277462030999999</v>
      </c>
      <c r="AT31" s="364" t="s">
        <v>594</v>
      </c>
      <c r="AU31" s="384">
        <v>32.717090896999999</v>
      </c>
      <c r="AV31" s="384">
        <v>31.946398722000001</v>
      </c>
      <c r="AW31" s="384">
        <v>19.646894778</v>
      </c>
      <c r="AX31" s="384">
        <v>24.746942732000001</v>
      </c>
      <c r="AY31" s="384">
        <v>23.021303938999999</v>
      </c>
      <c r="AZ31" s="384">
        <v>22.482316060999999</v>
      </c>
      <c r="BA31" s="390">
        <v>27.011787130999998</v>
      </c>
      <c r="BB31" s="390">
        <v>22.739166395000002</v>
      </c>
      <c r="BC31" s="385">
        <v>24.921522007</v>
      </c>
      <c r="BE31" s="364" t="s">
        <v>594</v>
      </c>
      <c r="BF31" s="384">
        <v>1.2372733709999999</v>
      </c>
      <c r="BG31" s="384">
        <v>1.171373878</v>
      </c>
      <c r="BH31" s="384">
        <v>1.3696927109999999</v>
      </c>
      <c r="BI31" s="384">
        <v>2.0754828359999999</v>
      </c>
      <c r="BJ31" s="384">
        <v>2.0256572479999999</v>
      </c>
      <c r="BK31" s="384">
        <v>2.0275904210000002</v>
      </c>
      <c r="BL31" s="390">
        <v>1.5407127780000001</v>
      </c>
      <c r="BM31" s="390">
        <v>2.0266691830000001</v>
      </c>
      <c r="BN31" s="385">
        <v>1.7784539180000001</v>
      </c>
      <c r="BP31" s="364" t="s">
        <v>594</v>
      </c>
      <c r="BQ31" s="384">
        <v>5.5894252819999997</v>
      </c>
      <c r="BR31" s="384">
        <v>6.3681171220000001</v>
      </c>
      <c r="BS31" s="384">
        <v>4.1344817679999997</v>
      </c>
      <c r="BT31" s="384">
        <v>4.6227351920000004</v>
      </c>
      <c r="BU31" s="384">
        <v>2.5810675249999999</v>
      </c>
      <c r="BV31" s="384">
        <v>3.4726648660000001</v>
      </c>
      <c r="BW31" s="390">
        <v>5.1975291739999996</v>
      </c>
      <c r="BX31" s="390">
        <v>3.0477813309999999</v>
      </c>
      <c r="BY31" s="385">
        <v>4.145822688</v>
      </c>
    </row>
    <row r="32" spans="2:77" s="323" customFormat="1" ht="15.75" customHeight="1" x14ac:dyDescent="0.25">
      <c r="B32" s="368" t="s">
        <v>104</v>
      </c>
      <c r="C32" s="369">
        <v>499.584027187</v>
      </c>
      <c r="D32" s="369">
        <v>460.46313873999998</v>
      </c>
      <c r="E32" s="369">
        <v>481.59427098999998</v>
      </c>
      <c r="F32" s="369">
        <v>539.47402959500005</v>
      </c>
      <c r="G32" s="369">
        <v>396.832018226</v>
      </c>
      <c r="H32" s="369">
        <v>827.46712836799998</v>
      </c>
      <c r="I32" s="370">
        <v>491.84756156899999</v>
      </c>
      <c r="J32" s="370">
        <v>603.15420762700001</v>
      </c>
      <c r="K32" s="355">
        <v>542.59568309099996</v>
      </c>
      <c r="M32" s="368" t="s">
        <v>104</v>
      </c>
      <c r="N32" s="369">
        <v>497.256612018</v>
      </c>
      <c r="O32" s="369">
        <v>459.05224229300001</v>
      </c>
      <c r="P32" s="369">
        <v>479.29305467500001</v>
      </c>
      <c r="Q32" s="369">
        <v>538.99453129200003</v>
      </c>
      <c r="R32" s="369">
        <v>396.832018226</v>
      </c>
      <c r="S32" s="369">
        <v>827.29660657099998</v>
      </c>
      <c r="T32" s="370">
        <v>490.26242502600002</v>
      </c>
      <c r="U32" s="370">
        <v>603.07250868999995</v>
      </c>
      <c r="V32" s="355">
        <v>541.69600996899999</v>
      </c>
      <c r="W32" s="379"/>
      <c r="X32" s="368" t="s">
        <v>104</v>
      </c>
      <c r="Y32" s="386">
        <v>22.913358035000002</v>
      </c>
      <c r="Z32" s="386">
        <v>25.527666298</v>
      </c>
      <c r="AA32" s="386">
        <v>22.974377705999999</v>
      </c>
      <c r="AB32" s="386">
        <v>28.098298585999999</v>
      </c>
      <c r="AC32" s="386">
        <v>20.834955176000001</v>
      </c>
      <c r="AD32" s="386">
        <v>26.514473105</v>
      </c>
      <c r="AE32" s="391">
        <v>25.072121300999999</v>
      </c>
      <c r="AF32" s="391">
        <v>24.568061552</v>
      </c>
      <c r="AG32" s="387">
        <v>24.816655410999999</v>
      </c>
      <c r="AI32" s="368" t="s">
        <v>104</v>
      </c>
      <c r="AJ32" s="386">
        <v>41.118447095000001</v>
      </c>
      <c r="AK32" s="386">
        <v>47.112045807999998</v>
      </c>
      <c r="AL32" s="386">
        <v>48.763154643999997</v>
      </c>
      <c r="AM32" s="386">
        <v>47.359545498000003</v>
      </c>
      <c r="AN32" s="386">
        <v>41.228815468999997</v>
      </c>
      <c r="AO32" s="386">
        <v>31.912562682000001</v>
      </c>
      <c r="AP32" s="391">
        <v>46.484241873999999</v>
      </c>
      <c r="AQ32" s="391">
        <v>35.105309368999997</v>
      </c>
      <c r="AR32" s="387">
        <v>40.717209046000001</v>
      </c>
      <c r="AT32" s="368" t="s">
        <v>104</v>
      </c>
      <c r="AU32" s="386">
        <v>29.615486034</v>
      </c>
      <c r="AV32" s="386">
        <v>22.847687476000001</v>
      </c>
      <c r="AW32" s="386">
        <v>22.699871297000001</v>
      </c>
      <c r="AX32" s="386">
        <v>18.377407350999999</v>
      </c>
      <c r="AY32" s="386">
        <v>26.942648629000001</v>
      </c>
      <c r="AZ32" s="386">
        <v>34.026247361000003</v>
      </c>
      <c r="BA32" s="391">
        <v>22.894352618999999</v>
      </c>
      <c r="BB32" s="391">
        <v>31.598647240999998</v>
      </c>
      <c r="BC32" s="387">
        <v>27.305834347000001</v>
      </c>
      <c r="BE32" s="368" t="s">
        <v>104</v>
      </c>
      <c r="BF32" s="386">
        <v>1.464403533</v>
      </c>
      <c r="BG32" s="386">
        <v>1.2493934330000001</v>
      </c>
      <c r="BH32" s="386">
        <v>1.367987665</v>
      </c>
      <c r="BI32" s="386">
        <v>1.750055736</v>
      </c>
      <c r="BJ32" s="386">
        <v>3.4376748680000002</v>
      </c>
      <c r="BK32" s="386">
        <v>4.6184198539999999</v>
      </c>
      <c r="BL32" s="391">
        <v>1.449863487</v>
      </c>
      <c r="BM32" s="391">
        <v>4.2137700740000001</v>
      </c>
      <c r="BN32" s="387">
        <v>2.850657456</v>
      </c>
      <c r="BP32" s="368" t="s">
        <v>104</v>
      </c>
      <c r="BQ32" s="386">
        <v>4.8883053030000001</v>
      </c>
      <c r="BR32" s="386">
        <v>3.2632069860000001</v>
      </c>
      <c r="BS32" s="386">
        <v>4.1946086879999998</v>
      </c>
      <c r="BT32" s="386">
        <v>4.4146928289999998</v>
      </c>
      <c r="BU32" s="386">
        <v>7.555905858</v>
      </c>
      <c r="BV32" s="386">
        <v>2.9282969969999999</v>
      </c>
      <c r="BW32" s="391">
        <v>4.0994207190000003</v>
      </c>
      <c r="BX32" s="391">
        <v>4.5142117629999996</v>
      </c>
      <c r="BY32" s="387">
        <v>4.3096437400000003</v>
      </c>
    </row>
    <row r="33" spans="2:77" s="351" customFormat="1" ht="15.75" customHeight="1" x14ac:dyDescent="0.25">
      <c r="B33" s="364" t="s">
        <v>53</v>
      </c>
      <c r="C33" s="365">
        <v>688.81763651799997</v>
      </c>
      <c r="D33" s="365">
        <v>385.87806078300002</v>
      </c>
      <c r="E33" s="365">
        <v>350.56509935999998</v>
      </c>
      <c r="F33" s="365">
        <v>382.11877778600001</v>
      </c>
      <c r="G33" s="365">
        <v>501.93076651299998</v>
      </c>
      <c r="H33" s="365">
        <v>522.56235342399998</v>
      </c>
      <c r="I33" s="366">
        <v>377.77280511499998</v>
      </c>
      <c r="J33" s="366">
        <v>512.769190697</v>
      </c>
      <c r="K33" s="367">
        <v>443.41114860200003</v>
      </c>
      <c r="M33" s="364" t="s">
        <v>53</v>
      </c>
      <c r="N33" s="365">
        <v>688.81763651799997</v>
      </c>
      <c r="O33" s="365">
        <v>385.72701993200002</v>
      </c>
      <c r="P33" s="365">
        <v>350.54546697900003</v>
      </c>
      <c r="Q33" s="365">
        <v>382.11877778600001</v>
      </c>
      <c r="R33" s="365">
        <v>501.16401786300003</v>
      </c>
      <c r="S33" s="365">
        <v>522.55210369400004</v>
      </c>
      <c r="T33" s="366">
        <v>377.71603669000001</v>
      </c>
      <c r="U33" s="366">
        <v>512.39985482099996</v>
      </c>
      <c r="V33" s="367">
        <v>443.20240270400001</v>
      </c>
      <c r="W33" s="379"/>
      <c r="X33" s="364" t="s">
        <v>53</v>
      </c>
      <c r="Y33" s="384">
        <v>24.870202110000001</v>
      </c>
      <c r="Z33" s="384">
        <v>27.139967699</v>
      </c>
      <c r="AA33" s="384">
        <v>19.491707782999999</v>
      </c>
      <c r="AB33" s="384">
        <v>27.585202542000001</v>
      </c>
      <c r="AC33" s="384">
        <v>19.898659137999999</v>
      </c>
      <c r="AD33" s="384">
        <v>21.677216305999998</v>
      </c>
      <c r="AE33" s="390">
        <v>25.179513026999999</v>
      </c>
      <c r="AF33" s="390">
        <v>20.850835805999999</v>
      </c>
      <c r="AG33" s="385">
        <v>22.745594767</v>
      </c>
      <c r="AI33" s="364" t="s">
        <v>53</v>
      </c>
      <c r="AJ33" s="384">
        <v>40.020428811999999</v>
      </c>
      <c r="AK33" s="384">
        <v>48.177747855</v>
      </c>
      <c r="AL33" s="384">
        <v>55.952911153000002</v>
      </c>
      <c r="AM33" s="384">
        <v>42.848852376000004</v>
      </c>
      <c r="AN33" s="384">
        <v>45.929457538999998</v>
      </c>
      <c r="AO33" s="384">
        <v>40.355328217</v>
      </c>
      <c r="AP33" s="390">
        <v>48.179575432999997</v>
      </c>
      <c r="AQ33" s="390">
        <v>42.945265644000003</v>
      </c>
      <c r="AR33" s="385">
        <v>45.236440260999998</v>
      </c>
      <c r="AT33" s="364" t="s">
        <v>53</v>
      </c>
      <c r="AU33" s="384">
        <v>31.286548462999999</v>
      </c>
      <c r="AV33" s="384">
        <v>17.780115416000001</v>
      </c>
      <c r="AW33" s="384">
        <v>18.365699233000001</v>
      </c>
      <c r="AX33" s="384">
        <v>23.311560285999999</v>
      </c>
      <c r="AY33" s="384">
        <v>28.193938508999999</v>
      </c>
      <c r="AZ33" s="384">
        <v>30.592082806000001</v>
      </c>
      <c r="BA33" s="390">
        <v>20.232551397999998</v>
      </c>
      <c r="BB33" s="390">
        <v>29.477820234999999</v>
      </c>
      <c r="BC33" s="385">
        <v>25.430959016999999</v>
      </c>
      <c r="BE33" s="364" t="s">
        <v>53</v>
      </c>
      <c r="BF33" s="384">
        <v>0.86330123800000003</v>
      </c>
      <c r="BG33" s="384">
        <v>1.3804229610000001</v>
      </c>
      <c r="BH33" s="384">
        <v>0.87558169900000005</v>
      </c>
      <c r="BI33" s="384">
        <v>1.0245512859999999</v>
      </c>
      <c r="BJ33" s="384">
        <v>1.2957382079999999</v>
      </c>
      <c r="BK33" s="384">
        <v>3.4954208360000001</v>
      </c>
      <c r="BL33" s="390">
        <v>1.1035397469999999</v>
      </c>
      <c r="BM33" s="390">
        <v>2.473370568</v>
      </c>
      <c r="BN33" s="385">
        <v>1.87376494</v>
      </c>
      <c r="BP33" s="364" t="s">
        <v>53</v>
      </c>
      <c r="BQ33" s="384">
        <v>2.9595193769999999</v>
      </c>
      <c r="BR33" s="384">
        <v>5.5217460689999998</v>
      </c>
      <c r="BS33" s="384">
        <v>5.314100131</v>
      </c>
      <c r="BT33" s="384">
        <v>5.2298335089999997</v>
      </c>
      <c r="BU33" s="384">
        <v>4.6822066070000004</v>
      </c>
      <c r="BV33" s="384">
        <v>3.879951835</v>
      </c>
      <c r="BW33" s="390">
        <v>5.3048203960000002</v>
      </c>
      <c r="BX33" s="390">
        <v>4.2527077469999996</v>
      </c>
      <c r="BY33" s="385">
        <v>4.7132410150000004</v>
      </c>
    </row>
    <row r="34" spans="2:77" s="323" customFormat="1" ht="15.75" customHeight="1" x14ac:dyDescent="0.25">
      <c r="B34" s="368" t="s">
        <v>75</v>
      </c>
      <c r="C34" s="369">
        <v>597.713855029</v>
      </c>
      <c r="D34" s="369">
        <v>434.30674103400003</v>
      </c>
      <c r="E34" s="369">
        <v>407.62317100400003</v>
      </c>
      <c r="F34" s="369">
        <v>442.92759813399999</v>
      </c>
      <c r="G34" s="369">
        <v>465.73060443600002</v>
      </c>
      <c r="H34" s="369">
        <v>528.82879673000002</v>
      </c>
      <c r="I34" s="370">
        <v>448.04947106499998</v>
      </c>
      <c r="J34" s="370">
        <v>513.06921567500001</v>
      </c>
      <c r="K34" s="355">
        <v>496.68441446700001</v>
      </c>
      <c r="M34" s="368" t="s">
        <v>75</v>
      </c>
      <c r="N34" s="369">
        <v>596.78687607100005</v>
      </c>
      <c r="O34" s="369">
        <v>434.10700203699997</v>
      </c>
      <c r="P34" s="369">
        <v>407.62317100400003</v>
      </c>
      <c r="Q34" s="369">
        <v>442.47830569899997</v>
      </c>
      <c r="R34" s="369">
        <v>465.73060443600002</v>
      </c>
      <c r="S34" s="369">
        <v>528.82879673000002</v>
      </c>
      <c r="T34" s="370">
        <v>447.70161740499998</v>
      </c>
      <c r="U34" s="370">
        <v>513.06921567500001</v>
      </c>
      <c r="V34" s="355">
        <v>496.59675627799999</v>
      </c>
      <c r="W34" s="379"/>
      <c r="X34" s="368" t="s">
        <v>75</v>
      </c>
      <c r="Y34" s="386">
        <v>22.111867295</v>
      </c>
      <c r="Z34" s="386">
        <v>38.227728651</v>
      </c>
      <c r="AA34" s="386">
        <v>36.159911909999998</v>
      </c>
      <c r="AB34" s="386">
        <v>39.882588634000001</v>
      </c>
      <c r="AC34" s="386">
        <v>27.485813795999999</v>
      </c>
      <c r="AD34" s="386">
        <v>23.231675107000001</v>
      </c>
      <c r="AE34" s="391">
        <v>36.726845134999998</v>
      </c>
      <c r="AF34" s="391">
        <v>24.196166185999999</v>
      </c>
      <c r="AG34" s="387">
        <v>27.044664435000001</v>
      </c>
      <c r="AI34" s="368" t="s">
        <v>75</v>
      </c>
      <c r="AJ34" s="386">
        <v>37.499044452</v>
      </c>
      <c r="AK34" s="386">
        <v>36.122580550000002</v>
      </c>
      <c r="AL34" s="386">
        <v>34.711685522000003</v>
      </c>
      <c r="AM34" s="386">
        <v>33.874749792000003</v>
      </c>
      <c r="AN34" s="386">
        <v>30.951143506000001</v>
      </c>
      <c r="AO34" s="386">
        <v>36.670109427</v>
      </c>
      <c r="AP34" s="391">
        <v>34.961680540000003</v>
      </c>
      <c r="AQ34" s="391">
        <v>35.373515212999997</v>
      </c>
      <c r="AR34" s="387">
        <v>35.279896156</v>
      </c>
      <c r="AT34" s="368" t="s">
        <v>75</v>
      </c>
      <c r="AU34" s="386">
        <v>34.016346658000003</v>
      </c>
      <c r="AV34" s="386">
        <v>20.793032107999998</v>
      </c>
      <c r="AW34" s="386">
        <v>25.726308334999999</v>
      </c>
      <c r="AX34" s="386">
        <v>22.250582263999998</v>
      </c>
      <c r="AY34" s="386">
        <v>31.507489019000001</v>
      </c>
      <c r="AZ34" s="386">
        <v>24.964711715</v>
      </c>
      <c r="BA34" s="391">
        <v>23.942662274</v>
      </c>
      <c r="BB34" s="391">
        <v>26.448079044</v>
      </c>
      <c r="BC34" s="387">
        <v>25.878542843000002</v>
      </c>
      <c r="BE34" s="368" t="s">
        <v>75</v>
      </c>
      <c r="BF34" s="386">
        <v>1.1882547379999999</v>
      </c>
      <c r="BG34" s="386">
        <v>0.90101409300000002</v>
      </c>
      <c r="BH34" s="386">
        <v>1.1040450559999999</v>
      </c>
      <c r="BI34" s="386">
        <v>1.3574155139999999</v>
      </c>
      <c r="BJ34" s="386">
        <v>2.008268744</v>
      </c>
      <c r="BK34" s="386">
        <v>5.1411238240000001</v>
      </c>
      <c r="BL34" s="391">
        <v>1.1900917419999999</v>
      </c>
      <c r="BM34" s="391">
        <v>4.4308482549999999</v>
      </c>
      <c r="BN34" s="387">
        <v>3.6941531969999999</v>
      </c>
      <c r="BP34" s="368" t="s">
        <v>75</v>
      </c>
      <c r="BQ34" s="386">
        <v>5.1844868569999996</v>
      </c>
      <c r="BR34" s="386">
        <v>3.9556445980000001</v>
      </c>
      <c r="BS34" s="386">
        <v>2.2980491760000001</v>
      </c>
      <c r="BT34" s="386">
        <v>2.6346637959999999</v>
      </c>
      <c r="BU34" s="386">
        <v>8.0472849350000004</v>
      </c>
      <c r="BV34" s="386">
        <v>9.992379927</v>
      </c>
      <c r="BW34" s="391">
        <v>3.1787203100000001</v>
      </c>
      <c r="BX34" s="391">
        <v>9.5513913030000008</v>
      </c>
      <c r="BY34" s="387">
        <v>8.1027433690000006</v>
      </c>
    </row>
    <row r="35" spans="2:77" s="351" customFormat="1" ht="15.75" customHeight="1" x14ac:dyDescent="0.25">
      <c r="B35" s="364" t="s">
        <v>105</v>
      </c>
      <c r="C35" s="365" t="s">
        <v>84</v>
      </c>
      <c r="D35" s="365">
        <v>314.06460392299999</v>
      </c>
      <c r="E35" s="365">
        <v>302.78143577100002</v>
      </c>
      <c r="F35" s="365">
        <v>357.89204621900001</v>
      </c>
      <c r="G35" s="365">
        <v>352.13792835999999</v>
      </c>
      <c r="H35" s="365">
        <v>242.08757532600001</v>
      </c>
      <c r="I35" s="366">
        <v>327.02144686600002</v>
      </c>
      <c r="J35" s="366">
        <v>263.497923947</v>
      </c>
      <c r="K35" s="367">
        <v>270.08426413500001</v>
      </c>
      <c r="M35" s="364" t="s">
        <v>105</v>
      </c>
      <c r="N35" s="365" t="s">
        <v>84</v>
      </c>
      <c r="O35" s="365">
        <v>314.06460392299999</v>
      </c>
      <c r="P35" s="365">
        <v>302.78143577100002</v>
      </c>
      <c r="Q35" s="365">
        <v>357.89204621900001</v>
      </c>
      <c r="R35" s="365">
        <v>352.12847523699998</v>
      </c>
      <c r="S35" s="365">
        <v>242.08757532600001</v>
      </c>
      <c r="T35" s="366">
        <v>327.02144686600002</v>
      </c>
      <c r="U35" s="366">
        <v>263.496084838</v>
      </c>
      <c r="V35" s="367">
        <v>270.08261571000003</v>
      </c>
      <c r="W35" s="379"/>
      <c r="X35" s="364" t="s">
        <v>105</v>
      </c>
      <c r="Y35" s="384" t="s">
        <v>84</v>
      </c>
      <c r="Z35" s="384">
        <v>26.841163607999999</v>
      </c>
      <c r="AA35" s="384">
        <v>17.391727134</v>
      </c>
      <c r="AB35" s="384">
        <v>33.372471818999998</v>
      </c>
      <c r="AC35" s="384">
        <v>34.804211330999998</v>
      </c>
      <c r="AD35" s="384">
        <v>40.475946989000001</v>
      </c>
      <c r="AE35" s="390">
        <v>27.066429248999999</v>
      </c>
      <c r="AF35" s="390">
        <v>39.001314196000003</v>
      </c>
      <c r="AG35" s="385">
        <v>37.502993515999997</v>
      </c>
      <c r="AI35" s="364" t="s">
        <v>105</v>
      </c>
      <c r="AJ35" s="384" t="s">
        <v>84</v>
      </c>
      <c r="AK35" s="384">
        <v>31.834227155000001</v>
      </c>
      <c r="AL35" s="384">
        <v>21.748864746999999</v>
      </c>
      <c r="AM35" s="384">
        <v>28.812607559</v>
      </c>
      <c r="AN35" s="384">
        <v>32.216731744000001</v>
      </c>
      <c r="AO35" s="384">
        <v>29.624904131000001</v>
      </c>
      <c r="AP35" s="390">
        <v>28.072368888</v>
      </c>
      <c r="AQ35" s="390">
        <v>30.298770866000002</v>
      </c>
      <c r="AR35" s="385">
        <v>30.019265522000001</v>
      </c>
      <c r="AT35" s="364" t="s">
        <v>105</v>
      </c>
      <c r="AU35" s="384" t="s">
        <v>84</v>
      </c>
      <c r="AV35" s="384">
        <v>37.545462700000002</v>
      </c>
      <c r="AW35" s="384">
        <v>57.616529176999997</v>
      </c>
      <c r="AX35" s="384">
        <v>33.509792769999997</v>
      </c>
      <c r="AY35" s="384">
        <v>26.007686658000001</v>
      </c>
      <c r="AZ35" s="384">
        <v>20.67537948</v>
      </c>
      <c r="BA35" s="390">
        <v>41.007060406000001</v>
      </c>
      <c r="BB35" s="390">
        <v>22.061761973999999</v>
      </c>
      <c r="BC35" s="385">
        <v>24.440178905</v>
      </c>
      <c r="BE35" s="364" t="s">
        <v>105</v>
      </c>
      <c r="BF35" s="384" t="s">
        <v>84</v>
      </c>
      <c r="BG35" s="384">
        <v>0.95325216899999998</v>
      </c>
      <c r="BH35" s="384">
        <v>0.86500086200000004</v>
      </c>
      <c r="BI35" s="384">
        <v>2.2733121970000001</v>
      </c>
      <c r="BJ35" s="384">
        <v>3.76445791</v>
      </c>
      <c r="BK35" s="384">
        <v>2.1129746310000002</v>
      </c>
      <c r="BL35" s="390">
        <v>1.4596480810000001</v>
      </c>
      <c r="BM35" s="390">
        <v>2.5423549030000001</v>
      </c>
      <c r="BN35" s="385">
        <v>2.4064305070000001</v>
      </c>
      <c r="BP35" s="364" t="s">
        <v>105</v>
      </c>
      <c r="BQ35" s="384" t="s">
        <v>84</v>
      </c>
      <c r="BR35" s="384">
        <v>2.8258943680000002</v>
      </c>
      <c r="BS35" s="384">
        <v>2.3778780799999999</v>
      </c>
      <c r="BT35" s="384">
        <v>2.0318156539999999</v>
      </c>
      <c r="BU35" s="384">
        <v>3.2069123560000001</v>
      </c>
      <c r="BV35" s="384">
        <v>7.11079477</v>
      </c>
      <c r="BW35" s="390">
        <v>2.3944933750000001</v>
      </c>
      <c r="BX35" s="390">
        <v>6.095798061</v>
      </c>
      <c r="BY35" s="385">
        <v>5.631131549</v>
      </c>
    </row>
    <row r="36" spans="2:77" s="325" customFormat="1" ht="15.75" customHeight="1" x14ac:dyDescent="0.25">
      <c r="B36" s="761" t="s">
        <v>653</v>
      </c>
      <c r="C36" s="762">
        <v>458.48198529799998</v>
      </c>
      <c r="D36" s="763">
        <v>373.52686060899998</v>
      </c>
      <c r="E36" s="763">
        <v>317.82424932200001</v>
      </c>
      <c r="F36" s="763">
        <v>292.983372696</v>
      </c>
      <c r="G36" s="763">
        <v>556.56363118299998</v>
      </c>
      <c r="H36" s="763" t="s">
        <v>84</v>
      </c>
      <c r="I36" s="764">
        <v>300.844919038</v>
      </c>
      <c r="J36" s="764">
        <v>556.56363118299998</v>
      </c>
      <c r="K36" s="765">
        <v>452.82280965899997</v>
      </c>
      <c r="M36" s="761" t="s">
        <v>653</v>
      </c>
      <c r="N36" s="762">
        <v>458.48198529799998</v>
      </c>
      <c r="O36" s="763">
        <v>373.52686060899998</v>
      </c>
      <c r="P36" s="763">
        <v>317.82424932200001</v>
      </c>
      <c r="Q36" s="763">
        <v>292.983372696</v>
      </c>
      <c r="R36" s="763">
        <v>556.56363118299998</v>
      </c>
      <c r="S36" s="763" t="s">
        <v>84</v>
      </c>
      <c r="T36" s="764">
        <v>300.844919038</v>
      </c>
      <c r="U36" s="764">
        <v>556.56363118299998</v>
      </c>
      <c r="V36" s="765">
        <v>452.82280965899997</v>
      </c>
      <c r="W36" s="770"/>
      <c r="X36" s="761" t="s">
        <v>653</v>
      </c>
      <c r="Y36" s="771">
        <v>29.729372914999999</v>
      </c>
      <c r="Z36" s="792">
        <v>49.749738174000001</v>
      </c>
      <c r="AA36" s="772">
        <v>15.369219655</v>
      </c>
      <c r="AB36" s="772">
        <v>35.684212518000002</v>
      </c>
      <c r="AC36" s="772">
        <v>54.929428680999997</v>
      </c>
      <c r="AD36" s="763" t="s">
        <v>84</v>
      </c>
      <c r="AE36" s="773">
        <v>34.583919958999999</v>
      </c>
      <c r="AF36" s="773">
        <v>54.929428680999997</v>
      </c>
      <c r="AG36" s="774">
        <v>49.445773805000002</v>
      </c>
      <c r="AI36" s="761" t="s">
        <v>653</v>
      </c>
      <c r="AJ36" s="771">
        <v>46.766463549000001</v>
      </c>
      <c r="AK36" s="792">
        <v>31.908029800000001</v>
      </c>
      <c r="AL36" s="772">
        <v>31.057849622999999</v>
      </c>
      <c r="AM36" s="772">
        <v>31.303273298000001</v>
      </c>
      <c r="AN36" s="772">
        <v>21.936654536999999</v>
      </c>
      <c r="AO36" s="763" t="s">
        <v>84</v>
      </c>
      <c r="AP36" s="773">
        <v>31.793212542999999</v>
      </c>
      <c r="AQ36" s="773">
        <v>21.936654536999999</v>
      </c>
      <c r="AR36" s="774">
        <v>24.593258661</v>
      </c>
      <c r="AT36" s="761" t="s">
        <v>653</v>
      </c>
      <c r="AU36" s="771">
        <v>17.059145133000001</v>
      </c>
      <c r="AV36" s="792">
        <v>16.181329602999998</v>
      </c>
      <c r="AW36" s="772">
        <v>49.545048518000002</v>
      </c>
      <c r="AX36" s="772">
        <v>28.790105283999999</v>
      </c>
      <c r="AY36" s="772">
        <v>19.928563234999999</v>
      </c>
      <c r="AZ36" s="763" t="s">
        <v>84</v>
      </c>
      <c r="BA36" s="773">
        <v>29.432205706000001</v>
      </c>
      <c r="BB36" s="773">
        <v>19.928563234999999</v>
      </c>
      <c r="BC36" s="774">
        <v>22.49004725</v>
      </c>
      <c r="BE36" s="761" t="s">
        <v>653</v>
      </c>
      <c r="BF36" s="771">
        <v>3.297236024</v>
      </c>
      <c r="BG36" s="792">
        <v>0.12897014300000001</v>
      </c>
      <c r="BH36" s="772">
        <v>0.39064354600000001</v>
      </c>
      <c r="BI36" s="772">
        <v>1.1542393769999999</v>
      </c>
      <c r="BJ36" s="772">
        <v>1.370850801</v>
      </c>
      <c r="BK36" s="763" t="s">
        <v>84</v>
      </c>
      <c r="BL36" s="773">
        <v>1.1214046790000001</v>
      </c>
      <c r="BM36" s="773">
        <v>1.370850801</v>
      </c>
      <c r="BN36" s="774">
        <v>1.3036184470000001</v>
      </c>
      <c r="BP36" s="761" t="s">
        <v>653</v>
      </c>
      <c r="BQ36" s="771">
        <v>3.1477823790000001</v>
      </c>
      <c r="BR36" s="792">
        <v>2.0319322789999998</v>
      </c>
      <c r="BS36" s="772">
        <v>3.6372386570000002</v>
      </c>
      <c r="BT36" s="772">
        <v>3.0681695229999999</v>
      </c>
      <c r="BU36" s="772">
        <v>1.8345027460000001</v>
      </c>
      <c r="BV36" s="763" t="s">
        <v>84</v>
      </c>
      <c r="BW36" s="773">
        <v>3.0692571129999999</v>
      </c>
      <c r="BX36" s="773">
        <v>1.8345027460000001</v>
      </c>
      <c r="BY36" s="774">
        <v>2.1673018370000001</v>
      </c>
    </row>
    <row r="37" spans="2:77" s="323" customFormat="1" ht="15.75" customHeight="1" x14ac:dyDescent="0.25">
      <c r="B37" s="790" t="s">
        <v>665</v>
      </c>
      <c r="C37" s="365">
        <v>635.85889494499997</v>
      </c>
      <c r="D37" s="365" t="s">
        <v>84</v>
      </c>
      <c r="E37" s="365" t="s">
        <v>84</v>
      </c>
      <c r="F37" s="365">
        <v>370.44747101799999</v>
      </c>
      <c r="G37" s="365" t="s">
        <v>84</v>
      </c>
      <c r="H37" s="365" t="s">
        <v>84</v>
      </c>
      <c r="I37" s="366">
        <v>377.71351730100002</v>
      </c>
      <c r="J37" s="366" t="s">
        <v>84</v>
      </c>
      <c r="K37" s="367">
        <v>377.71351730100002</v>
      </c>
      <c r="M37" s="790" t="s">
        <v>665</v>
      </c>
      <c r="N37" s="365">
        <v>635.85889494499997</v>
      </c>
      <c r="O37" s="365" t="s">
        <v>84</v>
      </c>
      <c r="P37" s="365" t="s">
        <v>84</v>
      </c>
      <c r="Q37" s="365">
        <v>370.44747101799999</v>
      </c>
      <c r="R37" s="365" t="s">
        <v>84</v>
      </c>
      <c r="S37" s="365" t="s">
        <v>84</v>
      </c>
      <c r="T37" s="366">
        <v>377.71351730100002</v>
      </c>
      <c r="U37" s="366" t="s">
        <v>84</v>
      </c>
      <c r="V37" s="367">
        <v>377.71351730100002</v>
      </c>
      <c r="W37" s="379"/>
      <c r="X37" s="790" t="s">
        <v>665</v>
      </c>
      <c r="Y37" s="384">
        <v>25.242333672000001</v>
      </c>
      <c r="Z37" s="793" t="s">
        <v>84</v>
      </c>
      <c r="AA37" s="384" t="s">
        <v>84</v>
      </c>
      <c r="AB37" s="384">
        <v>37.771792112</v>
      </c>
      <c r="AC37" s="384" t="s">
        <v>84</v>
      </c>
      <c r="AD37" s="365" t="s">
        <v>84</v>
      </c>
      <c r="AE37" s="390">
        <v>37.194349178000003</v>
      </c>
      <c r="AF37" s="390" t="s">
        <v>84</v>
      </c>
      <c r="AG37" s="385">
        <v>37.194349178000003</v>
      </c>
      <c r="AI37" s="790" t="s">
        <v>665</v>
      </c>
      <c r="AJ37" s="384">
        <v>47.720732490000003</v>
      </c>
      <c r="AK37" s="793" t="s">
        <v>84</v>
      </c>
      <c r="AL37" s="384" t="s">
        <v>84</v>
      </c>
      <c r="AM37" s="384">
        <v>29.261549331000001</v>
      </c>
      <c r="AN37" s="384" t="s">
        <v>84</v>
      </c>
      <c r="AO37" s="365" t="s">
        <v>84</v>
      </c>
      <c r="AP37" s="390">
        <v>30.112274439</v>
      </c>
      <c r="AQ37" s="390" t="s">
        <v>84</v>
      </c>
      <c r="AR37" s="385">
        <v>30.112274439</v>
      </c>
      <c r="AT37" s="790" t="s">
        <v>665</v>
      </c>
      <c r="AU37" s="384">
        <v>20.912507884</v>
      </c>
      <c r="AV37" s="793" t="s">
        <v>84</v>
      </c>
      <c r="AW37" s="384" t="s">
        <v>84</v>
      </c>
      <c r="AX37" s="384">
        <v>28.58423823</v>
      </c>
      <c r="AY37" s="384" t="s">
        <v>84</v>
      </c>
      <c r="AZ37" s="365" t="s">
        <v>84</v>
      </c>
      <c r="BA37" s="390">
        <v>28.230672551000001</v>
      </c>
      <c r="BB37" s="390" t="s">
        <v>84</v>
      </c>
      <c r="BC37" s="385">
        <v>28.230672551000001</v>
      </c>
      <c r="BE37" s="790" t="s">
        <v>665</v>
      </c>
      <c r="BF37" s="384">
        <v>3.8513523529999998</v>
      </c>
      <c r="BG37" s="793" t="s">
        <v>84</v>
      </c>
      <c r="BH37" s="384" t="s">
        <v>84</v>
      </c>
      <c r="BI37" s="384">
        <v>1.6411000120000001</v>
      </c>
      <c r="BJ37" s="384" t="s">
        <v>84</v>
      </c>
      <c r="BK37" s="365" t="s">
        <v>84</v>
      </c>
      <c r="BL37" s="390">
        <v>1.7429635210000001</v>
      </c>
      <c r="BM37" s="390" t="s">
        <v>84</v>
      </c>
      <c r="BN37" s="385">
        <v>1.7429635210000001</v>
      </c>
      <c r="BP37" s="790" t="s">
        <v>665</v>
      </c>
      <c r="BQ37" s="384">
        <v>2.2730736020000002</v>
      </c>
      <c r="BR37" s="793" t="s">
        <v>84</v>
      </c>
      <c r="BS37" s="384" t="s">
        <v>84</v>
      </c>
      <c r="BT37" s="384">
        <v>2.7413203149999998</v>
      </c>
      <c r="BU37" s="384" t="s">
        <v>84</v>
      </c>
      <c r="BV37" s="365" t="s">
        <v>84</v>
      </c>
      <c r="BW37" s="390">
        <v>2.7197403109999998</v>
      </c>
      <c r="BX37" s="390" t="s">
        <v>84</v>
      </c>
      <c r="BY37" s="385">
        <v>2.7197403109999998</v>
      </c>
    </row>
    <row r="38" spans="2:77" s="323" customFormat="1" ht="15.75" customHeight="1" x14ac:dyDescent="0.25">
      <c r="B38" s="791" t="s">
        <v>666</v>
      </c>
      <c r="C38" s="369" t="s">
        <v>84</v>
      </c>
      <c r="D38" s="369" t="s">
        <v>84</v>
      </c>
      <c r="E38" s="369" t="s">
        <v>84</v>
      </c>
      <c r="F38" s="369">
        <v>473.90925121700002</v>
      </c>
      <c r="G38" s="369">
        <v>548.60096282799998</v>
      </c>
      <c r="H38" s="369" t="s">
        <v>84</v>
      </c>
      <c r="I38" s="370">
        <v>473.90925121700002</v>
      </c>
      <c r="J38" s="370">
        <v>548.60096282799998</v>
      </c>
      <c r="K38" s="355">
        <v>528.71810900800006</v>
      </c>
      <c r="M38" s="791" t="s">
        <v>666</v>
      </c>
      <c r="N38" s="369" t="s">
        <v>84</v>
      </c>
      <c r="O38" s="369" t="s">
        <v>84</v>
      </c>
      <c r="P38" s="369" t="s">
        <v>84</v>
      </c>
      <c r="Q38" s="369">
        <v>473.90925121700002</v>
      </c>
      <c r="R38" s="369">
        <v>548.60096282799998</v>
      </c>
      <c r="S38" s="369" t="s">
        <v>84</v>
      </c>
      <c r="T38" s="370">
        <v>473.90925121700002</v>
      </c>
      <c r="U38" s="370">
        <v>548.60096282799998</v>
      </c>
      <c r="V38" s="355">
        <v>528.71810900800006</v>
      </c>
      <c r="W38" s="379"/>
      <c r="X38" s="791" t="s">
        <v>666</v>
      </c>
      <c r="Y38" s="386" t="s">
        <v>84</v>
      </c>
      <c r="Z38" s="794" t="s">
        <v>84</v>
      </c>
      <c r="AA38" s="386" t="s">
        <v>84</v>
      </c>
      <c r="AB38" s="386">
        <v>35.790268910999998</v>
      </c>
      <c r="AC38" s="386">
        <v>44.779273314000001</v>
      </c>
      <c r="AD38" s="369" t="s">
        <v>84</v>
      </c>
      <c r="AE38" s="391">
        <v>35.790268910999998</v>
      </c>
      <c r="AF38" s="391">
        <v>44.779273314000001</v>
      </c>
      <c r="AG38" s="387">
        <v>42.634462937000002</v>
      </c>
      <c r="AI38" s="791" t="s">
        <v>666</v>
      </c>
      <c r="AJ38" s="386" t="s">
        <v>84</v>
      </c>
      <c r="AK38" s="794" t="s">
        <v>84</v>
      </c>
      <c r="AL38" s="386" t="s">
        <v>84</v>
      </c>
      <c r="AM38" s="386">
        <v>30.973708597000002</v>
      </c>
      <c r="AN38" s="386">
        <v>27.315988244</v>
      </c>
      <c r="AO38" s="369" t="s">
        <v>84</v>
      </c>
      <c r="AP38" s="391">
        <v>30.973708597000002</v>
      </c>
      <c r="AQ38" s="391">
        <v>27.315988244</v>
      </c>
      <c r="AR38" s="387">
        <v>28.188734125</v>
      </c>
      <c r="AT38" s="791" t="s">
        <v>666</v>
      </c>
      <c r="AU38" s="386" t="s">
        <v>84</v>
      </c>
      <c r="AV38" s="794" t="s">
        <v>84</v>
      </c>
      <c r="AW38" s="386" t="s">
        <v>84</v>
      </c>
      <c r="AX38" s="386">
        <v>30.729156980999999</v>
      </c>
      <c r="AY38" s="386">
        <v>24.765653679</v>
      </c>
      <c r="AZ38" s="369" t="s">
        <v>84</v>
      </c>
      <c r="BA38" s="391">
        <v>30.729156980999999</v>
      </c>
      <c r="BB38" s="391">
        <v>24.765653679</v>
      </c>
      <c r="BC38" s="387">
        <v>26.188568073999999</v>
      </c>
      <c r="BE38" s="791" t="s">
        <v>666</v>
      </c>
      <c r="BF38" s="386" t="s">
        <v>84</v>
      </c>
      <c r="BG38" s="794" t="s">
        <v>84</v>
      </c>
      <c r="BH38" s="386" t="s">
        <v>84</v>
      </c>
      <c r="BI38" s="386">
        <v>0.210643884</v>
      </c>
      <c r="BJ38" s="386">
        <v>1.322387459</v>
      </c>
      <c r="BK38" s="369" t="s">
        <v>84</v>
      </c>
      <c r="BL38" s="391">
        <v>0.210643884</v>
      </c>
      <c r="BM38" s="391">
        <v>1.322387459</v>
      </c>
      <c r="BN38" s="387">
        <v>1.0571212459999999</v>
      </c>
      <c r="BP38" s="791" t="s">
        <v>666</v>
      </c>
      <c r="BQ38" s="386" t="s">
        <v>84</v>
      </c>
      <c r="BR38" s="794" t="s">
        <v>84</v>
      </c>
      <c r="BS38" s="386" t="s">
        <v>84</v>
      </c>
      <c r="BT38" s="386">
        <v>2.296221627</v>
      </c>
      <c r="BU38" s="386">
        <v>1.8166973049999999</v>
      </c>
      <c r="BV38" s="369" t="s">
        <v>84</v>
      </c>
      <c r="BW38" s="391">
        <v>2.296221627</v>
      </c>
      <c r="BX38" s="391">
        <v>1.8166973049999999</v>
      </c>
      <c r="BY38" s="387">
        <v>1.9311136179999999</v>
      </c>
    </row>
    <row r="39" spans="2:77" s="323" customFormat="1" ht="15.75" customHeight="1" x14ac:dyDescent="0.25">
      <c r="B39" s="790" t="s">
        <v>667</v>
      </c>
      <c r="C39" s="365">
        <v>205.14081331400001</v>
      </c>
      <c r="D39" s="365">
        <v>373.52686060899998</v>
      </c>
      <c r="E39" s="365" t="s">
        <v>84</v>
      </c>
      <c r="F39" s="365">
        <v>157.35474757399999</v>
      </c>
      <c r="G39" s="365">
        <v>404.649476677</v>
      </c>
      <c r="H39" s="365" t="s">
        <v>84</v>
      </c>
      <c r="I39" s="366">
        <v>208.158139995</v>
      </c>
      <c r="J39" s="366">
        <v>404.649476677</v>
      </c>
      <c r="K39" s="367">
        <v>312.793511997</v>
      </c>
      <c r="M39" s="790" t="s">
        <v>667</v>
      </c>
      <c r="N39" s="365">
        <v>205.14081331400001</v>
      </c>
      <c r="O39" s="365">
        <v>373.52686060899998</v>
      </c>
      <c r="P39" s="365" t="s">
        <v>84</v>
      </c>
      <c r="Q39" s="365">
        <v>157.35474757399999</v>
      </c>
      <c r="R39" s="365">
        <v>404.649476677</v>
      </c>
      <c r="S39" s="365" t="s">
        <v>84</v>
      </c>
      <c r="T39" s="366">
        <v>208.158139995</v>
      </c>
      <c r="U39" s="366">
        <v>404.649476677</v>
      </c>
      <c r="V39" s="367">
        <v>312.793511997</v>
      </c>
      <c r="W39" s="379"/>
      <c r="X39" s="790" t="s">
        <v>667</v>
      </c>
      <c r="Y39" s="384">
        <v>49.593854567000001</v>
      </c>
      <c r="Z39" s="793">
        <v>49.749738174000001</v>
      </c>
      <c r="AA39" s="384" t="s">
        <v>84</v>
      </c>
      <c r="AB39" s="384">
        <v>42.016669524999998</v>
      </c>
      <c r="AC39" s="384">
        <v>75.882005383999996</v>
      </c>
      <c r="AD39" s="365" t="s">
        <v>84</v>
      </c>
      <c r="AE39" s="390">
        <v>45.521884854</v>
      </c>
      <c r="AF39" s="390">
        <v>75.882005383999996</v>
      </c>
      <c r="AG39" s="385">
        <v>66.436980442000007</v>
      </c>
      <c r="AI39" s="790" t="s">
        <v>667</v>
      </c>
      <c r="AJ39" s="384">
        <v>42.541838616</v>
      </c>
      <c r="AK39" s="793">
        <v>31.908029800000001</v>
      </c>
      <c r="AL39" s="384" t="s">
        <v>84</v>
      </c>
      <c r="AM39" s="384">
        <v>43.546771102999998</v>
      </c>
      <c r="AN39" s="384">
        <v>16.674056121</v>
      </c>
      <c r="AO39" s="365" t="s">
        <v>84</v>
      </c>
      <c r="AP39" s="390">
        <v>38.839654959999997</v>
      </c>
      <c r="AQ39" s="390">
        <v>16.674056121</v>
      </c>
      <c r="AR39" s="385">
        <v>23.569767674000001</v>
      </c>
      <c r="AT39" s="790" t="s">
        <v>667</v>
      </c>
      <c r="AU39" s="384">
        <v>0</v>
      </c>
      <c r="AV39" s="793">
        <v>16.181329602999998</v>
      </c>
      <c r="AW39" s="384" t="s">
        <v>84</v>
      </c>
      <c r="AX39" s="384">
        <v>6.5454834870000003</v>
      </c>
      <c r="AY39" s="384">
        <v>4.8274907760000003</v>
      </c>
      <c r="AZ39" s="365" t="s">
        <v>84</v>
      </c>
      <c r="BA39" s="390">
        <v>10.039286025999999</v>
      </c>
      <c r="BB39" s="390">
        <v>4.8274907760000003</v>
      </c>
      <c r="BC39" s="385">
        <v>6.4488788100000001</v>
      </c>
      <c r="BE39" s="790" t="s">
        <v>667</v>
      </c>
      <c r="BF39" s="384">
        <v>0.84411871400000005</v>
      </c>
      <c r="BG39" s="793">
        <v>0.12897014300000001</v>
      </c>
      <c r="BH39" s="384" t="s">
        <v>84</v>
      </c>
      <c r="BI39" s="384">
        <v>1.2944549460000001</v>
      </c>
      <c r="BJ39" s="384">
        <v>9.8511840000000007E-3</v>
      </c>
      <c r="BK39" s="365" t="s">
        <v>84</v>
      </c>
      <c r="BL39" s="390">
        <v>0.80397618400000004</v>
      </c>
      <c r="BM39" s="390">
        <v>9.8511840000000007E-3</v>
      </c>
      <c r="BN39" s="385">
        <v>0.25690324799999997</v>
      </c>
      <c r="BP39" s="790" t="s">
        <v>667</v>
      </c>
      <c r="BQ39" s="384">
        <v>7.0201881029999997</v>
      </c>
      <c r="BR39" s="793">
        <v>2.0319322789999998</v>
      </c>
      <c r="BS39" s="384" t="s">
        <v>84</v>
      </c>
      <c r="BT39" s="384">
        <v>6.5966209390000001</v>
      </c>
      <c r="BU39" s="384">
        <v>2.606596535</v>
      </c>
      <c r="BV39" s="365" t="s">
        <v>84</v>
      </c>
      <c r="BW39" s="390">
        <v>4.7951979769999999</v>
      </c>
      <c r="BX39" s="390">
        <v>2.606596535</v>
      </c>
      <c r="BY39" s="385">
        <v>3.2874698269999998</v>
      </c>
    </row>
    <row r="40" spans="2:77" s="323" customFormat="1" ht="15.75" customHeight="1" x14ac:dyDescent="0.25">
      <c r="B40" s="791" t="s">
        <v>668</v>
      </c>
      <c r="C40" s="369" t="s">
        <v>84</v>
      </c>
      <c r="D40" s="369" t="s">
        <v>84</v>
      </c>
      <c r="E40" s="369" t="s">
        <v>84</v>
      </c>
      <c r="F40" s="369" t="s">
        <v>84</v>
      </c>
      <c r="G40" s="369">
        <v>585.65161966899996</v>
      </c>
      <c r="H40" s="369" t="s">
        <v>84</v>
      </c>
      <c r="I40" s="370" t="s">
        <v>84</v>
      </c>
      <c r="J40" s="370">
        <v>585.65161966899996</v>
      </c>
      <c r="K40" s="355">
        <v>585.65161966899996</v>
      </c>
      <c r="M40" s="791" t="s">
        <v>668</v>
      </c>
      <c r="N40" s="369" t="s">
        <v>84</v>
      </c>
      <c r="O40" s="369" t="s">
        <v>84</v>
      </c>
      <c r="P40" s="369" t="s">
        <v>84</v>
      </c>
      <c r="Q40" s="369" t="s">
        <v>84</v>
      </c>
      <c r="R40" s="369">
        <v>585.65161966899996</v>
      </c>
      <c r="S40" s="369" t="s">
        <v>84</v>
      </c>
      <c r="T40" s="370" t="s">
        <v>84</v>
      </c>
      <c r="U40" s="370">
        <v>585.65161966899996</v>
      </c>
      <c r="V40" s="355">
        <v>585.65161966899996</v>
      </c>
      <c r="W40" s="379"/>
      <c r="X40" s="791" t="s">
        <v>668</v>
      </c>
      <c r="Y40" s="386" t="s">
        <v>84</v>
      </c>
      <c r="Z40" s="369" t="s">
        <v>84</v>
      </c>
      <c r="AA40" s="386" t="s">
        <v>84</v>
      </c>
      <c r="AB40" s="386" t="s">
        <v>84</v>
      </c>
      <c r="AC40" s="386">
        <v>55.314963847999998</v>
      </c>
      <c r="AD40" s="369" t="s">
        <v>84</v>
      </c>
      <c r="AE40" s="391" t="s">
        <v>84</v>
      </c>
      <c r="AF40" s="391">
        <v>55.314963847999998</v>
      </c>
      <c r="AG40" s="387">
        <v>55.314963847999998</v>
      </c>
      <c r="AI40" s="791" t="s">
        <v>668</v>
      </c>
      <c r="AJ40" s="386" t="s">
        <v>84</v>
      </c>
      <c r="AK40" s="369" t="s">
        <v>84</v>
      </c>
      <c r="AL40" s="386" t="s">
        <v>84</v>
      </c>
      <c r="AM40" s="386" t="s">
        <v>84</v>
      </c>
      <c r="AN40" s="386">
        <v>21.024540797</v>
      </c>
      <c r="AO40" s="369" t="s">
        <v>84</v>
      </c>
      <c r="AP40" s="391" t="s">
        <v>84</v>
      </c>
      <c r="AQ40" s="391">
        <v>21.024540797</v>
      </c>
      <c r="AR40" s="387">
        <v>21.024540797</v>
      </c>
      <c r="AT40" s="791" t="s">
        <v>668</v>
      </c>
      <c r="AU40" s="386" t="s">
        <v>84</v>
      </c>
      <c r="AV40" s="369" t="s">
        <v>84</v>
      </c>
      <c r="AW40" s="386" t="s">
        <v>84</v>
      </c>
      <c r="AX40" s="386" t="s">
        <v>84</v>
      </c>
      <c r="AY40" s="386">
        <v>20.364698336</v>
      </c>
      <c r="AZ40" s="369" t="s">
        <v>84</v>
      </c>
      <c r="BA40" s="391" t="s">
        <v>84</v>
      </c>
      <c r="BB40" s="391">
        <v>20.364698336</v>
      </c>
      <c r="BC40" s="387">
        <v>20.364698336</v>
      </c>
      <c r="BE40" s="791" t="s">
        <v>668</v>
      </c>
      <c r="BF40" s="386" t="s">
        <v>84</v>
      </c>
      <c r="BG40" s="369" t="s">
        <v>84</v>
      </c>
      <c r="BH40" s="386" t="s">
        <v>84</v>
      </c>
      <c r="BI40" s="386" t="s">
        <v>84</v>
      </c>
      <c r="BJ40" s="386">
        <v>1.5497119349999999</v>
      </c>
      <c r="BK40" s="369" t="s">
        <v>84</v>
      </c>
      <c r="BL40" s="391" t="s">
        <v>84</v>
      </c>
      <c r="BM40" s="391">
        <v>1.5497119349999999</v>
      </c>
      <c r="BN40" s="387">
        <v>1.5497119349999999</v>
      </c>
      <c r="BP40" s="791" t="s">
        <v>668</v>
      </c>
      <c r="BQ40" s="386" t="s">
        <v>84</v>
      </c>
      <c r="BR40" s="369" t="s">
        <v>84</v>
      </c>
      <c r="BS40" s="386" t="s">
        <v>84</v>
      </c>
      <c r="BT40" s="386" t="s">
        <v>84</v>
      </c>
      <c r="BU40" s="386">
        <v>1.746085085</v>
      </c>
      <c r="BV40" s="369" t="s">
        <v>84</v>
      </c>
      <c r="BW40" s="391" t="s">
        <v>84</v>
      </c>
      <c r="BX40" s="391">
        <v>1.746085085</v>
      </c>
      <c r="BY40" s="387">
        <v>1.746085085</v>
      </c>
    </row>
    <row r="41" spans="2:77" s="323" customFormat="1" ht="15.75" customHeight="1" x14ac:dyDescent="0.25">
      <c r="B41" s="790" t="s">
        <v>669</v>
      </c>
      <c r="C41" s="365" t="s">
        <v>84</v>
      </c>
      <c r="D41" s="365" t="s">
        <v>84</v>
      </c>
      <c r="E41" s="365">
        <v>317.82424932200001</v>
      </c>
      <c r="F41" s="365">
        <v>124.987695845</v>
      </c>
      <c r="G41" s="365" t="s">
        <v>84</v>
      </c>
      <c r="H41" s="365" t="s">
        <v>84</v>
      </c>
      <c r="I41" s="366">
        <v>170.453683904</v>
      </c>
      <c r="J41" s="366" t="s">
        <v>84</v>
      </c>
      <c r="K41" s="367">
        <v>170.453683904</v>
      </c>
      <c r="M41" s="790" t="s">
        <v>669</v>
      </c>
      <c r="N41" s="365" t="s">
        <v>84</v>
      </c>
      <c r="O41" s="365" t="s">
        <v>84</v>
      </c>
      <c r="P41" s="365">
        <v>317.82424932200001</v>
      </c>
      <c r="Q41" s="365">
        <v>124.987695845</v>
      </c>
      <c r="R41" s="365" t="s">
        <v>84</v>
      </c>
      <c r="S41" s="365" t="s">
        <v>84</v>
      </c>
      <c r="T41" s="366">
        <v>170.453683904</v>
      </c>
      <c r="U41" s="366" t="s">
        <v>84</v>
      </c>
      <c r="V41" s="367">
        <v>170.453683904</v>
      </c>
      <c r="W41" s="379"/>
      <c r="X41" s="790" t="s">
        <v>669</v>
      </c>
      <c r="Y41" s="384" t="s">
        <v>84</v>
      </c>
      <c r="Z41" s="365" t="s">
        <v>84</v>
      </c>
      <c r="AA41" s="384">
        <v>15.369219655</v>
      </c>
      <c r="AB41" s="384">
        <v>19.998307773000001</v>
      </c>
      <c r="AC41" s="384" t="s">
        <v>84</v>
      </c>
      <c r="AD41" s="365" t="s">
        <v>84</v>
      </c>
      <c r="AE41" s="390">
        <v>17.963265857</v>
      </c>
      <c r="AF41" s="390" t="s">
        <v>84</v>
      </c>
      <c r="AG41" s="385">
        <v>17.963265857</v>
      </c>
      <c r="AI41" s="790" t="s">
        <v>669</v>
      </c>
      <c r="AJ41" s="384" t="s">
        <v>84</v>
      </c>
      <c r="AK41" s="365" t="s">
        <v>84</v>
      </c>
      <c r="AL41" s="384">
        <v>31.057849622999999</v>
      </c>
      <c r="AM41" s="384">
        <v>35.857871240000001</v>
      </c>
      <c r="AN41" s="384" t="s">
        <v>84</v>
      </c>
      <c r="AO41" s="365" t="s">
        <v>84</v>
      </c>
      <c r="AP41" s="390">
        <v>33.747683459000001</v>
      </c>
      <c r="AQ41" s="390" t="s">
        <v>84</v>
      </c>
      <c r="AR41" s="385">
        <v>33.747683459000001</v>
      </c>
      <c r="AT41" s="790" t="s">
        <v>669</v>
      </c>
      <c r="AU41" s="384" t="s">
        <v>84</v>
      </c>
      <c r="AV41" s="365" t="s">
        <v>84</v>
      </c>
      <c r="AW41" s="384">
        <v>49.545048518000002</v>
      </c>
      <c r="AX41" s="384">
        <v>39.890780280000001</v>
      </c>
      <c r="AY41" s="384" t="s">
        <v>84</v>
      </c>
      <c r="AZ41" s="365" t="s">
        <v>84</v>
      </c>
      <c r="BA41" s="390">
        <v>44.134994265000003</v>
      </c>
      <c r="BB41" s="390" t="s">
        <v>84</v>
      </c>
      <c r="BC41" s="385">
        <v>44.134994265000003</v>
      </c>
      <c r="BE41" s="790" t="s">
        <v>669</v>
      </c>
      <c r="BF41" s="384" t="s">
        <v>84</v>
      </c>
      <c r="BG41" s="365" t="s">
        <v>84</v>
      </c>
      <c r="BH41" s="384">
        <v>0.39064354600000001</v>
      </c>
      <c r="BI41" s="384">
        <v>8.7279710999999996E-2</v>
      </c>
      <c r="BJ41" s="384" t="s">
        <v>84</v>
      </c>
      <c r="BK41" s="365" t="s">
        <v>84</v>
      </c>
      <c r="BL41" s="390">
        <v>0.22064466399999999</v>
      </c>
      <c r="BM41" s="390" t="s">
        <v>84</v>
      </c>
      <c r="BN41" s="385">
        <v>0.22064466399999999</v>
      </c>
      <c r="BP41" s="790" t="s">
        <v>669</v>
      </c>
      <c r="BQ41" s="384" t="s">
        <v>84</v>
      </c>
      <c r="BR41" s="365" t="s">
        <v>84</v>
      </c>
      <c r="BS41" s="384">
        <v>3.6372386570000002</v>
      </c>
      <c r="BT41" s="384">
        <v>4.1657609960000004</v>
      </c>
      <c r="BU41" s="384" t="s">
        <v>84</v>
      </c>
      <c r="BV41" s="365" t="s">
        <v>84</v>
      </c>
      <c r="BW41" s="390">
        <v>3.9334117540000002</v>
      </c>
      <c r="BX41" s="390" t="s">
        <v>84</v>
      </c>
      <c r="BY41" s="385">
        <v>3.9334117540000002</v>
      </c>
    </row>
    <row r="42" spans="2:77" s="351" customFormat="1" ht="15.75" customHeight="1" x14ac:dyDescent="0.25">
      <c r="B42" s="766" t="s">
        <v>773</v>
      </c>
      <c r="C42" s="767"/>
      <c r="D42" s="767"/>
      <c r="E42" s="767"/>
      <c r="F42" s="767"/>
      <c r="G42" s="767"/>
      <c r="H42" s="767"/>
      <c r="I42" s="768"/>
      <c r="J42" s="768"/>
      <c r="K42" s="769"/>
      <c r="M42" s="766" t="s">
        <v>773</v>
      </c>
      <c r="N42" s="767"/>
      <c r="O42" s="767"/>
      <c r="P42" s="767"/>
      <c r="Q42" s="767"/>
      <c r="R42" s="767"/>
      <c r="S42" s="767"/>
      <c r="T42" s="768"/>
      <c r="U42" s="768"/>
      <c r="V42" s="769"/>
      <c r="W42" s="379"/>
      <c r="X42" s="766" t="s">
        <v>773</v>
      </c>
      <c r="Y42" s="775"/>
      <c r="Z42" s="775"/>
      <c r="AA42" s="775"/>
      <c r="AB42" s="775"/>
      <c r="AC42" s="775"/>
      <c r="AD42" s="775"/>
      <c r="AE42" s="776"/>
      <c r="AF42" s="776"/>
      <c r="AG42" s="777"/>
      <c r="AI42" s="766" t="s">
        <v>773</v>
      </c>
      <c r="AJ42" s="775"/>
      <c r="AK42" s="775"/>
      <c r="AL42" s="775"/>
      <c r="AM42" s="775"/>
      <c r="AN42" s="775"/>
      <c r="AO42" s="775"/>
      <c r="AP42" s="776"/>
      <c r="AQ42" s="776"/>
      <c r="AR42" s="777"/>
      <c r="AT42" s="766" t="s">
        <v>773</v>
      </c>
      <c r="AU42" s="775"/>
      <c r="AV42" s="775"/>
      <c r="AW42" s="775"/>
      <c r="AX42" s="775"/>
      <c r="AY42" s="775"/>
      <c r="AZ42" s="775"/>
      <c r="BA42" s="776"/>
      <c r="BB42" s="776"/>
      <c r="BC42" s="777"/>
      <c r="BE42" s="766" t="s">
        <v>773</v>
      </c>
      <c r="BF42" s="775"/>
      <c r="BG42" s="775"/>
      <c r="BH42" s="775"/>
      <c r="BI42" s="775"/>
      <c r="BJ42" s="775"/>
      <c r="BK42" s="775"/>
      <c r="BL42" s="776"/>
      <c r="BM42" s="776"/>
      <c r="BN42" s="777"/>
      <c r="BP42" s="766" t="s">
        <v>773</v>
      </c>
      <c r="BQ42" s="775"/>
      <c r="BR42" s="775"/>
      <c r="BS42" s="775"/>
      <c r="BT42" s="775"/>
      <c r="BU42" s="775"/>
      <c r="BV42" s="775"/>
      <c r="BW42" s="776"/>
      <c r="BX42" s="776"/>
      <c r="BY42" s="777"/>
    </row>
    <row r="43" spans="2:77" s="323" customFormat="1" ht="15.75" customHeight="1" x14ac:dyDescent="0.25">
      <c r="B43" s="681" t="s">
        <v>433</v>
      </c>
      <c r="C43" s="682" t="s">
        <v>84</v>
      </c>
      <c r="D43" s="682" t="s">
        <v>84</v>
      </c>
      <c r="E43" s="682" t="s">
        <v>84</v>
      </c>
      <c r="F43" s="682">
        <v>699.928364956</v>
      </c>
      <c r="G43" s="682">
        <v>617.09582160100001</v>
      </c>
      <c r="H43" s="682">
        <v>532.52592990200003</v>
      </c>
      <c r="I43" s="683">
        <v>699.928364956</v>
      </c>
      <c r="J43" s="683">
        <v>544.49258919299996</v>
      </c>
      <c r="K43" s="684">
        <v>545.51526270099998</v>
      </c>
      <c r="M43" s="681" t="s">
        <v>433</v>
      </c>
      <c r="N43" s="682" t="s">
        <v>84</v>
      </c>
      <c r="O43" s="682" t="s">
        <v>84</v>
      </c>
      <c r="P43" s="682" t="s">
        <v>84</v>
      </c>
      <c r="Q43" s="682">
        <v>699.01547599800006</v>
      </c>
      <c r="R43" s="682">
        <v>614.94000554000002</v>
      </c>
      <c r="S43" s="682">
        <v>532.46756381099999</v>
      </c>
      <c r="T43" s="683">
        <v>699.01547599800006</v>
      </c>
      <c r="U43" s="683">
        <v>544.13743344399995</v>
      </c>
      <c r="V43" s="684">
        <v>545.15643740500002</v>
      </c>
      <c r="W43" s="379"/>
      <c r="X43" s="681" t="s">
        <v>433</v>
      </c>
      <c r="Y43" s="687" t="s">
        <v>84</v>
      </c>
      <c r="Z43" s="687" t="s">
        <v>84</v>
      </c>
      <c r="AA43" s="687" t="s">
        <v>84</v>
      </c>
      <c r="AB43" s="687">
        <v>38.567026732000002</v>
      </c>
      <c r="AC43" s="687">
        <v>23.811475787999999</v>
      </c>
      <c r="AD43" s="687">
        <v>25.435177965000001</v>
      </c>
      <c r="AE43" s="688">
        <v>38.567026732000002</v>
      </c>
      <c r="AF43" s="688">
        <v>25.174788051</v>
      </c>
      <c r="AG43" s="689">
        <v>25.287842040000001</v>
      </c>
      <c r="AI43" s="681" t="s">
        <v>433</v>
      </c>
      <c r="AJ43" s="687" t="s">
        <v>84</v>
      </c>
      <c r="AK43" s="687" t="s">
        <v>84</v>
      </c>
      <c r="AL43" s="687" t="s">
        <v>84</v>
      </c>
      <c r="AM43" s="687">
        <v>44.944169287999998</v>
      </c>
      <c r="AN43" s="687">
        <v>43.444807138000002</v>
      </c>
      <c r="AO43" s="687">
        <v>32.655677513999997</v>
      </c>
      <c r="AP43" s="688">
        <v>44.944169287999998</v>
      </c>
      <c r="AQ43" s="688">
        <v>34.385908938</v>
      </c>
      <c r="AR43" s="689">
        <v>34.475039178000003</v>
      </c>
      <c r="AT43" s="681" t="s">
        <v>433</v>
      </c>
      <c r="AU43" s="687" t="s">
        <v>84</v>
      </c>
      <c r="AV43" s="687" t="s">
        <v>84</v>
      </c>
      <c r="AW43" s="687" t="s">
        <v>84</v>
      </c>
      <c r="AX43" s="687">
        <v>11.339083366000001</v>
      </c>
      <c r="AY43" s="687">
        <v>22.779118873000002</v>
      </c>
      <c r="AZ43" s="687">
        <v>33.253804780000003</v>
      </c>
      <c r="BA43" s="688">
        <v>11.339083366000001</v>
      </c>
      <c r="BB43" s="688">
        <v>31.574000075000001</v>
      </c>
      <c r="BC43" s="689">
        <v>31.403181879000002</v>
      </c>
      <c r="BE43" s="681" t="s">
        <v>433</v>
      </c>
      <c r="BF43" s="687" t="s">
        <v>84</v>
      </c>
      <c r="BG43" s="687" t="s">
        <v>84</v>
      </c>
      <c r="BH43" s="687" t="s">
        <v>84</v>
      </c>
      <c r="BI43" s="687">
        <v>2.2535224540000001</v>
      </c>
      <c r="BJ43" s="687">
        <v>3.104227807</v>
      </c>
      <c r="BK43" s="687">
        <v>3.2178488220000001</v>
      </c>
      <c r="BL43" s="688">
        <v>2.2535224540000001</v>
      </c>
      <c r="BM43" s="688">
        <v>3.199627644</v>
      </c>
      <c r="BN43" s="689">
        <v>3.1916408559999998</v>
      </c>
      <c r="BP43" s="681" t="s">
        <v>433</v>
      </c>
      <c r="BQ43" s="687" t="s">
        <v>84</v>
      </c>
      <c r="BR43" s="687" t="s">
        <v>84</v>
      </c>
      <c r="BS43" s="687" t="s">
        <v>84</v>
      </c>
      <c r="BT43" s="687">
        <v>2.89619816</v>
      </c>
      <c r="BU43" s="687">
        <v>6.8603703950000003</v>
      </c>
      <c r="BV43" s="687">
        <v>5.437490918</v>
      </c>
      <c r="BW43" s="688">
        <v>2.89619816</v>
      </c>
      <c r="BX43" s="688">
        <v>5.6656752920000004</v>
      </c>
      <c r="BY43" s="689">
        <v>5.6422960460000002</v>
      </c>
    </row>
    <row r="44" spans="2:77" s="351" customFormat="1" ht="15.75" customHeight="1" x14ac:dyDescent="0.25">
      <c r="B44" s="371" t="s">
        <v>288</v>
      </c>
      <c r="C44" s="369" t="s">
        <v>84</v>
      </c>
      <c r="D44" s="369">
        <v>804.87665887200001</v>
      </c>
      <c r="E44" s="369">
        <v>610.07321936300002</v>
      </c>
      <c r="F44" s="369">
        <v>446.04101056899998</v>
      </c>
      <c r="G44" s="369">
        <v>450.96364361299999</v>
      </c>
      <c r="H44" s="369">
        <v>351.37578547499999</v>
      </c>
      <c r="I44" s="370">
        <v>461.73054604599997</v>
      </c>
      <c r="J44" s="370">
        <v>439.547927921</v>
      </c>
      <c r="K44" s="355">
        <v>447.88015315400003</v>
      </c>
      <c r="M44" s="371" t="s">
        <v>288</v>
      </c>
      <c r="N44" s="369" t="s">
        <v>84</v>
      </c>
      <c r="O44" s="369">
        <v>804.87665887200001</v>
      </c>
      <c r="P44" s="369">
        <v>609.14411854800005</v>
      </c>
      <c r="Q44" s="369">
        <v>445.54920887499998</v>
      </c>
      <c r="R44" s="369">
        <v>450.69561724599998</v>
      </c>
      <c r="S44" s="369">
        <v>351.322123277</v>
      </c>
      <c r="T44" s="370">
        <v>461.20632566500001</v>
      </c>
      <c r="U44" s="370">
        <v>439.30447403099998</v>
      </c>
      <c r="V44" s="355">
        <v>447.53123787800001</v>
      </c>
      <c r="W44" s="379"/>
      <c r="X44" s="371" t="s">
        <v>288</v>
      </c>
      <c r="Y44" s="386" t="s">
        <v>84</v>
      </c>
      <c r="Z44" s="386">
        <v>26.252337039</v>
      </c>
      <c r="AA44" s="386">
        <v>24.121836362</v>
      </c>
      <c r="AB44" s="386">
        <v>27.291713188999999</v>
      </c>
      <c r="AC44" s="386">
        <v>29.223820538999998</v>
      </c>
      <c r="AD44" s="386">
        <v>30.085440023</v>
      </c>
      <c r="AE44" s="391">
        <v>26.93885409</v>
      </c>
      <c r="AF44" s="391">
        <v>29.302775215</v>
      </c>
      <c r="AG44" s="387">
        <v>28.387381411</v>
      </c>
      <c r="AI44" s="371" t="s">
        <v>288</v>
      </c>
      <c r="AJ44" s="386" t="s">
        <v>84</v>
      </c>
      <c r="AK44" s="386">
        <v>44.569921978000004</v>
      </c>
      <c r="AL44" s="386">
        <v>47.481956394000001</v>
      </c>
      <c r="AM44" s="386">
        <v>40.938233945999997</v>
      </c>
      <c r="AN44" s="386">
        <v>38.213152178000001</v>
      </c>
      <c r="AO44" s="386">
        <v>34.112957973</v>
      </c>
      <c r="AP44" s="391">
        <v>41.683484006</v>
      </c>
      <c r="AQ44" s="391">
        <v>37.837430050999998</v>
      </c>
      <c r="AR44" s="387">
        <v>39.326758067</v>
      </c>
      <c r="AT44" s="371" t="s">
        <v>288</v>
      </c>
      <c r="AU44" s="386" t="s">
        <v>84</v>
      </c>
      <c r="AV44" s="386">
        <v>23.338385774999999</v>
      </c>
      <c r="AW44" s="386">
        <v>22.984615550000001</v>
      </c>
      <c r="AX44" s="386">
        <v>25.229173333999999</v>
      </c>
      <c r="AY44" s="386">
        <v>25.415678047</v>
      </c>
      <c r="AZ44" s="386">
        <v>28.910303753000001</v>
      </c>
      <c r="BA44" s="391">
        <v>24.966241240999999</v>
      </c>
      <c r="BB44" s="391">
        <v>25.735908781999999</v>
      </c>
      <c r="BC44" s="387">
        <v>25.437866309</v>
      </c>
      <c r="BE44" s="371" t="s">
        <v>288</v>
      </c>
      <c r="BF44" s="386" t="s">
        <v>84</v>
      </c>
      <c r="BG44" s="386">
        <v>1.7172741389999999</v>
      </c>
      <c r="BH44" s="386">
        <v>1.4239508409999999</v>
      </c>
      <c r="BI44" s="386">
        <v>1.56923634</v>
      </c>
      <c r="BJ44" s="386">
        <v>2.2182087680000002</v>
      </c>
      <c r="BK44" s="386">
        <v>3.0894822419999999</v>
      </c>
      <c r="BL44" s="391">
        <v>1.5552793499999999</v>
      </c>
      <c r="BM44" s="391">
        <v>2.29804809</v>
      </c>
      <c r="BN44" s="387">
        <v>2.010421783</v>
      </c>
      <c r="BP44" s="371" t="s">
        <v>288</v>
      </c>
      <c r="BQ44" s="386" t="s">
        <v>84</v>
      </c>
      <c r="BR44" s="386">
        <v>4.122081069</v>
      </c>
      <c r="BS44" s="386">
        <v>3.9876408529999998</v>
      </c>
      <c r="BT44" s="386">
        <v>4.9716431910000001</v>
      </c>
      <c r="BU44" s="386">
        <v>4.9291404669999999</v>
      </c>
      <c r="BV44" s="386">
        <v>3.8018160089999999</v>
      </c>
      <c r="BW44" s="391">
        <v>4.8561413120000001</v>
      </c>
      <c r="BX44" s="391">
        <v>4.8258378620000002</v>
      </c>
      <c r="BY44" s="387">
        <v>4.8375724289999997</v>
      </c>
    </row>
    <row r="45" spans="2:77" s="323" customFormat="1" ht="15.75" customHeight="1" x14ac:dyDescent="0.25">
      <c r="B45" s="685" t="s">
        <v>79</v>
      </c>
      <c r="C45" s="682">
        <v>440.93022181600003</v>
      </c>
      <c r="D45" s="682">
        <v>380.19113042999999</v>
      </c>
      <c r="E45" s="682">
        <v>359.00675968899998</v>
      </c>
      <c r="F45" s="682">
        <v>325.03366795800002</v>
      </c>
      <c r="G45" s="682">
        <v>368.40052494700001</v>
      </c>
      <c r="H45" s="682" t="s">
        <v>84</v>
      </c>
      <c r="I45" s="683">
        <v>374.207225499</v>
      </c>
      <c r="J45" s="683">
        <v>368.40052494700001</v>
      </c>
      <c r="K45" s="684">
        <v>374.14458789499997</v>
      </c>
      <c r="M45" s="685" t="s">
        <v>79</v>
      </c>
      <c r="N45" s="682">
        <v>440.23040230399999</v>
      </c>
      <c r="O45" s="682">
        <v>379.78929587800002</v>
      </c>
      <c r="P45" s="682">
        <v>358.60578980700001</v>
      </c>
      <c r="Q45" s="682">
        <v>324.77206198800002</v>
      </c>
      <c r="R45" s="682">
        <v>368.40052494700001</v>
      </c>
      <c r="S45" s="682" t="s">
        <v>84</v>
      </c>
      <c r="T45" s="683">
        <v>373.785892709</v>
      </c>
      <c r="U45" s="683">
        <v>368.40052494700001</v>
      </c>
      <c r="V45" s="684">
        <v>373.727800075</v>
      </c>
      <c r="W45" s="379"/>
      <c r="X45" s="685" t="s">
        <v>79</v>
      </c>
      <c r="Y45" s="687">
        <v>23.632059409</v>
      </c>
      <c r="Z45" s="687">
        <v>27.350288863999999</v>
      </c>
      <c r="AA45" s="687">
        <v>26.599141603</v>
      </c>
      <c r="AB45" s="687">
        <v>30.575873153</v>
      </c>
      <c r="AC45" s="687">
        <v>25.362972666000001</v>
      </c>
      <c r="AD45" s="687" t="s">
        <v>84</v>
      </c>
      <c r="AE45" s="688">
        <v>26.928847219000001</v>
      </c>
      <c r="AF45" s="688">
        <v>25.362972666000001</v>
      </c>
      <c r="AG45" s="689">
        <v>26.912215259</v>
      </c>
      <c r="AI45" s="685" t="s">
        <v>79</v>
      </c>
      <c r="AJ45" s="687">
        <v>42.150405849999999</v>
      </c>
      <c r="AK45" s="687">
        <v>41.388513314999997</v>
      </c>
      <c r="AL45" s="687">
        <v>43.081865362999999</v>
      </c>
      <c r="AM45" s="687">
        <v>37.578931818999997</v>
      </c>
      <c r="AN45" s="687">
        <v>47.775908848</v>
      </c>
      <c r="AO45" s="687" t="s">
        <v>84</v>
      </c>
      <c r="AP45" s="688">
        <v>41.587402597000001</v>
      </c>
      <c r="AQ45" s="688">
        <v>47.775908848</v>
      </c>
      <c r="AR45" s="689">
        <v>41.653133910999998</v>
      </c>
      <c r="AT45" s="685" t="s">
        <v>79</v>
      </c>
      <c r="AU45" s="687">
        <v>27.318966805999999</v>
      </c>
      <c r="AV45" s="687">
        <v>25.053749062000001</v>
      </c>
      <c r="AW45" s="687">
        <v>24.512640315999999</v>
      </c>
      <c r="AX45" s="687">
        <v>25.090932894000002</v>
      </c>
      <c r="AY45" s="687">
        <v>18.617874624999999</v>
      </c>
      <c r="AZ45" s="687" t="s">
        <v>84</v>
      </c>
      <c r="BA45" s="688">
        <v>25.233010356000001</v>
      </c>
      <c r="BB45" s="688">
        <v>18.617874624999999</v>
      </c>
      <c r="BC45" s="689">
        <v>25.162747590999999</v>
      </c>
      <c r="BE45" s="685" t="s">
        <v>79</v>
      </c>
      <c r="BF45" s="687">
        <v>1.3680200259999999</v>
      </c>
      <c r="BG45" s="687">
        <v>1.306441559</v>
      </c>
      <c r="BH45" s="687">
        <v>1.1717144939999999</v>
      </c>
      <c r="BI45" s="687">
        <v>0.99278411200000005</v>
      </c>
      <c r="BJ45" s="687">
        <v>1.0798972760000001</v>
      </c>
      <c r="BK45" s="687" t="s">
        <v>84</v>
      </c>
      <c r="BL45" s="688">
        <v>1.240438886</v>
      </c>
      <c r="BM45" s="688">
        <v>1.0798972760000001</v>
      </c>
      <c r="BN45" s="689">
        <v>1.238733691</v>
      </c>
      <c r="BP45" s="685" t="s">
        <v>79</v>
      </c>
      <c r="BQ45" s="687">
        <v>5.5305479100000001</v>
      </c>
      <c r="BR45" s="687">
        <v>4.9010071990000004</v>
      </c>
      <c r="BS45" s="687">
        <v>4.6346382249999998</v>
      </c>
      <c r="BT45" s="687">
        <v>5.7614780229999996</v>
      </c>
      <c r="BU45" s="687">
        <v>7.1633465860000003</v>
      </c>
      <c r="BV45" s="687" t="s">
        <v>84</v>
      </c>
      <c r="BW45" s="688">
        <v>5.0103009409999997</v>
      </c>
      <c r="BX45" s="688">
        <v>7.1633465860000003</v>
      </c>
      <c r="BY45" s="689">
        <v>5.0331695490000001</v>
      </c>
    </row>
    <row r="46" spans="2:77" s="351" customFormat="1" ht="15.75" customHeight="1" x14ac:dyDescent="0.25">
      <c r="B46" s="678" t="s">
        <v>78</v>
      </c>
      <c r="C46" s="679">
        <v>434.180156216</v>
      </c>
      <c r="D46" s="679">
        <v>361.89633070299999</v>
      </c>
      <c r="E46" s="679">
        <v>277.741271762</v>
      </c>
      <c r="F46" s="679">
        <v>164.73493564899999</v>
      </c>
      <c r="G46" s="679" t="s">
        <v>84</v>
      </c>
      <c r="H46" s="679" t="s">
        <v>84</v>
      </c>
      <c r="I46" s="546">
        <v>367.429769325</v>
      </c>
      <c r="J46" s="546" t="s">
        <v>84</v>
      </c>
      <c r="K46" s="680">
        <v>367.429769325</v>
      </c>
      <c r="M46" s="678" t="s">
        <v>78</v>
      </c>
      <c r="N46" s="679">
        <v>433.07533507699998</v>
      </c>
      <c r="O46" s="679">
        <v>361.77617250200001</v>
      </c>
      <c r="P46" s="679">
        <v>277.532824925</v>
      </c>
      <c r="Q46" s="679">
        <v>164.73493564899999</v>
      </c>
      <c r="R46" s="679" t="s">
        <v>84</v>
      </c>
      <c r="S46" s="679" t="s">
        <v>84</v>
      </c>
      <c r="T46" s="546">
        <v>366.96344140399998</v>
      </c>
      <c r="U46" s="546" t="s">
        <v>84</v>
      </c>
      <c r="V46" s="680">
        <v>366.96344140399998</v>
      </c>
      <c r="W46" s="379"/>
      <c r="X46" s="678" t="s">
        <v>78</v>
      </c>
      <c r="Y46" s="690">
        <v>31.043504063</v>
      </c>
      <c r="Z46" s="690">
        <v>29.975741127999999</v>
      </c>
      <c r="AA46" s="690">
        <v>33.209014113000002</v>
      </c>
      <c r="AB46" s="690">
        <v>25.704181208000001</v>
      </c>
      <c r="AC46" s="690" t="s">
        <v>84</v>
      </c>
      <c r="AD46" s="690" t="s">
        <v>84</v>
      </c>
      <c r="AE46" s="691">
        <v>30.740113791999999</v>
      </c>
      <c r="AF46" s="691" t="s">
        <v>84</v>
      </c>
      <c r="AG46" s="692">
        <v>30.740113791999999</v>
      </c>
      <c r="AI46" s="678" t="s">
        <v>78</v>
      </c>
      <c r="AJ46" s="690">
        <v>36.516348018000002</v>
      </c>
      <c r="AK46" s="690">
        <v>37.367463045999997</v>
      </c>
      <c r="AL46" s="690">
        <v>36.258059670999998</v>
      </c>
      <c r="AM46" s="690">
        <v>54.729669147000003</v>
      </c>
      <c r="AN46" s="690" t="s">
        <v>84</v>
      </c>
      <c r="AO46" s="690" t="s">
        <v>84</v>
      </c>
      <c r="AP46" s="691">
        <v>37.115480925999996</v>
      </c>
      <c r="AQ46" s="691" t="s">
        <v>84</v>
      </c>
      <c r="AR46" s="692">
        <v>37.115480925999996</v>
      </c>
      <c r="AT46" s="678" t="s">
        <v>78</v>
      </c>
      <c r="AU46" s="690">
        <v>26.78385243</v>
      </c>
      <c r="AV46" s="690">
        <v>26.050456836999999</v>
      </c>
      <c r="AW46" s="690">
        <v>25.343104443000001</v>
      </c>
      <c r="AX46" s="690">
        <v>9.9288550610000001</v>
      </c>
      <c r="AY46" s="690" t="s">
        <v>84</v>
      </c>
      <c r="AZ46" s="690" t="s">
        <v>84</v>
      </c>
      <c r="BA46" s="691">
        <v>26.052153670999999</v>
      </c>
      <c r="BB46" s="691" t="s">
        <v>84</v>
      </c>
      <c r="BC46" s="692">
        <v>26.052153670999999</v>
      </c>
      <c r="BE46" s="678" t="s">
        <v>78</v>
      </c>
      <c r="BF46" s="690">
        <v>1.1394160179999999</v>
      </c>
      <c r="BG46" s="690">
        <v>0.94012299499999996</v>
      </c>
      <c r="BH46" s="690">
        <v>1.1517970289999999</v>
      </c>
      <c r="BI46" s="690" t="s">
        <v>84</v>
      </c>
      <c r="BJ46" s="690" t="s">
        <v>84</v>
      </c>
      <c r="BK46" s="690" t="s">
        <v>84</v>
      </c>
      <c r="BL46" s="691">
        <v>1.0337312249999999</v>
      </c>
      <c r="BM46" s="691" t="s">
        <v>84</v>
      </c>
      <c r="BN46" s="692">
        <v>1.0337312249999999</v>
      </c>
      <c r="BP46" s="678" t="s">
        <v>78</v>
      </c>
      <c r="BQ46" s="690">
        <v>4.5168794710000002</v>
      </c>
      <c r="BR46" s="690">
        <v>5.6662159939999999</v>
      </c>
      <c r="BS46" s="690">
        <v>4.0380247440000003</v>
      </c>
      <c r="BT46" s="690">
        <v>9.6372945839999993</v>
      </c>
      <c r="BU46" s="690" t="s">
        <v>84</v>
      </c>
      <c r="BV46" s="690" t="s">
        <v>84</v>
      </c>
      <c r="BW46" s="691">
        <v>5.0585203869999997</v>
      </c>
      <c r="BX46" s="691" t="s">
        <v>84</v>
      </c>
      <c r="BY46" s="692">
        <v>5.0585203869999997</v>
      </c>
    </row>
    <row r="47" spans="2:77" s="375" customFormat="1" x14ac:dyDescent="0.2">
      <c r="B47" s="22" t="s">
        <v>266</v>
      </c>
      <c r="C47" s="373"/>
      <c r="D47" s="373"/>
      <c r="E47" s="373"/>
      <c r="F47" s="373"/>
      <c r="G47" s="373"/>
      <c r="H47" s="373"/>
      <c r="I47" s="373"/>
      <c r="J47" s="373"/>
      <c r="K47" s="374"/>
      <c r="M47" s="22" t="s">
        <v>266</v>
      </c>
      <c r="N47" s="373"/>
      <c r="O47" s="373"/>
      <c r="P47" s="373"/>
      <c r="Q47" s="373"/>
      <c r="R47" s="373"/>
      <c r="S47" s="373"/>
      <c r="T47" s="373"/>
      <c r="U47" s="373"/>
      <c r="V47" s="374"/>
      <c r="W47" s="376"/>
      <c r="X47" s="22" t="s">
        <v>266</v>
      </c>
      <c r="Y47" s="373"/>
      <c r="Z47" s="373"/>
      <c r="AA47" s="373"/>
      <c r="AB47" s="373"/>
      <c r="AC47" s="373"/>
      <c r="AD47" s="373"/>
      <c r="AE47" s="373"/>
      <c r="AF47" s="373"/>
      <c r="AG47" s="374"/>
      <c r="AI47" s="22" t="s">
        <v>266</v>
      </c>
      <c r="AJ47" s="373"/>
      <c r="AK47" s="373"/>
      <c r="AL47" s="373"/>
      <c r="AM47" s="373"/>
      <c r="AN47" s="373"/>
      <c r="AO47" s="373"/>
      <c r="AP47" s="373"/>
      <c r="AQ47" s="373"/>
      <c r="AR47" s="374"/>
      <c r="AT47" s="22" t="s">
        <v>266</v>
      </c>
      <c r="AU47" s="373"/>
      <c r="AV47" s="373"/>
      <c r="AW47" s="373"/>
      <c r="AX47" s="373"/>
      <c r="AY47" s="373"/>
      <c r="AZ47" s="373"/>
      <c r="BA47" s="373"/>
      <c r="BB47" s="373"/>
      <c r="BC47" s="374"/>
      <c r="BE47" s="22" t="s">
        <v>266</v>
      </c>
      <c r="BF47" s="373"/>
      <c r="BG47" s="373"/>
      <c r="BH47" s="373"/>
      <c r="BI47" s="373"/>
      <c r="BJ47" s="373"/>
      <c r="BK47" s="373"/>
      <c r="BL47" s="373"/>
      <c r="BM47" s="373"/>
      <c r="BN47" s="374"/>
      <c r="BP47" s="22" t="s">
        <v>266</v>
      </c>
      <c r="BQ47" s="373"/>
      <c r="BR47" s="373"/>
      <c r="BS47" s="373"/>
      <c r="BT47" s="373"/>
      <c r="BU47" s="373"/>
      <c r="BV47" s="373"/>
      <c r="BW47" s="373"/>
      <c r="BX47" s="373"/>
      <c r="BY47" s="374"/>
    </row>
    <row r="48" spans="2:77" s="243" customFormat="1" x14ac:dyDescent="0.2">
      <c r="B48" s="22" t="s">
        <v>434</v>
      </c>
      <c r="C48" s="373"/>
      <c r="D48" s="373"/>
      <c r="E48" s="373"/>
      <c r="F48" s="373"/>
      <c r="G48" s="373"/>
      <c r="H48" s="373"/>
      <c r="I48" s="373"/>
      <c r="J48" s="373"/>
      <c r="K48" s="374"/>
      <c r="M48" s="22" t="s">
        <v>434</v>
      </c>
      <c r="N48" s="373"/>
      <c r="O48" s="373"/>
      <c r="P48" s="373"/>
      <c r="Q48" s="373"/>
      <c r="R48" s="373"/>
      <c r="S48" s="373"/>
      <c r="T48" s="373"/>
      <c r="U48" s="373"/>
      <c r="V48" s="374"/>
      <c r="W48" s="376"/>
      <c r="X48" s="22" t="s">
        <v>434</v>
      </c>
      <c r="Y48" s="373"/>
      <c r="Z48" s="373"/>
      <c r="AA48" s="373"/>
      <c r="AB48" s="373"/>
      <c r="AC48" s="373"/>
      <c r="AD48" s="373"/>
      <c r="AE48" s="373"/>
      <c r="AF48" s="373"/>
      <c r="AG48" s="374"/>
      <c r="AI48" s="22" t="s">
        <v>434</v>
      </c>
      <c r="AJ48" s="373"/>
      <c r="AK48" s="373"/>
      <c r="AL48" s="373"/>
      <c r="AM48" s="373"/>
      <c r="AN48" s="373"/>
      <c r="AO48" s="373"/>
      <c r="AP48" s="373"/>
      <c r="AQ48" s="373"/>
      <c r="AR48" s="374"/>
      <c r="AT48" s="22" t="s">
        <v>434</v>
      </c>
      <c r="AU48" s="373"/>
      <c r="AV48" s="373"/>
      <c r="AW48" s="373"/>
      <c r="AX48" s="373"/>
      <c r="AY48" s="373"/>
      <c r="AZ48" s="373"/>
      <c r="BA48" s="373"/>
      <c r="BB48" s="373"/>
      <c r="BC48" s="374"/>
      <c r="BE48" s="22" t="s">
        <v>434</v>
      </c>
      <c r="BF48" s="373"/>
      <c r="BG48" s="373"/>
      <c r="BH48" s="373"/>
      <c r="BI48" s="373"/>
      <c r="BJ48" s="373"/>
      <c r="BK48" s="373"/>
      <c r="BL48" s="373"/>
      <c r="BM48" s="373"/>
      <c r="BN48" s="374"/>
      <c r="BP48" s="22" t="s">
        <v>434</v>
      </c>
      <c r="BQ48" s="373"/>
      <c r="BR48" s="373"/>
      <c r="BS48" s="373"/>
      <c r="BT48" s="373"/>
      <c r="BU48" s="373"/>
      <c r="BV48" s="373"/>
      <c r="BW48" s="373"/>
      <c r="BX48" s="373"/>
      <c r="BY48" s="374"/>
    </row>
    <row r="49" spans="2:77" s="243" customFormat="1" x14ac:dyDescent="0.2">
      <c r="B49" s="47" t="s">
        <v>420</v>
      </c>
      <c r="C49" s="373"/>
      <c r="D49" s="373"/>
      <c r="E49" s="373"/>
      <c r="F49" s="373"/>
      <c r="G49" s="373"/>
      <c r="H49" s="373"/>
      <c r="I49" s="373"/>
      <c r="J49" s="373"/>
      <c r="K49" s="374"/>
      <c r="M49" s="47" t="s">
        <v>420</v>
      </c>
      <c r="N49" s="373"/>
      <c r="O49" s="373"/>
      <c r="P49" s="373"/>
      <c r="Q49" s="373"/>
      <c r="R49" s="373"/>
      <c r="S49" s="373"/>
      <c r="T49" s="373"/>
      <c r="U49" s="373"/>
      <c r="V49" s="374"/>
      <c r="W49" s="376"/>
      <c r="X49" s="47" t="s">
        <v>420</v>
      </c>
      <c r="Y49" s="373"/>
      <c r="Z49" s="373"/>
      <c r="AA49" s="373"/>
      <c r="AB49" s="373"/>
      <c r="AC49" s="373"/>
      <c r="AD49" s="373"/>
      <c r="AE49" s="373"/>
      <c r="AF49" s="373"/>
      <c r="AG49" s="374"/>
      <c r="AI49" s="47" t="s">
        <v>420</v>
      </c>
      <c r="AJ49" s="373"/>
      <c r="AK49" s="373"/>
      <c r="AL49" s="373"/>
      <c r="AM49" s="373"/>
      <c r="AN49" s="373"/>
      <c r="AO49" s="373"/>
      <c r="AP49" s="373"/>
      <c r="AQ49" s="373"/>
      <c r="AR49" s="374"/>
      <c r="AT49" s="47" t="s">
        <v>420</v>
      </c>
      <c r="AU49" s="373"/>
      <c r="AV49" s="373"/>
      <c r="AW49" s="373"/>
      <c r="AX49" s="373"/>
      <c r="AY49" s="373"/>
      <c r="AZ49" s="373"/>
      <c r="BA49" s="373"/>
      <c r="BB49" s="373"/>
      <c r="BC49" s="374"/>
      <c r="BE49" s="47" t="s">
        <v>420</v>
      </c>
      <c r="BF49" s="373"/>
      <c r="BG49" s="373"/>
      <c r="BH49" s="373"/>
      <c r="BI49" s="373"/>
      <c r="BJ49" s="373"/>
      <c r="BK49" s="373"/>
      <c r="BL49" s="373"/>
      <c r="BM49" s="373"/>
      <c r="BN49" s="374"/>
      <c r="BP49" s="47" t="s">
        <v>420</v>
      </c>
      <c r="BQ49" s="373"/>
      <c r="BR49" s="373"/>
      <c r="BS49" s="373"/>
      <c r="BT49" s="373"/>
      <c r="BU49" s="373"/>
      <c r="BV49" s="373"/>
      <c r="BW49" s="373"/>
      <c r="BX49" s="373"/>
      <c r="BY49" s="374"/>
    </row>
    <row r="50" spans="2:77" s="243" customFormat="1" x14ac:dyDescent="0.2">
      <c r="B50" s="372" t="s">
        <v>774</v>
      </c>
      <c r="C50" s="377"/>
      <c r="D50" s="377"/>
      <c r="E50" s="377"/>
      <c r="F50" s="377"/>
      <c r="G50" s="377"/>
      <c r="H50" s="377"/>
      <c r="I50" s="377"/>
      <c r="J50" s="377"/>
      <c r="K50" s="378"/>
      <c r="M50" s="372" t="s">
        <v>774</v>
      </c>
      <c r="N50" s="377"/>
      <c r="O50" s="377"/>
      <c r="P50" s="377"/>
      <c r="Q50" s="377"/>
      <c r="R50" s="377"/>
      <c r="S50" s="377"/>
      <c r="T50" s="377"/>
      <c r="U50" s="377"/>
      <c r="V50" s="378"/>
      <c r="W50" s="376"/>
      <c r="X50" s="372" t="s">
        <v>774</v>
      </c>
      <c r="Y50" s="377"/>
      <c r="Z50" s="377"/>
      <c r="AA50" s="377"/>
      <c r="AB50" s="377"/>
      <c r="AC50" s="377"/>
      <c r="AD50" s="377"/>
      <c r="AE50" s="377"/>
      <c r="AF50" s="377"/>
      <c r="AG50" s="378"/>
      <c r="AI50" s="372" t="s">
        <v>774</v>
      </c>
      <c r="AJ50" s="377"/>
      <c r="AK50" s="377"/>
      <c r="AL50" s="377"/>
      <c r="AM50" s="377"/>
      <c r="AN50" s="377"/>
      <c r="AO50" s="377"/>
      <c r="AP50" s="377"/>
      <c r="AQ50" s="377"/>
      <c r="AR50" s="378"/>
      <c r="AT50" s="372" t="s">
        <v>774</v>
      </c>
      <c r="AU50" s="377"/>
      <c r="AV50" s="377"/>
      <c r="AW50" s="377"/>
      <c r="AX50" s="377"/>
      <c r="AY50" s="377"/>
      <c r="AZ50" s="377"/>
      <c r="BA50" s="377"/>
      <c r="BB50" s="377"/>
      <c r="BC50" s="378"/>
      <c r="BE50" s="372" t="s">
        <v>774</v>
      </c>
      <c r="BF50" s="377"/>
      <c r="BG50" s="377"/>
      <c r="BH50" s="377"/>
      <c r="BI50" s="377"/>
      <c r="BJ50" s="377"/>
      <c r="BK50" s="377"/>
      <c r="BL50" s="377"/>
      <c r="BM50" s="377"/>
      <c r="BN50" s="378"/>
      <c r="BP50" s="372" t="s">
        <v>774</v>
      </c>
      <c r="BQ50" s="377"/>
      <c r="BR50" s="377"/>
      <c r="BS50" s="377"/>
      <c r="BT50" s="377"/>
      <c r="BU50" s="377"/>
      <c r="BV50" s="377"/>
      <c r="BW50" s="377"/>
      <c r="BX50" s="377"/>
      <c r="BY50" s="378"/>
    </row>
    <row r="51" spans="2:77" x14ac:dyDescent="0.2">
      <c r="C51" s="32"/>
      <c r="D51" s="32"/>
      <c r="E51" s="32"/>
      <c r="F51" s="32"/>
      <c r="G51" s="32"/>
      <c r="H51" s="32"/>
      <c r="I51" s="32"/>
      <c r="J51" s="32"/>
      <c r="K51" s="70"/>
      <c r="Y51" s="32"/>
      <c r="Z51" s="32"/>
      <c r="AA51" s="32"/>
      <c r="AB51" s="32"/>
      <c r="AC51" s="32"/>
      <c r="AD51" s="32"/>
      <c r="AE51" s="32"/>
      <c r="AF51" s="32"/>
      <c r="AG51" s="70"/>
      <c r="AJ51" s="32"/>
      <c r="AK51" s="32"/>
      <c r="AL51" s="32"/>
      <c r="AM51" s="32"/>
      <c r="AN51" s="32"/>
      <c r="AO51" s="32"/>
      <c r="AP51" s="32"/>
      <c r="AQ51" s="32"/>
      <c r="AR51" s="70"/>
      <c r="AU51" s="32"/>
      <c r="AV51" s="32"/>
      <c r="AW51" s="32"/>
      <c r="AX51" s="32"/>
      <c r="AY51" s="32"/>
      <c r="AZ51" s="32"/>
      <c r="BA51" s="32"/>
      <c r="BB51" s="32"/>
      <c r="BC51" s="70"/>
      <c r="BF51" s="32"/>
      <c r="BG51" s="32"/>
      <c r="BH51" s="32"/>
      <c r="BI51" s="32"/>
      <c r="BJ51" s="32"/>
      <c r="BK51" s="32"/>
      <c r="BL51" s="32"/>
      <c r="BM51" s="32"/>
      <c r="BN51" s="70"/>
      <c r="BQ51" s="32"/>
      <c r="BR51" s="32"/>
      <c r="BS51" s="32"/>
      <c r="BT51" s="32"/>
      <c r="BU51" s="32"/>
      <c r="BV51" s="32"/>
      <c r="BW51" s="32"/>
      <c r="BX51" s="32"/>
      <c r="BY51" s="70"/>
    </row>
    <row r="52" spans="2:77" x14ac:dyDescent="0.2">
      <c r="K52"/>
    </row>
    <row r="53" spans="2:77" x14ac:dyDescent="0.2">
      <c r="K53"/>
    </row>
    <row r="54" spans="2:77" x14ac:dyDescent="0.2">
      <c r="K54"/>
    </row>
    <row r="55" spans="2:77" x14ac:dyDescent="0.2">
      <c r="K55"/>
    </row>
  </sheetData>
  <phoneticPr fontId="3" type="noConversion"/>
  <pageMargins left="0.39370078740157483" right="0.39370078740157483" top="0.78740157480314965" bottom="0.78740157480314965" header="0.39370078740157483" footer="0.39370078740157483"/>
  <pageSetup paperSize="9" scale="68" firstPageNumber="44" fitToWidth="7" orientation="landscape" useFirstPageNumber="1" r:id="rId1"/>
  <headerFooter differentOddEven="1" differentFirst="1">
    <oddHeader>&amp;R&amp;12Les finances des groupements à fiscalité propre en 2023</oddHeader>
    <oddFooter>&amp;L&amp;12Direction Générale des Collectivités Locales / DESL&amp;C&amp;12&amp;P&amp;R&amp;12Mise en ligne  :janvier 2025</oddFooter>
    <evenHeader>&amp;R&amp;12Les finances des groupements à fiscalité propre en 2023</evenHeader>
    <evenFooter>&amp;L&amp;12Direction Générale des Collectivités Locales / DESL&amp;C&amp;12&amp;P&amp;R&amp;12Mise en ligne  : janvier 2025</evenFooter>
    <firstHeader>&amp;R&amp;12Les finances des groupements à fiscalité propre en 2023</firstHeader>
    <firstFooter>&amp;L&amp;12Direction Générale des Collectivités Locales / DESL&amp;C&amp;12&amp;P&amp;R&amp;12Mise en ligne : janvier 2025</firstFooter>
  </headerFooter>
  <colBreaks count="6" manualBreakCount="6">
    <brk id="11" max="45" man="1"/>
    <brk id="22" max="45" man="1"/>
    <brk id="33" max="44" man="1"/>
    <brk id="44" max="45" man="1"/>
    <brk id="55" max="44" man="1"/>
    <brk id="66" max="44"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J60"/>
  <sheetViews>
    <sheetView zoomScaleNormal="100" zoomScaleSheetLayoutView="70" zoomScalePageLayoutView="85" workbookViewId="0"/>
  </sheetViews>
  <sheetFormatPr baseColWidth="10" defaultRowHeight="12.75" x14ac:dyDescent="0.2"/>
  <cols>
    <col min="1" max="1" width="3.140625" customWidth="1"/>
    <col min="2" max="2" width="35.42578125" customWidth="1"/>
    <col min="3" max="10" width="15.7109375" customWidth="1"/>
    <col min="11" max="11" width="15.7109375" style="74" customWidth="1"/>
    <col min="12" max="12" width="3.140625" customWidth="1"/>
    <col min="13" max="13" width="34.28515625" customWidth="1"/>
    <col min="14" max="21" width="15.7109375" customWidth="1"/>
    <col min="22" max="22" width="15.7109375" style="74" customWidth="1"/>
    <col min="23" max="23" width="3.140625" customWidth="1"/>
    <col min="24" max="24" width="36.85546875" customWidth="1"/>
    <col min="25" max="32" width="15.7109375" customWidth="1"/>
    <col min="33" max="33" width="15.7109375" style="74" customWidth="1"/>
    <col min="34" max="34" width="3.140625" customWidth="1"/>
    <col min="35" max="35" width="33.42578125" customWidth="1"/>
    <col min="36" max="43" width="15.7109375" customWidth="1"/>
    <col min="44" max="44" width="15.7109375" style="74" customWidth="1"/>
    <col min="45" max="45" width="3.85546875" customWidth="1"/>
    <col min="46" max="46" width="37" customWidth="1"/>
    <col min="47" max="54" width="15.7109375" customWidth="1"/>
    <col min="55" max="55" width="15.7109375" style="74" customWidth="1"/>
    <col min="56" max="56" width="8.7109375" customWidth="1"/>
    <col min="57" max="57" width="33.7109375" customWidth="1"/>
    <col min="58" max="65" width="15.7109375" customWidth="1"/>
    <col min="66" max="66" width="15.7109375" style="74" customWidth="1"/>
    <col min="67" max="67" width="3.140625" customWidth="1"/>
    <col min="68" max="68" width="35" customWidth="1"/>
    <col min="69" max="76" width="15.7109375" customWidth="1"/>
    <col min="77" max="77" width="15.7109375" style="74" customWidth="1"/>
    <col min="78" max="78" width="3.140625" customWidth="1"/>
    <col min="79" max="79" width="34.140625" customWidth="1"/>
    <col min="80" max="86" width="15.7109375" customWidth="1"/>
    <col min="87" max="87" width="15.7109375" style="74" customWidth="1"/>
    <col min="88" max="88" width="15.7109375" customWidth="1"/>
  </cols>
  <sheetData>
    <row r="1" spans="1:88" ht="20.25" x14ac:dyDescent="0.3">
      <c r="A1" s="101" t="s">
        <v>777</v>
      </c>
      <c r="B1" s="48"/>
      <c r="C1" s="83"/>
      <c r="D1" s="83"/>
      <c r="E1" s="83"/>
      <c r="F1" s="83"/>
      <c r="G1" s="83"/>
      <c r="H1" s="83"/>
      <c r="I1" s="83"/>
      <c r="J1" s="83"/>
      <c r="K1" s="102"/>
      <c r="L1" s="82"/>
      <c r="M1" s="48"/>
      <c r="N1" s="83"/>
      <c r="O1" s="83"/>
      <c r="P1" s="83"/>
      <c r="Q1" s="83"/>
      <c r="R1" s="83"/>
      <c r="S1" s="83"/>
      <c r="T1" s="83"/>
      <c r="U1" s="83"/>
      <c r="V1" s="102"/>
      <c r="W1" s="82"/>
      <c r="X1" s="48"/>
      <c r="Y1" s="83"/>
      <c r="Z1" s="83"/>
      <c r="AA1" s="83"/>
      <c r="AB1" s="83"/>
      <c r="AC1" s="83"/>
      <c r="AD1" s="83"/>
      <c r="AE1" s="83"/>
      <c r="AF1" s="83"/>
      <c r="AG1" s="102"/>
      <c r="AH1" s="82"/>
      <c r="AI1" s="48"/>
      <c r="AJ1" s="83"/>
      <c r="AK1" s="83"/>
      <c r="AL1" s="83"/>
      <c r="AM1" s="83"/>
      <c r="AN1" s="83"/>
      <c r="AO1" s="83"/>
      <c r="AP1" s="83"/>
      <c r="AQ1" s="83"/>
      <c r="AR1" s="104"/>
      <c r="AS1" s="82"/>
      <c r="AT1" s="48"/>
      <c r="AU1" s="83"/>
      <c r="AV1" s="83"/>
      <c r="AW1" s="83"/>
      <c r="AX1" s="83"/>
      <c r="AY1" s="83"/>
      <c r="AZ1" s="83"/>
      <c r="BA1" s="83"/>
      <c r="BB1" s="83"/>
      <c r="BC1" s="102"/>
      <c r="BD1" s="82"/>
      <c r="BE1" s="48"/>
      <c r="BF1" s="83"/>
      <c r="BG1" s="83"/>
      <c r="BH1" s="83"/>
      <c r="BI1" s="83"/>
      <c r="BJ1" s="83"/>
      <c r="BK1" s="83"/>
      <c r="BL1" s="83"/>
      <c r="BM1" s="83"/>
      <c r="BN1" s="102"/>
      <c r="BO1" s="82"/>
      <c r="BP1" s="48"/>
      <c r="BQ1" s="83"/>
      <c r="BR1" s="83"/>
      <c r="BS1" s="83"/>
      <c r="BT1" s="83"/>
      <c r="BU1" s="83"/>
      <c r="BV1" s="83"/>
      <c r="BW1" s="83"/>
      <c r="BX1" s="83"/>
      <c r="BY1" s="102"/>
      <c r="BZ1" s="82"/>
      <c r="CA1" s="48"/>
      <c r="CB1" s="85"/>
      <c r="CC1" s="85"/>
      <c r="CD1" s="85"/>
      <c r="CE1" s="85"/>
      <c r="CF1" s="85"/>
      <c r="CG1" s="85"/>
      <c r="CH1" s="85"/>
      <c r="CI1" s="104"/>
      <c r="CJ1" s="82"/>
    </row>
    <row r="2" spans="1:88" ht="12.75" customHeight="1" x14ac:dyDescent="0.3">
      <c r="A2" s="8"/>
      <c r="B2" s="48"/>
      <c r="C2" s="83"/>
      <c r="D2" s="83"/>
      <c r="E2" s="83"/>
      <c r="F2" s="83"/>
      <c r="G2" s="83"/>
      <c r="H2" s="83"/>
      <c r="I2" s="83"/>
      <c r="J2" s="83"/>
      <c r="K2" s="102"/>
      <c r="L2" s="82"/>
      <c r="M2" s="48"/>
      <c r="N2" s="83"/>
      <c r="O2" s="83"/>
      <c r="P2" s="83"/>
      <c r="Q2" s="83"/>
      <c r="R2" s="83"/>
      <c r="S2" s="83"/>
      <c r="T2" s="83"/>
      <c r="U2" s="83"/>
      <c r="V2" s="102"/>
      <c r="W2" s="82"/>
      <c r="X2" s="48"/>
      <c r="Y2" s="83"/>
      <c r="Z2" s="83"/>
      <c r="AA2" s="83"/>
      <c r="AB2" s="83"/>
      <c r="AC2" s="83"/>
      <c r="AD2" s="83"/>
      <c r="AE2" s="83"/>
      <c r="AF2" s="83"/>
      <c r="AG2" s="102"/>
      <c r="AH2" s="82"/>
      <c r="AI2" s="48"/>
      <c r="AJ2" s="83"/>
      <c r="AK2" s="83"/>
      <c r="AL2" s="83"/>
      <c r="AM2" s="83"/>
      <c r="AN2" s="83"/>
      <c r="AO2" s="83"/>
      <c r="AP2" s="83"/>
      <c r="AQ2" s="83"/>
      <c r="AR2" s="104"/>
      <c r="AS2" s="82"/>
      <c r="AT2" s="48"/>
      <c r="AU2" s="83"/>
      <c r="AV2" s="83"/>
      <c r="AW2" s="83"/>
      <c r="AX2" s="83"/>
      <c r="AY2" s="83"/>
      <c r="AZ2" s="83"/>
      <c r="BA2" s="83"/>
      <c r="BB2" s="83"/>
      <c r="BC2" s="102"/>
      <c r="BD2" s="82"/>
      <c r="BE2" s="48"/>
      <c r="BF2" s="83"/>
      <c r="BG2" s="83"/>
      <c r="BH2" s="83"/>
      <c r="BI2" s="83"/>
      <c r="BJ2" s="83"/>
      <c r="BK2" s="83"/>
      <c r="BL2" s="83"/>
      <c r="BM2" s="83"/>
      <c r="BN2" s="102"/>
      <c r="BO2" s="82"/>
      <c r="BP2" s="48"/>
      <c r="BQ2" s="83"/>
      <c r="BR2" s="83"/>
      <c r="BS2" s="83"/>
      <c r="BT2" s="83"/>
      <c r="BU2" s="83"/>
      <c r="BV2" s="83"/>
      <c r="BW2" s="83"/>
      <c r="BX2" s="83"/>
      <c r="BY2" s="102"/>
      <c r="BZ2" s="82"/>
      <c r="CA2" s="48"/>
      <c r="CB2" s="85"/>
      <c r="CC2" s="85"/>
      <c r="CD2" s="85"/>
      <c r="CE2" s="85"/>
      <c r="CF2" s="85"/>
      <c r="CG2" s="85"/>
      <c r="CH2" s="85"/>
      <c r="CI2" s="104"/>
      <c r="CJ2" s="82"/>
    </row>
    <row r="3" spans="1:88" ht="12.75" customHeight="1" x14ac:dyDescent="0.3">
      <c r="A3" s="82"/>
      <c r="B3" s="48"/>
      <c r="C3" s="83"/>
      <c r="D3" s="83"/>
      <c r="E3" s="83"/>
      <c r="F3" s="83"/>
      <c r="G3" s="83"/>
      <c r="H3" s="83"/>
      <c r="I3" s="83"/>
      <c r="J3" s="83"/>
      <c r="K3" s="102"/>
      <c r="L3" s="82"/>
      <c r="M3" s="48"/>
      <c r="N3" s="83"/>
      <c r="O3" s="83"/>
      <c r="P3" s="83"/>
      <c r="Q3" s="83"/>
      <c r="R3" s="83"/>
      <c r="S3" s="83"/>
      <c r="T3" s="83"/>
      <c r="U3" s="83"/>
      <c r="V3" s="102"/>
      <c r="W3" s="82"/>
      <c r="X3" s="48"/>
      <c r="Y3" s="83"/>
      <c r="Z3" s="83"/>
      <c r="AA3" s="83"/>
      <c r="AB3" s="83"/>
      <c r="AC3" s="83"/>
      <c r="AD3" s="83"/>
      <c r="AE3" s="83"/>
      <c r="AF3" s="83"/>
      <c r="AG3" s="102"/>
      <c r="AH3" s="82"/>
      <c r="AI3" s="48"/>
      <c r="AJ3" s="83"/>
      <c r="AK3" s="83"/>
      <c r="AL3" s="83"/>
      <c r="AM3" s="83"/>
      <c r="AN3" s="83"/>
      <c r="AO3" s="83"/>
      <c r="AP3" s="83"/>
      <c r="AQ3" s="83"/>
      <c r="AR3" s="104"/>
      <c r="AS3" s="82"/>
      <c r="AT3" s="48"/>
      <c r="AU3" s="83"/>
      <c r="AV3" s="83"/>
      <c r="AW3" s="83"/>
      <c r="AX3" s="83"/>
      <c r="AY3" s="83"/>
      <c r="AZ3" s="83"/>
      <c r="BA3" s="83"/>
      <c r="BB3" s="83"/>
      <c r="BC3" s="102"/>
      <c r="BD3" s="82"/>
      <c r="BE3" s="48"/>
      <c r="BF3" s="83"/>
      <c r="BG3" s="83"/>
      <c r="BH3" s="83"/>
      <c r="BI3" s="83"/>
      <c r="BJ3" s="83"/>
      <c r="BK3" s="83"/>
      <c r="BL3" s="83"/>
      <c r="BM3" s="83"/>
      <c r="BN3" s="102"/>
      <c r="BO3" s="82"/>
      <c r="BP3" s="48"/>
      <c r="BQ3" s="83"/>
      <c r="BR3" s="83"/>
      <c r="BS3" s="83"/>
      <c r="BT3" s="83"/>
      <c r="BU3" s="83"/>
      <c r="BV3" s="83"/>
      <c r="BW3" s="83"/>
      <c r="BX3" s="83"/>
      <c r="BY3" s="102"/>
      <c r="BZ3" s="82"/>
      <c r="CA3" s="48"/>
      <c r="CB3" s="85"/>
      <c r="CC3" s="85"/>
      <c r="CD3" s="85"/>
      <c r="CE3" s="85"/>
      <c r="CF3" s="85"/>
      <c r="CG3" s="85"/>
      <c r="CH3" s="85"/>
      <c r="CI3" s="104"/>
    </row>
    <row r="4" spans="1:88" ht="16.5" x14ac:dyDescent="0.25">
      <c r="A4" s="12"/>
      <c r="B4" s="12"/>
      <c r="C4" s="51"/>
      <c r="D4" s="51"/>
      <c r="E4" s="51"/>
      <c r="F4" s="51"/>
      <c r="G4" s="51"/>
      <c r="H4" s="51"/>
      <c r="I4" s="51"/>
      <c r="J4" s="51"/>
      <c r="K4" s="75"/>
      <c r="L4" s="12"/>
      <c r="M4" s="12"/>
      <c r="N4" s="51"/>
      <c r="O4" s="51"/>
      <c r="P4" s="51"/>
      <c r="Q4" s="51"/>
      <c r="R4" s="51"/>
      <c r="S4" s="51"/>
      <c r="T4" s="51"/>
      <c r="U4" s="51"/>
      <c r="V4" s="75"/>
      <c r="W4" s="12"/>
      <c r="X4" s="12"/>
      <c r="Y4" s="51"/>
      <c r="Z4" s="51"/>
      <c r="AA4" s="51"/>
      <c r="AB4" s="51"/>
      <c r="AC4" s="51"/>
      <c r="AD4" s="51"/>
      <c r="AE4" s="51"/>
      <c r="AF4" s="51"/>
      <c r="AG4" s="75"/>
      <c r="AH4" s="12"/>
      <c r="AI4" s="12"/>
      <c r="AJ4" s="51"/>
      <c r="AK4" s="51"/>
      <c r="AL4" s="51"/>
      <c r="AM4" s="51"/>
      <c r="AN4" s="51"/>
      <c r="AO4" s="51"/>
      <c r="AP4" s="51"/>
      <c r="AQ4" s="51"/>
      <c r="AR4" s="70"/>
      <c r="AS4" s="12"/>
      <c r="AT4" s="12"/>
      <c r="AU4" s="51"/>
      <c r="AV4" s="51"/>
      <c r="AW4" s="51"/>
      <c r="AX4" s="51"/>
      <c r="AY4" s="51"/>
      <c r="AZ4" s="51"/>
      <c r="BA4" s="51"/>
      <c r="BB4" s="51"/>
      <c r="BC4" s="75"/>
      <c r="BD4" s="12"/>
      <c r="BE4" s="12"/>
      <c r="BF4" s="51"/>
      <c r="BG4" s="51"/>
      <c r="BH4" s="51"/>
      <c r="BI4" s="51"/>
      <c r="BJ4" s="51"/>
      <c r="BK4" s="51"/>
      <c r="BL4" s="51"/>
      <c r="BM4" s="51"/>
      <c r="BN4" s="75"/>
      <c r="BO4" s="86" t="s">
        <v>296</v>
      </c>
      <c r="BP4" s="86"/>
      <c r="BQ4" s="87"/>
      <c r="BR4" s="87"/>
      <c r="BS4" s="87"/>
      <c r="BT4" s="87"/>
      <c r="BU4" s="87"/>
      <c r="BV4" s="87"/>
      <c r="BW4" s="87"/>
      <c r="BX4" s="87"/>
      <c r="BY4" s="103"/>
      <c r="BZ4" s="12"/>
      <c r="CA4" s="12"/>
      <c r="CB4" s="31"/>
      <c r="CC4" s="31"/>
      <c r="CD4" s="31"/>
      <c r="CE4" s="31"/>
      <c r="CF4" s="31"/>
      <c r="CG4" s="31"/>
      <c r="CH4" s="31"/>
      <c r="CI4" s="70"/>
    </row>
    <row r="5" spans="1:88" ht="16.5" x14ac:dyDescent="0.25">
      <c r="A5" s="33" t="s">
        <v>297</v>
      </c>
      <c r="B5" s="33"/>
      <c r="C5" s="52"/>
      <c r="D5" s="52"/>
      <c r="E5" s="52"/>
      <c r="F5" s="52"/>
      <c r="G5" s="52"/>
      <c r="H5" s="52"/>
      <c r="I5" s="52"/>
      <c r="J5" s="52"/>
      <c r="K5" s="76"/>
      <c r="L5" s="33" t="s">
        <v>298</v>
      </c>
      <c r="M5" s="33"/>
      <c r="N5" s="52"/>
      <c r="O5" s="52"/>
      <c r="P5" s="52"/>
      <c r="Q5" s="52"/>
      <c r="R5" s="52"/>
      <c r="S5" s="52"/>
      <c r="T5" s="52"/>
      <c r="U5" s="52"/>
      <c r="V5" s="76"/>
      <c r="W5" s="33" t="s">
        <v>299</v>
      </c>
      <c r="X5" s="33"/>
      <c r="Y5" s="52"/>
      <c r="Z5" s="52"/>
      <c r="AA5" s="52"/>
      <c r="AB5" s="52"/>
      <c r="AC5" s="52"/>
      <c r="AD5" s="52"/>
      <c r="AE5" s="52"/>
      <c r="AF5" s="52"/>
      <c r="AG5" s="76"/>
      <c r="AH5" s="33" t="s">
        <v>300</v>
      </c>
      <c r="AI5" s="33"/>
      <c r="AJ5" s="52"/>
      <c r="AK5" s="52"/>
      <c r="AL5" s="52"/>
      <c r="AM5" s="52"/>
      <c r="AN5" s="52"/>
      <c r="AO5" s="52"/>
      <c r="AP5" s="52"/>
      <c r="AQ5" s="52"/>
      <c r="AR5" s="81"/>
      <c r="AS5" s="33" t="s">
        <v>301</v>
      </c>
      <c r="AT5" s="33"/>
      <c r="AU5" s="52"/>
      <c r="AV5" s="52"/>
      <c r="AW5" s="52"/>
      <c r="AX5" s="52"/>
      <c r="AY5" s="52"/>
      <c r="AZ5" s="52"/>
      <c r="BA5" s="52"/>
      <c r="BB5" s="52"/>
      <c r="BC5" s="76"/>
      <c r="BD5" s="33" t="s">
        <v>302</v>
      </c>
      <c r="BE5" s="33"/>
      <c r="BF5" s="52"/>
      <c r="BG5" s="52"/>
      <c r="BH5" s="52"/>
      <c r="BI5" s="52"/>
      <c r="BJ5" s="52"/>
      <c r="BK5" s="52"/>
      <c r="BL5" s="52"/>
      <c r="BM5" s="52"/>
      <c r="BN5" s="76"/>
      <c r="BO5" s="33" t="s">
        <v>0</v>
      </c>
      <c r="BP5" s="33"/>
      <c r="BQ5" s="52"/>
      <c r="BR5" s="52"/>
      <c r="BS5" s="52"/>
      <c r="BT5" s="52"/>
      <c r="BU5" s="52"/>
      <c r="BV5" s="52"/>
      <c r="BW5" s="52"/>
      <c r="BX5" s="52"/>
      <c r="BY5" s="76"/>
      <c r="BZ5" s="33" t="s">
        <v>303</v>
      </c>
      <c r="CA5" s="33"/>
      <c r="CB5" s="52"/>
      <c r="CC5" s="52"/>
      <c r="CD5" s="52"/>
      <c r="CE5" s="52"/>
      <c r="CF5" s="52"/>
      <c r="CG5" s="52"/>
      <c r="CH5" s="52"/>
      <c r="CI5" s="81"/>
      <c r="CJ5" s="81"/>
    </row>
    <row r="6" spans="1:88" ht="16.5" x14ac:dyDescent="0.25">
      <c r="A6" s="86"/>
      <c r="B6" s="86"/>
      <c r="C6" s="87"/>
      <c r="D6" s="87"/>
      <c r="E6" s="87"/>
      <c r="F6" s="87"/>
      <c r="G6" s="87"/>
      <c r="H6" s="87"/>
      <c r="I6" s="87"/>
      <c r="J6" s="87"/>
      <c r="K6" s="103"/>
      <c r="L6" s="86"/>
      <c r="M6" s="86"/>
      <c r="N6" s="87"/>
      <c r="O6" s="87"/>
      <c r="P6" s="87"/>
      <c r="Q6" s="87"/>
      <c r="R6" s="87"/>
      <c r="S6" s="87"/>
      <c r="T6" s="87"/>
      <c r="U6" s="87"/>
      <c r="V6" s="103"/>
      <c r="W6" s="86"/>
      <c r="X6" s="86"/>
      <c r="Y6" s="87"/>
      <c r="Z6" s="87"/>
      <c r="AA6" s="87"/>
      <c r="AB6" s="87"/>
      <c r="AC6" s="87"/>
      <c r="AD6" s="87"/>
      <c r="AE6" s="87"/>
      <c r="AF6" s="87"/>
      <c r="AG6" s="103"/>
      <c r="AH6" s="86"/>
      <c r="AI6" s="86"/>
      <c r="AJ6" s="87"/>
      <c r="AK6" s="87"/>
      <c r="AL6" s="87"/>
      <c r="AM6" s="87"/>
      <c r="AN6" s="87"/>
      <c r="AO6" s="87"/>
      <c r="AP6" s="87"/>
      <c r="AQ6" s="87"/>
      <c r="AR6" s="105"/>
      <c r="AS6" s="86"/>
      <c r="AT6" s="86"/>
      <c r="AU6" s="87"/>
      <c r="AV6" s="87"/>
      <c r="AW6" s="87"/>
      <c r="AX6" s="87"/>
      <c r="AY6" s="87"/>
      <c r="AZ6" s="87"/>
      <c r="BA6" s="87"/>
      <c r="BB6" s="87"/>
      <c r="BC6" s="103"/>
      <c r="BD6" s="86"/>
      <c r="BE6" s="86"/>
      <c r="BF6" s="87"/>
      <c r="BG6" s="87"/>
      <c r="BH6" s="87"/>
      <c r="BI6" s="87"/>
      <c r="BJ6" s="87"/>
      <c r="BK6" s="87"/>
      <c r="BL6" s="87"/>
      <c r="BM6" s="87"/>
      <c r="BN6" s="103"/>
      <c r="BO6" s="12"/>
      <c r="BP6" s="12"/>
      <c r="BQ6" s="51"/>
      <c r="BR6" s="51"/>
      <c r="BS6" s="51"/>
      <c r="BT6" s="51"/>
      <c r="BU6" s="51"/>
      <c r="BV6" s="51"/>
      <c r="BW6" s="51"/>
      <c r="BX6" s="51"/>
      <c r="BY6" s="75"/>
      <c r="BZ6" s="86"/>
      <c r="CA6" s="86"/>
      <c r="CB6" s="87"/>
      <c r="CC6" s="87"/>
      <c r="CD6" s="87"/>
      <c r="CE6" s="87"/>
      <c r="CF6" s="87"/>
      <c r="CG6" s="87"/>
      <c r="CH6" s="87"/>
      <c r="CI6" s="105"/>
    </row>
    <row r="7" spans="1:88" x14ac:dyDescent="0.2">
      <c r="A7" s="12"/>
      <c r="B7" s="12"/>
      <c r="C7" s="51"/>
      <c r="D7" s="51"/>
      <c r="E7" s="51"/>
      <c r="F7" s="51"/>
      <c r="G7" s="51"/>
      <c r="H7" s="51"/>
      <c r="I7" s="51"/>
      <c r="J7" s="51"/>
      <c r="K7" s="75"/>
      <c r="L7" s="26"/>
      <c r="M7" s="12"/>
      <c r="N7" s="51"/>
      <c r="O7" s="51"/>
      <c r="P7" s="51"/>
      <c r="Q7" s="51"/>
      <c r="R7" s="51"/>
      <c r="S7" s="51"/>
      <c r="T7" s="51"/>
      <c r="U7" s="51"/>
      <c r="V7" s="75"/>
      <c r="W7" s="26"/>
      <c r="X7" s="12"/>
      <c r="Y7" s="51"/>
      <c r="Z7" s="51"/>
      <c r="AA7" s="51"/>
      <c r="AB7" s="51"/>
      <c r="AC7" s="51"/>
      <c r="AD7" s="51"/>
      <c r="AE7" s="51"/>
      <c r="AF7" s="51"/>
      <c r="AG7" s="75"/>
      <c r="AH7" s="12"/>
      <c r="AI7" s="12"/>
      <c r="AJ7" s="51"/>
      <c r="AK7" s="51"/>
      <c r="AL7" s="51"/>
      <c r="AM7" s="51"/>
      <c r="AN7" s="51"/>
      <c r="AO7" s="51"/>
      <c r="AP7" s="51"/>
      <c r="AQ7" s="51"/>
      <c r="AR7" s="72"/>
      <c r="AS7" s="26"/>
      <c r="AT7" s="12"/>
      <c r="AU7" s="51"/>
      <c r="AV7" s="51"/>
      <c r="AW7" s="51"/>
      <c r="AX7" s="51"/>
      <c r="AY7" s="51"/>
      <c r="AZ7" s="51"/>
      <c r="BA7" s="51"/>
      <c r="BB7" s="51"/>
      <c r="BC7" s="75"/>
      <c r="BD7" s="24"/>
      <c r="BE7" s="12"/>
      <c r="BF7" s="51"/>
      <c r="BG7" s="51"/>
      <c r="BH7" s="51"/>
      <c r="BI7" s="51"/>
      <c r="BJ7" s="51"/>
      <c r="BK7" s="51"/>
      <c r="BL7" s="51"/>
      <c r="BM7" s="51"/>
      <c r="BN7" s="75"/>
      <c r="BO7" s="47" t="s">
        <v>485</v>
      </c>
      <c r="BP7" s="12"/>
      <c r="BQ7" s="51"/>
      <c r="BR7" s="51"/>
      <c r="BS7" s="51"/>
      <c r="BT7" s="51"/>
      <c r="BU7" s="51"/>
      <c r="BV7" s="51"/>
      <c r="BW7" s="51"/>
      <c r="BX7" s="51"/>
      <c r="BY7" s="75"/>
      <c r="CB7" s="37"/>
      <c r="CC7" s="37"/>
      <c r="CD7" s="37"/>
      <c r="CE7" s="37"/>
      <c r="CF7" s="37"/>
      <c r="CG7" s="37"/>
      <c r="CH7" s="37"/>
      <c r="CI7" s="72"/>
    </row>
    <row r="8" spans="1:88" ht="12.75" customHeight="1" x14ac:dyDescent="0.2">
      <c r="A8" s="12"/>
      <c r="B8" s="47" t="s">
        <v>684</v>
      </c>
      <c r="C8" s="706"/>
      <c r="D8" s="51"/>
      <c r="E8" s="51"/>
      <c r="F8" s="51"/>
      <c r="G8" s="51"/>
      <c r="H8" s="51"/>
      <c r="I8" s="51"/>
      <c r="J8" s="51"/>
      <c r="K8" s="75"/>
      <c r="L8" s="47" t="s">
        <v>537</v>
      </c>
      <c r="M8" s="12"/>
      <c r="N8" s="51"/>
      <c r="O8" s="51"/>
      <c r="P8" s="51"/>
      <c r="Q8" s="51"/>
      <c r="R8" s="51"/>
      <c r="S8" s="51"/>
      <c r="T8" s="51"/>
      <c r="U8" s="51"/>
      <c r="V8" s="75"/>
      <c r="W8" s="47" t="s">
        <v>537</v>
      </c>
      <c r="X8" s="12"/>
      <c r="Y8" s="51"/>
      <c r="Z8" s="51"/>
      <c r="AA8" s="51"/>
      <c r="AB8" s="51"/>
      <c r="AC8" s="51"/>
      <c r="AD8" s="51"/>
      <c r="AE8" s="51"/>
      <c r="AF8" s="51"/>
      <c r="AG8" s="75"/>
      <c r="AH8" s="47" t="s">
        <v>656</v>
      </c>
      <c r="AI8" s="12"/>
      <c r="AJ8" s="51"/>
      <c r="AK8" s="51"/>
      <c r="AL8" s="51"/>
      <c r="AM8" s="51"/>
      <c r="AN8" s="51"/>
      <c r="AO8" s="51"/>
      <c r="AP8" s="51"/>
      <c r="AQ8" s="51"/>
      <c r="AR8" s="70"/>
      <c r="AS8" s="47" t="s">
        <v>483</v>
      </c>
      <c r="AT8" s="12"/>
      <c r="AU8" s="51"/>
      <c r="AV8" s="51"/>
      <c r="AW8" s="51"/>
      <c r="AX8" s="51"/>
      <c r="AY8" s="51"/>
      <c r="AZ8" s="51"/>
      <c r="BA8" s="51"/>
      <c r="BB8" s="51"/>
      <c r="BC8" s="75"/>
      <c r="BD8" s="47" t="s">
        <v>484</v>
      </c>
      <c r="BE8" s="12"/>
      <c r="BF8" s="51"/>
      <c r="BG8" s="51"/>
      <c r="BH8" s="51"/>
      <c r="BI8" s="51"/>
      <c r="BJ8" s="51"/>
      <c r="BK8" s="51"/>
      <c r="BL8" s="51"/>
      <c r="BM8" s="51"/>
      <c r="BN8" s="75"/>
      <c r="BO8" s="693" t="s">
        <v>685</v>
      </c>
      <c r="BP8" s="12"/>
      <c r="BQ8" s="51"/>
      <c r="BR8" s="51"/>
      <c r="BS8" s="51"/>
      <c r="BT8" s="51"/>
      <c r="BU8" s="51"/>
      <c r="BV8" s="51"/>
      <c r="BW8" s="51"/>
      <c r="BX8" s="51"/>
      <c r="BY8" s="75"/>
      <c r="BZ8" s="47" t="s">
        <v>1</v>
      </c>
      <c r="CA8" s="12"/>
      <c r="CB8" s="31"/>
      <c r="CC8" s="31"/>
      <c r="CD8" s="31"/>
      <c r="CE8" s="31"/>
      <c r="CF8" s="31"/>
      <c r="CG8" s="31"/>
      <c r="CH8" s="31"/>
      <c r="CI8" s="70"/>
    </row>
    <row r="9" spans="1:88" x14ac:dyDescent="0.2">
      <c r="A9" s="8"/>
      <c r="B9" s="218"/>
      <c r="C9" s="51"/>
      <c r="D9" s="51"/>
      <c r="E9" s="51"/>
      <c r="F9" s="51"/>
      <c r="G9" s="51"/>
      <c r="H9" s="51"/>
      <c r="I9" s="51"/>
      <c r="J9" s="51"/>
      <c r="K9" s="75"/>
      <c r="L9" s="657" t="s">
        <v>555</v>
      </c>
      <c r="M9" s="12"/>
      <c r="N9" s="51"/>
      <c r="O9" s="51"/>
      <c r="P9" s="51"/>
      <c r="Q9" s="51"/>
      <c r="R9" s="51"/>
      <c r="S9" s="51"/>
      <c r="T9" s="51"/>
      <c r="U9" s="51"/>
      <c r="V9" s="75"/>
      <c r="W9" s="693" t="s">
        <v>555</v>
      </c>
      <c r="X9" s="12"/>
      <c r="Y9" s="51"/>
      <c r="Z9" s="51"/>
      <c r="AA9" s="51"/>
      <c r="AB9" s="51"/>
      <c r="AC9" s="51"/>
      <c r="AD9" s="51"/>
      <c r="AE9" s="51"/>
      <c r="AF9" s="51"/>
      <c r="AG9" s="75"/>
      <c r="AH9" s="47" t="s">
        <v>657</v>
      </c>
      <c r="AI9" s="12"/>
      <c r="AJ9" s="51"/>
      <c r="AK9" s="51"/>
      <c r="AL9" s="51"/>
      <c r="AM9" s="51"/>
      <c r="AN9" s="51"/>
      <c r="AO9" s="51"/>
      <c r="AP9" s="51"/>
      <c r="AQ9" s="51"/>
      <c r="AR9" s="70"/>
      <c r="AS9" s="693" t="s">
        <v>685</v>
      </c>
      <c r="AT9" s="12"/>
      <c r="AU9" s="51"/>
      <c r="AV9" s="51"/>
      <c r="AW9" s="51"/>
      <c r="AX9" s="51"/>
      <c r="AY9" s="51"/>
      <c r="AZ9" s="51"/>
      <c r="BA9" s="51"/>
      <c r="BB9" s="51"/>
      <c r="BC9" s="75"/>
      <c r="BD9" s="693" t="s">
        <v>685</v>
      </c>
      <c r="BE9" s="12"/>
      <c r="BF9" s="51"/>
      <c r="BG9" s="51"/>
      <c r="BH9" s="51"/>
      <c r="BI9" s="51"/>
      <c r="BJ9" s="51"/>
      <c r="BK9" s="51"/>
      <c r="BL9" s="51"/>
      <c r="BM9" s="51"/>
      <c r="BN9" s="75"/>
      <c r="BO9" s="12"/>
      <c r="BP9" s="7"/>
      <c r="BQ9" s="64"/>
      <c r="BR9" s="64"/>
      <c r="BS9" s="64"/>
      <c r="BT9" s="64"/>
      <c r="BU9" s="64"/>
      <c r="BV9" s="64"/>
      <c r="BW9" s="64"/>
      <c r="BX9" s="64"/>
      <c r="BY9" s="69"/>
      <c r="BZ9" s="693" t="s">
        <v>676</v>
      </c>
      <c r="CA9" s="12"/>
      <c r="CB9" s="32"/>
      <c r="CC9" s="32"/>
      <c r="CD9" s="32"/>
      <c r="CE9" s="32"/>
      <c r="CF9" s="32"/>
      <c r="CG9" s="32"/>
      <c r="CH9" s="32"/>
      <c r="CI9" s="70"/>
    </row>
    <row r="10" spans="1:88" x14ac:dyDescent="0.2">
      <c r="A10" s="7"/>
      <c r="B10" s="7"/>
      <c r="C10" s="64"/>
      <c r="D10" s="64"/>
      <c r="E10" s="64"/>
      <c r="F10" s="64"/>
      <c r="G10" s="64"/>
      <c r="H10" s="64"/>
      <c r="I10" s="64"/>
      <c r="J10" s="64"/>
      <c r="K10" s="69"/>
      <c r="L10" s="12"/>
      <c r="M10" s="7"/>
      <c r="N10" s="64"/>
      <c r="O10" s="64"/>
      <c r="P10" s="64"/>
      <c r="Q10" s="64"/>
      <c r="R10" s="64"/>
      <c r="S10" s="64"/>
      <c r="T10" s="64"/>
      <c r="U10" s="64"/>
      <c r="V10" s="69"/>
      <c r="W10" s="677" t="s">
        <v>684</v>
      </c>
      <c r="X10" s="7"/>
      <c r="Y10" s="64"/>
      <c r="Z10" s="64"/>
      <c r="AA10" s="64"/>
      <c r="AB10" s="64"/>
      <c r="AC10" s="64"/>
      <c r="AD10" s="64"/>
      <c r="AE10" s="64"/>
      <c r="AF10" s="64"/>
      <c r="AG10" s="69"/>
      <c r="AH10" s="693" t="s">
        <v>684</v>
      </c>
      <c r="AI10" s="7"/>
      <c r="AJ10" s="64"/>
      <c r="AK10" s="64"/>
      <c r="AL10" s="64"/>
      <c r="AM10" s="64"/>
      <c r="AN10" s="64"/>
      <c r="AO10" s="64"/>
      <c r="AP10" s="64"/>
      <c r="AQ10" s="64"/>
      <c r="AR10" s="70"/>
      <c r="AS10" s="12"/>
      <c r="AT10" s="7"/>
      <c r="AU10" s="64"/>
      <c r="AV10" s="64"/>
      <c r="AW10" s="64"/>
      <c r="AX10" s="64"/>
      <c r="AY10" s="64"/>
      <c r="AZ10" s="64"/>
      <c r="BA10" s="64"/>
      <c r="BB10" s="64"/>
      <c r="BC10" s="69"/>
      <c r="BD10" s="7"/>
      <c r="BE10" s="7"/>
      <c r="BF10" s="64"/>
      <c r="BG10" s="64"/>
      <c r="BH10" s="64"/>
      <c r="BI10" s="64"/>
      <c r="BJ10" s="64"/>
      <c r="BK10" s="64"/>
      <c r="BL10" s="64"/>
      <c r="BM10" s="64"/>
      <c r="BN10" s="69"/>
      <c r="BO10" s="12"/>
      <c r="BP10" s="12"/>
      <c r="BQ10" s="51"/>
      <c r="BR10" s="51"/>
      <c r="BS10" s="51"/>
      <c r="BT10" s="51"/>
      <c r="BU10" s="51"/>
      <c r="BV10" s="51"/>
      <c r="BW10" s="51"/>
      <c r="BX10" s="51"/>
      <c r="BY10" s="75"/>
      <c r="BZ10" s="12"/>
      <c r="CA10" s="7"/>
      <c r="CB10" s="32"/>
      <c r="CC10" s="32"/>
      <c r="CD10" s="32"/>
      <c r="CE10" s="32"/>
      <c r="CF10" s="32"/>
      <c r="CG10" s="32"/>
      <c r="CH10" s="32"/>
      <c r="CI10" s="70"/>
    </row>
    <row r="11" spans="1:88" x14ac:dyDescent="0.2">
      <c r="C11" s="51"/>
      <c r="D11" s="51"/>
      <c r="E11" s="228"/>
      <c r="F11" s="51"/>
      <c r="G11" s="51"/>
      <c r="H11" s="51"/>
      <c r="I11" s="51"/>
      <c r="J11" s="51"/>
      <c r="K11" s="75"/>
      <c r="L11" s="26"/>
      <c r="M11" s="12"/>
      <c r="N11" s="51"/>
      <c r="O11" s="51"/>
      <c r="P11" s="51"/>
      <c r="Q11" s="51"/>
      <c r="R11" s="51"/>
      <c r="S11" s="51"/>
      <c r="T11" s="51"/>
      <c r="U11" s="51"/>
      <c r="V11" s="75"/>
      <c r="W11" s="26"/>
      <c r="X11" s="12"/>
      <c r="Y11" s="51"/>
      <c r="Z11" s="51"/>
      <c r="AA11" s="51"/>
      <c r="AB11" s="51"/>
      <c r="AC11" s="51"/>
      <c r="AD11" s="51"/>
      <c r="AE11" s="51"/>
      <c r="AF11" s="51"/>
      <c r="AG11" s="75"/>
      <c r="AH11" s="38"/>
      <c r="AJ11" s="32"/>
      <c r="AK11" s="32"/>
      <c r="AL11" s="32"/>
      <c r="AM11" s="32"/>
      <c r="AN11" s="32"/>
      <c r="AO11" s="32"/>
      <c r="AP11" s="32"/>
      <c r="AQ11" s="32"/>
      <c r="AR11" s="70"/>
      <c r="AS11" s="12"/>
      <c r="AT11" s="12"/>
      <c r="AU11" s="51"/>
      <c r="AV11" s="51"/>
      <c r="AW11" s="51"/>
      <c r="AX11" s="51"/>
      <c r="AY11" s="51"/>
      <c r="AZ11" s="51"/>
      <c r="BA11" s="51"/>
      <c r="BB11" s="51"/>
      <c r="BC11" s="75"/>
      <c r="BD11" s="12"/>
      <c r="BE11" s="12"/>
      <c r="BF11" s="51"/>
      <c r="BG11" s="51"/>
      <c r="BH11" s="51"/>
      <c r="BI11" s="51"/>
      <c r="BJ11" s="51"/>
      <c r="BK11" s="51"/>
      <c r="BL11" s="51"/>
      <c r="BM11" s="51"/>
      <c r="BN11" s="75"/>
      <c r="BP11" s="12"/>
      <c r="BQ11" s="51"/>
      <c r="BR11" s="51"/>
      <c r="BS11" s="51"/>
      <c r="BT11" s="51"/>
      <c r="BU11" s="51"/>
      <c r="BV11" s="51"/>
      <c r="BW11" s="51"/>
      <c r="BX11" s="51"/>
      <c r="BY11" s="75"/>
      <c r="BZ11" s="12"/>
      <c r="CA11" s="12"/>
      <c r="CB11" s="32"/>
      <c r="CC11" s="32"/>
      <c r="CD11" s="32"/>
      <c r="CE11" s="32"/>
      <c r="CF11" s="32"/>
      <c r="CG11" s="32"/>
      <c r="CH11" s="32"/>
      <c r="CI11" s="70"/>
    </row>
    <row r="12" spans="1:88" x14ac:dyDescent="0.2">
      <c r="B12" s="38" t="s">
        <v>10</v>
      </c>
      <c r="C12" s="51"/>
      <c r="D12" s="51"/>
      <c r="E12" s="51"/>
      <c r="F12" s="51"/>
      <c r="G12" s="51"/>
      <c r="H12" s="51"/>
      <c r="I12" s="51"/>
      <c r="J12" s="51"/>
      <c r="K12" s="75"/>
      <c r="L12" s="38" t="s">
        <v>209</v>
      </c>
      <c r="M12" s="12"/>
      <c r="N12" s="51"/>
      <c r="O12" s="51"/>
      <c r="P12" s="51"/>
      <c r="Q12" s="51"/>
      <c r="R12" s="51"/>
      <c r="S12" s="51"/>
      <c r="T12" s="51"/>
      <c r="U12" s="51"/>
      <c r="V12" s="75"/>
      <c r="W12" s="38" t="s">
        <v>408</v>
      </c>
      <c r="X12" s="12"/>
      <c r="Y12" s="51"/>
      <c r="Z12" s="51"/>
      <c r="AA12" s="51"/>
      <c r="AB12" s="51"/>
      <c r="AC12" s="51"/>
      <c r="AD12" s="51"/>
      <c r="AE12" s="51"/>
      <c r="AF12" s="51"/>
      <c r="AG12" s="75"/>
      <c r="AH12" s="38" t="s">
        <v>189</v>
      </c>
      <c r="AJ12" s="32"/>
      <c r="AK12" s="32"/>
      <c r="AL12" s="32"/>
      <c r="AM12" s="32"/>
      <c r="AN12" s="32"/>
      <c r="AO12" s="32"/>
      <c r="AP12" s="32"/>
      <c r="AQ12" s="32"/>
      <c r="AR12" s="70"/>
      <c r="AS12" s="38" t="s">
        <v>576</v>
      </c>
      <c r="AT12" s="12"/>
      <c r="AU12" s="51"/>
      <c r="AV12" s="51"/>
      <c r="AW12" s="51"/>
      <c r="AX12" s="51"/>
      <c r="AY12" s="51"/>
      <c r="AZ12" s="51"/>
      <c r="BA12" s="51"/>
      <c r="BB12" s="51"/>
      <c r="BC12" s="75"/>
      <c r="BD12" s="38" t="s">
        <v>190</v>
      </c>
      <c r="BE12" s="12"/>
      <c r="BF12" s="51"/>
      <c r="BG12" s="51"/>
      <c r="BH12" s="51"/>
      <c r="BI12" s="51"/>
      <c r="BJ12" s="51"/>
      <c r="BK12" s="51"/>
      <c r="BL12" s="51"/>
      <c r="BM12" s="51"/>
      <c r="BN12" s="75"/>
      <c r="BO12" s="38" t="s">
        <v>82</v>
      </c>
      <c r="BP12" s="12"/>
      <c r="BQ12" s="51"/>
      <c r="BR12" s="51"/>
      <c r="BS12" s="51"/>
      <c r="BT12" s="51"/>
      <c r="BU12" s="51"/>
      <c r="BV12" s="51"/>
      <c r="BW12" s="51"/>
      <c r="BX12" s="51"/>
      <c r="BY12" s="75"/>
      <c r="BZ12" s="38"/>
      <c r="CA12" s="12"/>
      <c r="CB12" s="32"/>
      <c r="CC12" s="32"/>
      <c r="CD12" s="32"/>
      <c r="CE12" s="32"/>
      <c r="CF12" s="32"/>
      <c r="CG12" s="32"/>
      <c r="CH12" s="32"/>
      <c r="CI12" s="70"/>
    </row>
    <row r="13" spans="1:88" x14ac:dyDescent="0.2">
      <c r="A13" s="12"/>
      <c r="B13" s="12"/>
      <c r="C13" s="51"/>
      <c r="D13" s="51"/>
      <c r="E13" s="51"/>
      <c r="F13" s="51"/>
      <c r="G13" s="51"/>
      <c r="H13" s="51"/>
      <c r="I13" s="51"/>
      <c r="J13" s="51"/>
      <c r="K13" s="75"/>
      <c r="L13" s="12"/>
      <c r="M13" s="12"/>
      <c r="N13" s="51"/>
      <c r="O13" s="51"/>
      <c r="P13" s="51"/>
      <c r="Q13" s="51"/>
      <c r="R13" s="51"/>
      <c r="S13" s="51"/>
      <c r="T13" s="51"/>
      <c r="U13" s="51"/>
      <c r="V13" s="75"/>
      <c r="W13" s="12"/>
      <c r="X13" s="12"/>
      <c r="Y13" s="51"/>
      <c r="Z13" s="51"/>
      <c r="AA13" s="51"/>
      <c r="AB13" s="51"/>
      <c r="AC13" s="51"/>
      <c r="AD13" s="51"/>
      <c r="AE13" s="51"/>
      <c r="AF13" s="51"/>
      <c r="AG13" s="75"/>
      <c r="AJ13" s="32"/>
      <c r="AK13" s="32"/>
      <c r="AL13" s="32"/>
      <c r="AM13" s="32"/>
      <c r="AN13" s="32"/>
      <c r="AO13" s="32"/>
      <c r="AP13" s="32"/>
      <c r="AQ13" s="32"/>
      <c r="AR13" s="70"/>
      <c r="AS13" s="12"/>
      <c r="AT13" s="12"/>
      <c r="AU13" s="51"/>
      <c r="AV13" s="51"/>
      <c r="AW13" s="51"/>
      <c r="AX13" s="51"/>
      <c r="AY13" s="51"/>
      <c r="AZ13" s="51"/>
      <c r="BA13" s="51"/>
      <c r="BB13" s="51"/>
      <c r="BC13" s="75"/>
      <c r="BD13" s="12"/>
      <c r="BE13" s="12"/>
      <c r="BF13" s="51"/>
      <c r="BG13" s="51"/>
      <c r="BH13" s="51"/>
      <c r="BI13" s="51"/>
      <c r="BJ13" s="51"/>
      <c r="BK13" s="51"/>
      <c r="BL13" s="51"/>
      <c r="BM13" s="51"/>
      <c r="BN13" s="75"/>
      <c r="BZ13" s="12"/>
      <c r="CA13" s="12"/>
      <c r="CB13" s="32"/>
      <c r="CC13" s="32"/>
      <c r="CD13" s="32"/>
      <c r="CE13" s="32"/>
      <c r="CF13" s="32"/>
      <c r="CG13" s="32"/>
      <c r="CH13" s="32"/>
      <c r="CI13" s="70"/>
    </row>
    <row r="14" spans="1:88" x14ac:dyDescent="0.2">
      <c r="B14" s="7" t="s">
        <v>192</v>
      </c>
      <c r="C14" s="51"/>
      <c r="D14" s="51"/>
      <c r="E14" s="51"/>
      <c r="F14" s="51"/>
      <c r="G14" s="51"/>
      <c r="H14" s="51"/>
      <c r="I14" s="51"/>
      <c r="J14" s="51"/>
      <c r="K14" s="75"/>
      <c r="L14" s="12"/>
      <c r="M14" s="12"/>
      <c r="N14" s="51"/>
      <c r="O14" s="51"/>
      <c r="P14" s="51"/>
      <c r="Q14" s="51"/>
      <c r="R14" s="51"/>
      <c r="S14" s="51"/>
      <c r="T14" s="51"/>
      <c r="U14" s="51"/>
      <c r="V14" s="75"/>
      <c r="W14" s="12"/>
      <c r="X14" s="12"/>
      <c r="Y14" s="51"/>
      <c r="Z14" s="51"/>
      <c r="AA14" s="51"/>
      <c r="AB14" s="51"/>
      <c r="AC14" s="51"/>
      <c r="AD14" s="51"/>
      <c r="AE14" s="51"/>
      <c r="AF14" s="51"/>
      <c r="AG14" s="75"/>
      <c r="AJ14" s="32"/>
      <c r="AK14" s="32"/>
      <c r="AL14" s="32"/>
      <c r="AM14" s="32"/>
      <c r="AN14" s="32"/>
      <c r="AO14" s="32"/>
      <c r="AP14" s="32"/>
      <c r="AQ14" s="32"/>
      <c r="AR14" s="70"/>
      <c r="AS14" s="12"/>
      <c r="AT14" s="12"/>
      <c r="AU14" s="51"/>
      <c r="AV14" s="51"/>
      <c r="AW14" s="51"/>
      <c r="AX14" s="51"/>
      <c r="AY14" s="51"/>
      <c r="AZ14" s="51"/>
      <c r="BA14" s="51"/>
      <c r="BB14" s="51"/>
      <c r="BC14" s="75"/>
      <c r="BD14" s="12"/>
      <c r="BE14" s="12"/>
      <c r="BF14" s="51"/>
      <c r="BG14" s="51"/>
      <c r="BH14" s="51"/>
      <c r="BI14" s="51"/>
      <c r="BJ14" s="51"/>
      <c r="BK14" s="51"/>
      <c r="BL14" s="51"/>
      <c r="BM14" s="51"/>
      <c r="BN14" s="75"/>
      <c r="BO14" s="12"/>
      <c r="BP14" s="12"/>
      <c r="BQ14" s="51"/>
      <c r="BR14" s="51"/>
      <c r="BS14" s="51"/>
      <c r="BT14" s="51"/>
      <c r="BU14" s="51"/>
      <c r="BV14" s="51"/>
      <c r="BW14" s="51"/>
      <c r="BX14" s="51"/>
      <c r="BY14" s="75"/>
      <c r="BZ14" s="12"/>
      <c r="CA14" s="12"/>
      <c r="CB14" s="32"/>
      <c r="CC14" s="32"/>
      <c r="CD14" s="32"/>
      <c r="CE14" s="32"/>
      <c r="CF14" s="32"/>
      <c r="CG14" s="32"/>
      <c r="CH14" s="32"/>
      <c r="CI14" s="70"/>
    </row>
    <row r="15" spans="1:88" x14ac:dyDescent="0.2">
      <c r="A15" s="7"/>
      <c r="B15" s="12"/>
      <c r="C15" s="51"/>
      <c r="D15" s="51"/>
      <c r="E15" s="51"/>
      <c r="F15" s="51"/>
      <c r="G15" s="51"/>
      <c r="H15" s="51"/>
      <c r="I15" s="51"/>
      <c r="J15" s="51"/>
      <c r="K15" s="75"/>
      <c r="L15" s="12"/>
      <c r="M15" s="12"/>
      <c r="N15" s="51"/>
      <c r="O15" s="51"/>
      <c r="P15" s="51"/>
      <c r="Q15" s="51"/>
      <c r="R15" s="51"/>
      <c r="S15" s="51"/>
      <c r="T15" s="51"/>
      <c r="U15" s="51"/>
      <c r="V15" s="75"/>
      <c r="W15" s="12"/>
      <c r="X15" s="12"/>
      <c r="Y15" s="51"/>
      <c r="Z15" s="51"/>
      <c r="AA15" s="51"/>
      <c r="AB15" s="51"/>
      <c r="AC15" s="51"/>
      <c r="AD15" s="51"/>
      <c r="AE15" s="51"/>
      <c r="AF15" s="51"/>
      <c r="AG15" s="75"/>
      <c r="AJ15" s="32"/>
      <c r="AK15" s="32"/>
      <c r="AL15" s="32"/>
      <c r="AM15" s="32"/>
      <c r="AN15" s="788"/>
      <c r="AO15" s="788"/>
      <c r="AP15" s="788"/>
      <c r="AQ15" s="788"/>
      <c r="AR15" s="789"/>
      <c r="AS15" s="12"/>
      <c r="AT15" s="12"/>
      <c r="AU15" s="51"/>
      <c r="AV15" s="51"/>
      <c r="AW15" s="51"/>
      <c r="AX15" s="51"/>
      <c r="AY15" s="51"/>
      <c r="AZ15" s="51"/>
      <c r="BA15" s="51"/>
      <c r="BB15" s="51"/>
      <c r="BC15" s="75"/>
      <c r="BD15" s="12"/>
      <c r="BE15" s="12"/>
      <c r="BF15" s="51"/>
      <c r="BG15" s="51"/>
      <c r="BH15" s="51"/>
      <c r="BI15" s="51"/>
      <c r="BJ15" s="51"/>
      <c r="BK15" s="51"/>
      <c r="BL15" s="51"/>
      <c r="BM15" s="51"/>
      <c r="BN15" s="75"/>
      <c r="BO15" s="12"/>
      <c r="BP15" s="12"/>
      <c r="BQ15" s="51"/>
      <c r="BR15" s="51"/>
      <c r="BS15" s="51"/>
      <c r="BT15" s="51"/>
      <c r="BU15" s="51"/>
      <c r="BV15" s="51"/>
      <c r="BW15" s="51"/>
      <c r="BX15" s="51"/>
      <c r="BY15" s="75"/>
      <c r="BZ15" s="12"/>
      <c r="CA15" s="12"/>
      <c r="CB15" s="32"/>
      <c r="CC15" s="32"/>
      <c r="CD15" s="32"/>
      <c r="CE15" s="32"/>
      <c r="CF15" s="32"/>
      <c r="CG15" s="32"/>
      <c r="CH15" s="32"/>
      <c r="CI15" s="70"/>
      <c r="CJ15" s="12"/>
    </row>
    <row r="16" spans="1:88" x14ac:dyDescent="0.2">
      <c r="A16" s="12"/>
      <c r="B16" s="12"/>
      <c r="C16" s="51"/>
      <c r="D16" s="51"/>
      <c r="E16" s="51"/>
      <c r="F16" s="51"/>
      <c r="G16" s="51"/>
      <c r="H16" s="51"/>
      <c r="I16" s="51"/>
      <c r="J16" s="51"/>
      <c r="K16" s="75"/>
      <c r="L16" s="12"/>
      <c r="M16" s="12"/>
      <c r="N16" s="51"/>
      <c r="O16" s="51"/>
      <c r="P16" s="51"/>
      <c r="Q16" s="51"/>
      <c r="R16" s="51"/>
      <c r="S16" s="51"/>
      <c r="T16" s="51"/>
      <c r="U16" s="51"/>
      <c r="V16" s="75"/>
      <c r="W16" s="12"/>
      <c r="X16" s="12"/>
      <c r="Y16" s="51"/>
      <c r="Z16" s="51"/>
      <c r="AA16" s="51"/>
      <c r="AB16" s="51"/>
      <c r="AC16" s="51"/>
      <c r="AD16" s="51"/>
      <c r="AE16" s="51"/>
      <c r="AF16" s="51"/>
      <c r="AG16" s="75"/>
      <c r="AJ16" s="32"/>
      <c r="AK16" s="32"/>
      <c r="AL16" s="32"/>
      <c r="AM16" s="32"/>
      <c r="AN16" s="32"/>
      <c r="AO16" s="32"/>
      <c r="AP16" s="32"/>
      <c r="AQ16" s="32"/>
      <c r="AR16" s="70"/>
      <c r="AS16" s="12"/>
      <c r="AT16" s="12"/>
      <c r="AU16" s="51"/>
      <c r="AV16" s="51"/>
      <c r="AW16" s="51"/>
      <c r="AX16" s="51"/>
      <c r="AY16" s="51"/>
      <c r="AZ16" s="51"/>
      <c r="BA16" s="51"/>
      <c r="BB16" s="51"/>
      <c r="BC16" s="75"/>
      <c r="BD16" s="12"/>
      <c r="BE16" s="12"/>
      <c r="BF16" s="51"/>
      <c r="BG16" s="51"/>
      <c r="BH16" s="51"/>
      <c r="BI16" s="51"/>
      <c r="BJ16" s="51"/>
      <c r="BK16" s="51"/>
      <c r="BL16" s="51"/>
      <c r="BM16" s="51"/>
      <c r="BN16" s="75"/>
      <c r="BO16" s="12"/>
      <c r="BP16" s="12"/>
      <c r="BQ16" s="51"/>
      <c r="BR16" s="51"/>
      <c r="BS16" s="51"/>
      <c r="BT16" s="51"/>
      <c r="BU16" s="51"/>
      <c r="BV16" s="51"/>
      <c r="BW16" s="51"/>
      <c r="BX16" s="51"/>
      <c r="BY16" s="75"/>
      <c r="BZ16" s="12"/>
      <c r="CA16" s="12"/>
      <c r="CB16" s="32"/>
      <c r="CC16" s="32"/>
      <c r="CD16" s="32"/>
      <c r="CE16" s="32"/>
      <c r="CF16" s="32"/>
      <c r="CG16" s="32"/>
      <c r="CH16" s="32"/>
      <c r="CI16" s="70"/>
    </row>
    <row r="17" spans="1:88" x14ac:dyDescent="0.2">
      <c r="A17" s="91"/>
      <c r="B17" s="92"/>
      <c r="C17" s="92"/>
      <c r="D17" s="92"/>
      <c r="E17" s="92"/>
      <c r="F17" s="92"/>
      <c r="G17" s="92"/>
      <c r="H17" s="92"/>
      <c r="I17" s="93"/>
      <c r="J17" s="93"/>
      <c r="K17" s="94" t="s">
        <v>80</v>
      </c>
      <c r="L17" s="91"/>
      <c r="M17" s="92"/>
      <c r="N17" s="95"/>
      <c r="O17" s="95"/>
      <c r="P17" s="95"/>
      <c r="Q17" s="95"/>
      <c r="R17" s="95"/>
      <c r="S17" s="95"/>
      <c r="T17" s="95"/>
      <c r="U17" s="95"/>
      <c r="V17" s="94" t="s">
        <v>80</v>
      </c>
      <c r="W17" s="91"/>
      <c r="X17" s="92"/>
      <c r="Y17" s="95"/>
      <c r="Z17" s="95"/>
      <c r="AA17" s="95"/>
      <c r="AB17" s="95"/>
      <c r="AC17" s="95"/>
      <c r="AD17" s="95"/>
      <c r="AE17" s="95"/>
      <c r="AF17" s="95"/>
      <c r="AG17" s="94" t="s">
        <v>81</v>
      </c>
      <c r="AH17" s="96"/>
      <c r="AI17" s="97"/>
      <c r="AJ17" s="98"/>
      <c r="AK17" s="98"/>
      <c r="AL17" s="98"/>
      <c r="AM17" s="98"/>
      <c r="AN17" s="98"/>
      <c r="AO17" s="99"/>
      <c r="AP17" s="99"/>
      <c r="AQ17" s="99"/>
      <c r="AR17" s="94" t="s">
        <v>81</v>
      </c>
      <c r="AS17" s="91"/>
      <c r="AT17" s="92"/>
      <c r="AU17" s="95"/>
      <c r="AV17" s="95"/>
      <c r="AW17" s="95"/>
      <c r="AX17" s="95"/>
      <c r="AY17" s="95"/>
      <c r="AZ17" s="95"/>
      <c r="BA17" s="95"/>
      <c r="BB17" s="95"/>
      <c r="BC17" s="94" t="s">
        <v>81</v>
      </c>
      <c r="BD17" s="91"/>
      <c r="BE17" s="92"/>
      <c r="BF17" s="95"/>
      <c r="BG17" s="95"/>
      <c r="BH17" s="95"/>
      <c r="BI17" s="95"/>
      <c r="BJ17" s="95"/>
      <c r="BK17" s="95"/>
      <c r="BL17" s="95"/>
      <c r="BM17" s="95"/>
      <c r="BN17" s="94" t="s">
        <v>81</v>
      </c>
      <c r="BO17" s="91"/>
      <c r="BP17" s="92"/>
      <c r="BQ17" s="95"/>
      <c r="BR17" s="95"/>
      <c r="BS17" s="95"/>
      <c r="BT17" s="95"/>
      <c r="BU17" s="95"/>
      <c r="BV17" s="95"/>
      <c r="BW17" s="95"/>
      <c r="BX17" s="95"/>
      <c r="BY17" s="94" t="s">
        <v>81</v>
      </c>
      <c r="BZ17" s="91"/>
      <c r="CA17" s="92"/>
      <c r="CB17" s="95"/>
      <c r="CC17" s="95"/>
      <c r="CD17" s="95"/>
      <c r="CE17" s="95"/>
      <c r="CF17" s="95"/>
      <c r="CG17" s="95"/>
      <c r="CH17" s="95"/>
      <c r="CI17" s="94"/>
      <c r="CJ17" s="94" t="s">
        <v>81</v>
      </c>
    </row>
    <row r="18" spans="1:88" x14ac:dyDescent="0.2">
      <c r="A18" s="6"/>
      <c r="B18" s="6"/>
      <c r="C18" s="6"/>
      <c r="D18" s="32"/>
      <c r="E18" s="32"/>
      <c r="F18" s="32"/>
      <c r="G18" s="32"/>
      <c r="H18" s="32"/>
      <c r="I18" s="32"/>
      <c r="J18" s="32"/>
      <c r="K18" s="70"/>
      <c r="N18" s="32"/>
      <c r="O18" s="32"/>
      <c r="P18" s="32"/>
      <c r="Q18" s="32"/>
      <c r="R18" s="32"/>
      <c r="S18" s="32"/>
      <c r="T18" s="32"/>
      <c r="U18" s="32"/>
      <c r="V18" s="70"/>
      <c r="Y18" s="32"/>
      <c r="Z18" s="32"/>
      <c r="AA18" s="32"/>
      <c r="AB18" s="32"/>
      <c r="AC18" s="32"/>
      <c r="AD18" s="32"/>
      <c r="AE18" s="32"/>
      <c r="AF18" s="32"/>
      <c r="AG18" s="70"/>
      <c r="AJ18" s="32"/>
      <c r="AK18" s="32"/>
      <c r="AL18" s="32"/>
      <c r="AM18" s="32"/>
      <c r="AN18" s="32"/>
      <c r="AO18" s="32"/>
      <c r="AP18" s="32"/>
      <c r="AQ18" s="32"/>
      <c r="AR18" s="70"/>
      <c r="AU18" s="32"/>
      <c r="AV18" s="32"/>
      <c r="AW18" s="32"/>
      <c r="AX18" s="32"/>
      <c r="AY18" s="32"/>
      <c r="AZ18" s="32"/>
      <c r="BA18" s="32"/>
      <c r="BB18" s="32"/>
      <c r="BC18" s="70"/>
      <c r="BF18" s="32"/>
      <c r="BG18" s="32"/>
      <c r="BH18" s="32"/>
      <c r="BI18" s="32"/>
      <c r="BJ18" s="32"/>
      <c r="BK18" s="32"/>
      <c r="BL18" s="32"/>
      <c r="BM18" s="32"/>
      <c r="BN18" s="70"/>
      <c r="BQ18" s="32"/>
      <c r="BR18" s="32"/>
      <c r="BS18" s="32"/>
      <c r="BT18" s="32"/>
      <c r="BU18" s="32"/>
      <c r="BV18" s="32"/>
      <c r="BW18" s="32"/>
      <c r="BX18" s="32"/>
      <c r="BY18" s="70"/>
      <c r="CB18" s="32"/>
      <c r="CC18" s="32"/>
      <c r="CD18" s="32"/>
      <c r="CE18" s="32"/>
      <c r="CF18" s="32"/>
      <c r="CG18" s="32"/>
      <c r="CH18" s="32"/>
      <c r="CI18" s="70"/>
    </row>
    <row r="19" spans="1:88" x14ac:dyDescent="0.2">
      <c r="B19" s="43" t="s">
        <v>287</v>
      </c>
      <c r="C19" s="220" t="s">
        <v>34</v>
      </c>
      <c r="D19" s="220" t="s">
        <v>455</v>
      </c>
      <c r="E19" s="220" t="s">
        <v>457</v>
      </c>
      <c r="F19" s="220" t="s">
        <v>97</v>
      </c>
      <c r="G19" s="220" t="s">
        <v>267</v>
      </c>
      <c r="H19" s="221">
        <v>300000</v>
      </c>
      <c r="I19" s="222" t="s">
        <v>283</v>
      </c>
      <c r="J19" s="222" t="s">
        <v>283</v>
      </c>
      <c r="K19" s="222" t="s">
        <v>61</v>
      </c>
      <c r="M19" s="43" t="s">
        <v>287</v>
      </c>
      <c r="N19" s="220" t="s">
        <v>34</v>
      </c>
      <c r="O19" s="220" t="s">
        <v>455</v>
      </c>
      <c r="P19" s="220" t="s">
        <v>457</v>
      </c>
      <c r="Q19" s="220" t="s">
        <v>97</v>
      </c>
      <c r="R19" s="220" t="s">
        <v>267</v>
      </c>
      <c r="S19" s="221">
        <v>300000</v>
      </c>
      <c r="T19" s="222" t="s">
        <v>283</v>
      </c>
      <c r="U19" s="222" t="s">
        <v>283</v>
      </c>
      <c r="V19" s="222" t="s">
        <v>61</v>
      </c>
      <c r="X19" s="43" t="s">
        <v>287</v>
      </c>
      <c r="Y19" s="220" t="s">
        <v>34</v>
      </c>
      <c r="Z19" s="220" t="s">
        <v>455</v>
      </c>
      <c r="AA19" s="220" t="s">
        <v>457</v>
      </c>
      <c r="AB19" s="220" t="s">
        <v>97</v>
      </c>
      <c r="AC19" s="220" t="s">
        <v>267</v>
      </c>
      <c r="AD19" s="221">
        <v>300000</v>
      </c>
      <c r="AE19" s="222" t="s">
        <v>283</v>
      </c>
      <c r="AF19" s="222" t="s">
        <v>283</v>
      </c>
      <c r="AG19" s="222" t="s">
        <v>61</v>
      </c>
      <c r="AI19" s="43" t="s">
        <v>287</v>
      </c>
      <c r="AJ19" s="220" t="s">
        <v>34</v>
      </c>
      <c r="AK19" s="220" t="s">
        <v>455</v>
      </c>
      <c r="AL19" s="220" t="s">
        <v>457</v>
      </c>
      <c r="AM19" s="220" t="s">
        <v>97</v>
      </c>
      <c r="AN19" s="220" t="s">
        <v>267</v>
      </c>
      <c r="AO19" s="221">
        <v>300000</v>
      </c>
      <c r="AP19" s="222" t="s">
        <v>283</v>
      </c>
      <c r="AQ19" s="222" t="s">
        <v>283</v>
      </c>
      <c r="AR19" s="222" t="s">
        <v>61</v>
      </c>
      <c r="AT19" s="43" t="s">
        <v>287</v>
      </c>
      <c r="AU19" s="220" t="s">
        <v>34</v>
      </c>
      <c r="AV19" s="220" t="s">
        <v>455</v>
      </c>
      <c r="AW19" s="220" t="s">
        <v>457</v>
      </c>
      <c r="AX19" s="220" t="s">
        <v>97</v>
      </c>
      <c r="AY19" s="220" t="s">
        <v>267</v>
      </c>
      <c r="AZ19" s="221">
        <v>300000</v>
      </c>
      <c r="BA19" s="222" t="s">
        <v>283</v>
      </c>
      <c r="BB19" s="222" t="s">
        <v>283</v>
      </c>
      <c r="BC19" s="222" t="s">
        <v>61</v>
      </c>
      <c r="BE19" s="43" t="s">
        <v>287</v>
      </c>
      <c r="BF19" s="220" t="s">
        <v>34</v>
      </c>
      <c r="BG19" s="220" t="s">
        <v>455</v>
      </c>
      <c r="BH19" s="220" t="s">
        <v>457</v>
      </c>
      <c r="BI19" s="220" t="s">
        <v>97</v>
      </c>
      <c r="BJ19" s="220" t="s">
        <v>267</v>
      </c>
      <c r="BK19" s="221">
        <v>300000</v>
      </c>
      <c r="BL19" s="222" t="s">
        <v>283</v>
      </c>
      <c r="BM19" s="222" t="s">
        <v>283</v>
      </c>
      <c r="BN19" s="222" t="s">
        <v>61</v>
      </c>
      <c r="BP19" s="43" t="s">
        <v>287</v>
      </c>
      <c r="BQ19" s="220" t="s">
        <v>34</v>
      </c>
      <c r="BR19" s="220" t="s">
        <v>455</v>
      </c>
      <c r="BS19" s="220" t="s">
        <v>457</v>
      </c>
      <c r="BT19" s="220" t="s">
        <v>97</v>
      </c>
      <c r="BU19" s="220" t="s">
        <v>267</v>
      </c>
      <c r="BV19" s="221">
        <v>300000</v>
      </c>
      <c r="BW19" s="222" t="s">
        <v>283</v>
      </c>
      <c r="BX19" s="222" t="s">
        <v>283</v>
      </c>
      <c r="BY19" s="222" t="s">
        <v>61</v>
      </c>
      <c r="CA19" s="43" t="s">
        <v>287</v>
      </c>
      <c r="CB19" s="220" t="s">
        <v>34</v>
      </c>
      <c r="CC19" s="220" t="s">
        <v>455</v>
      </c>
      <c r="CD19" s="220" t="s">
        <v>457</v>
      </c>
      <c r="CE19" s="220" t="s">
        <v>97</v>
      </c>
      <c r="CF19" s="220" t="s">
        <v>267</v>
      </c>
      <c r="CG19" s="221">
        <v>300000</v>
      </c>
      <c r="CH19" s="222" t="s">
        <v>283</v>
      </c>
      <c r="CI19" s="222" t="s">
        <v>283</v>
      </c>
      <c r="CJ19" s="222" t="s">
        <v>61</v>
      </c>
    </row>
    <row r="20" spans="1:88" x14ac:dyDescent="0.2">
      <c r="B20" s="44"/>
      <c r="C20" s="219" t="s">
        <v>454</v>
      </c>
      <c r="D20" s="219" t="s">
        <v>35</v>
      </c>
      <c r="E20" s="219" t="s">
        <v>35</v>
      </c>
      <c r="F20" s="219" t="s">
        <v>35</v>
      </c>
      <c r="G20" s="219" t="s">
        <v>35</v>
      </c>
      <c r="H20" s="219" t="s">
        <v>36</v>
      </c>
      <c r="I20" s="11" t="s">
        <v>281</v>
      </c>
      <c r="J20" s="11" t="s">
        <v>282</v>
      </c>
      <c r="K20" s="11" t="s">
        <v>106</v>
      </c>
      <c r="M20" s="44"/>
      <c r="N20" s="219" t="s">
        <v>454</v>
      </c>
      <c r="O20" s="219" t="s">
        <v>35</v>
      </c>
      <c r="P20" s="219" t="s">
        <v>35</v>
      </c>
      <c r="Q20" s="219" t="s">
        <v>35</v>
      </c>
      <c r="R20" s="219" t="s">
        <v>35</v>
      </c>
      <c r="S20" s="219" t="s">
        <v>36</v>
      </c>
      <c r="T20" s="11" t="s">
        <v>281</v>
      </c>
      <c r="U20" s="11" t="s">
        <v>282</v>
      </c>
      <c r="V20" s="11" t="s">
        <v>106</v>
      </c>
      <c r="X20" s="44"/>
      <c r="Y20" s="219" t="s">
        <v>454</v>
      </c>
      <c r="Z20" s="219" t="s">
        <v>35</v>
      </c>
      <c r="AA20" s="219" t="s">
        <v>35</v>
      </c>
      <c r="AB20" s="219" t="s">
        <v>35</v>
      </c>
      <c r="AC20" s="219" t="s">
        <v>35</v>
      </c>
      <c r="AD20" s="219" t="s">
        <v>36</v>
      </c>
      <c r="AE20" s="11" t="s">
        <v>281</v>
      </c>
      <c r="AF20" s="11" t="s">
        <v>282</v>
      </c>
      <c r="AG20" s="11" t="s">
        <v>106</v>
      </c>
      <c r="AI20" s="44"/>
      <c r="AJ20" s="219" t="s">
        <v>454</v>
      </c>
      <c r="AK20" s="219" t="s">
        <v>35</v>
      </c>
      <c r="AL20" s="219" t="s">
        <v>35</v>
      </c>
      <c r="AM20" s="219" t="s">
        <v>35</v>
      </c>
      <c r="AN20" s="219" t="s">
        <v>35</v>
      </c>
      <c r="AO20" s="219" t="s">
        <v>36</v>
      </c>
      <c r="AP20" s="11" t="s">
        <v>281</v>
      </c>
      <c r="AQ20" s="11" t="s">
        <v>282</v>
      </c>
      <c r="AR20" s="11" t="s">
        <v>106</v>
      </c>
      <c r="AT20" s="44"/>
      <c r="AU20" s="219" t="s">
        <v>454</v>
      </c>
      <c r="AV20" s="219" t="s">
        <v>35</v>
      </c>
      <c r="AW20" s="219" t="s">
        <v>35</v>
      </c>
      <c r="AX20" s="219" t="s">
        <v>35</v>
      </c>
      <c r="AY20" s="219" t="s">
        <v>35</v>
      </c>
      <c r="AZ20" s="219" t="s">
        <v>36</v>
      </c>
      <c r="BA20" s="11" t="s">
        <v>281</v>
      </c>
      <c r="BB20" s="11" t="s">
        <v>282</v>
      </c>
      <c r="BC20" s="11" t="s">
        <v>106</v>
      </c>
      <c r="BE20" s="44"/>
      <c r="BF20" s="219" t="s">
        <v>454</v>
      </c>
      <c r="BG20" s="219" t="s">
        <v>35</v>
      </c>
      <c r="BH20" s="219" t="s">
        <v>35</v>
      </c>
      <c r="BI20" s="219" t="s">
        <v>35</v>
      </c>
      <c r="BJ20" s="219" t="s">
        <v>35</v>
      </c>
      <c r="BK20" s="219" t="s">
        <v>36</v>
      </c>
      <c r="BL20" s="11" t="s">
        <v>281</v>
      </c>
      <c r="BM20" s="11" t="s">
        <v>282</v>
      </c>
      <c r="BN20" s="11" t="s">
        <v>106</v>
      </c>
      <c r="BP20" s="44"/>
      <c r="BQ20" s="219" t="s">
        <v>454</v>
      </c>
      <c r="BR20" s="219" t="s">
        <v>35</v>
      </c>
      <c r="BS20" s="219" t="s">
        <v>35</v>
      </c>
      <c r="BT20" s="219" t="s">
        <v>35</v>
      </c>
      <c r="BU20" s="219" t="s">
        <v>35</v>
      </c>
      <c r="BV20" s="219" t="s">
        <v>36</v>
      </c>
      <c r="BW20" s="11" t="s">
        <v>281</v>
      </c>
      <c r="BX20" s="11" t="s">
        <v>282</v>
      </c>
      <c r="BY20" s="11" t="s">
        <v>106</v>
      </c>
      <c r="CA20" s="44"/>
      <c r="CB20" s="219" t="s">
        <v>454</v>
      </c>
      <c r="CC20" s="219" t="s">
        <v>35</v>
      </c>
      <c r="CD20" s="219" t="s">
        <v>35</v>
      </c>
      <c r="CE20" s="219" t="s">
        <v>35</v>
      </c>
      <c r="CF20" s="219" t="s">
        <v>35</v>
      </c>
      <c r="CG20" s="219" t="s">
        <v>36</v>
      </c>
      <c r="CH20" s="11" t="s">
        <v>281</v>
      </c>
      <c r="CI20" s="11" t="s">
        <v>282</v>
      </c>
      <c r="CJ20" s="11" t="s">
        <v>106</v>
      </c>
    </row>
    <row r="21" spans="1:88" x14ac:dyDescent="0.2">
      <c r="B21" s="45"/>
      <c r="C21" s="223" t="s">
        <v>36</v>
      </c>
      <c r="D21" s="223" t="s">
        <v>456</v>
      </c>
      <c r="E21" s="223" t="s">
        <v>99</v>
      </c>
      <c r="F21" s="223" t="s">
        <v>100</v>
      </c>
      <c r="G21" s="223" t="s">
        <v>268</v>
      </c>
      <c r="H21" s="223" t="s">
        <v>101</v>
      </c>
      <c r="I21" s="224" t="s">
        <v>100</v>
      </c>
      <c r="J21" s="224" t="s">
        <v>101</v>
      </c>
      <c r="K21" s="224" t="s">
        <v>265</v>
      </c>
      <c r="M21" s="45"/>
      <c r="N21" s="223" t="s">
        <v>36</v>
      </c>
      <c r="O21" s="223" t="s">
        <v>456</v>
      </c>
      <c r="P21" s="223" t="s">
        <v>99</v>
      </c>
      <c r="Q21" s="223" t="s">
        <v>100</v>
      </c>
      <c r="R21" s="223" t="s">
        <v>268</v>
      </c>
      <c r="S21" s="223" t="s">
        <v>101</v>
      </c>
      <c r="T21" s="224" t="s">
        <v>100</v>
      </c>
      <c r="U21" s="224" t="s">
        <v>101</v>
      </c>
      <c r="V21" s="224" t="s">
        <v>265</v>
      </c>
      <c r="X21" s="45"/>
      <c r="Y21" s="223" t="s">
        <v>36</v>
      </c>
      <c r="Z21" s="223" t="s">
        <v>456</v>
      </c>
      <c r="AA21" s="223" t="s">
        <v>99</v>
      </c>
      <c r="AB21" s="223" t="s">
        <v>100</v>
      </c>
      <c r="AC21" s="223" t="s">
        <v>268</v>
      </c>
      <c r="AD21" s="223" t="s">
        <v>101</v>
      </c>
      <c r="AE21" s="224" t="s">
        <v>100</v>
      </c>
      <c r="AF21" s="224" t="s">
        <v>101</v>
      </c>
      <c r="AG21" s="224" t="s">
        <v>265</v>
      </c>
      <c r="AI21" s="45"/>
      <c r="AJ21" s="223" t="s">
        <v>36</v>
      </c>
      <c r="AK21" s="223" t="s">
        <v>456</v>
      </c>
      <c r="AL21" s="223" t="s">
        <v>99</v>
      </c>
      <c r="AM21" s="223" t="s">
        <v>100</v>
      </c>
      <c r="AN21" s="223" t="s">
        <v>268</v>
      </c>
      <c r="AO21" s="223" t="s">
        <v>101</v>
      </c>
      <c r="AP21" s="224" t="s">
        <v>100</v>
      </c>
      <c r="AQ21" s="224" t="s">
        <v>101</v>
      </c>
      <c r="AR21" s="224" t="s">
        <v>265</v>
      </c>
      <c r="AT21" s="45"/>
      <c r="AU21" s="223" t="s">
        <v>36</v>
      </c>
      <c r="AV21" s="223" t="s">
        <v>456</v>
      </c>
      <c r="AW21" s="223" t="s">
        <v>99</v>
      </c>
      <c r="AX21" s="223" t="s">
        <v>100</v>
      </c>
      <c r="AY21" s="223" t="s">
        <v>268</v>
      </c>
      <c r="AZ21" s="223" t="s">
        <v>101</v>
      </c>
      <c r="BA21" s="224" t="s">
        <v>100</v>
      </c>
      <c r="BB21" s="224" t="s">
        <v>101</v>
      </c>
      <c r="BC21" s="224" t="s">
        <v>265</v>
      </c>
      <c r="BE21" s="45"/>
      <c r="BF21" s="223" t="s">
        <v>36</v>
      </c>
      <c r="BG21" s="223" t="s">
        <v>456</v>
      </c>
      <c r="BH21" s="223" t="s">
        <v>99</v>
      </c>
      <c r="BI21" s="223" t="s">
        <v>100</v>
      </c>
      <c r="BJ21" s="223" t="s">
        <v>268</v>
      </c>
      <c r="BK21" s="223" t="s">
        <v>101</v>
      </c>
      <c r="BL21" s="224" t="s">
        <v>100</v>
      </c>
      <c r="BM21" s="224" t="s">
        <v>101</v>
      </c>
      <c r="BN21" s="224" t="s">
        <v>265</v>
      </c>
      <c r="BP21" s="45"/>
      <c r="BQ21" s="223" t="s">
        <v>36</v>
      </c>
      <c r="BR21" s="223" t="s">
        <v>456</v>
      </c>
      <c r="BS21" s="223" t="s">
        <v>99</v>
      </c>
      <c r="BT21" s="223" t="s">
        <v>100</v>
      </c>
      <c r="BU21" s="223" t="s">
        <v>268</v>
      </c>
      <c r="BV21" s="223" t="s">
        <v>101</v>
      </c>
      <c r="BW21" s="224" t="s">
        <v>100</v>
      </c>
      <c r="BX21" s="224" t="s">
        <v>101</v>
      </c>
      <c r="BY21" s="224" t="s">
        <v>265</v>
      </c>
      <c r="CA21" s="45"/>
      <c r="CB21" s="223" t="s">
        <v>36</v>
      </c>
      <c r="CC21" s="223" t="s">
        <v>456</v>
      </c>
      <c r="CD21" s="223" t="s">
        <v>99</v>
      </c>
      <c r="CE21" s="223" t="s">
        <v>100</v>
      </c>
      <c r="CF21" s="223" t="s">
        <v>268</v>
      </c>
      <c r="CG21" s="223" t="s">
        <v>101</v>
      </c>
      <c r="CH21" s="224" t="s">
        <v>100</v>
      </c>
      <c r="CI21" s="224" t="s">
        <v>101</v>
      </c>
      <c r="CJ21" s="224" t="s">
        <v>265</v>
      </c>
    </row>
    <row r="22" spans="1:88" s="323" customFormat="1" ht="15.75" customHeight="1" x14ac:dyDescent="0.25">
      <c r="B22" s="352" t="s">
        <v>72</v>
      </c>
      <c r="C22" s="353">
        <v>524.20026307399996</v>
      </c>
      <c r="D22" s="353">
        <v>459.05690767900001</v>
      </c>
      <c r="E22" s="353">
        <v>456.449182845</v>
      </c>
      <c r="F22" s="353">
        <v>511.60962744400001</v>
      </c>
      <c r="G22" s="353">
        <v>603.09535874000005</v>
      </c>
      <c r="H22" s="353">
        <v>646.04844723600002</v>
      </c>
      <c r="I22" s="354">
        <v>483.86513802000002</v>
      </c>
      <c r="J22" s="354">
        <v>627.20345437599997</v>
      </c>
      <c r="K22" s="355">
        <v>562.90478455300001</v>
      </c>
      <c r="M22" s="352" t="s">
        <v>72</v>
      </c>
      <c r="N22" s="353">
        <v>323.67878196599997</v>
      </c>
      <c r="O22" s="353">
        <v>275.59154273299998</v>
      </c>
      <c r="P22" s="353">
        <v>266.41367295800001</v>
      </c>
      <c r="Q22" s="353">
        <v>302.99002453700001</v>
      </c>
      <c r="R22" s="353">
        <v>360.00213628400002</v>
      </c>
      <c r="S22" s="353">
        <v>336.69886014399998</v>
      </c>
      <c r="T22" s="354">
        <v>288.21090329499998</v>
      </c>
      <c r="U22" s="354">
        <v>346.92280649700001</v>
      </c>
      <c r="V22" s="355">
        <v>320.58583411799998</v>
      </c>
      <c r="X22" s="352" t="s">
        <v>72</v>
      </c>
      <c r="Y22" s="392">
        <v>61.747161298000002</v>
      </c>
      <c r="Z22" s="392">
        <v>60.034287280000001</v>
      </c>
      <c r="AA22" s="392">
        <v>58.366557104999998</v>
      </c>
      <c r="AB22" s="392">
        <v>59.222893448999997</v>
      </c>
      <c r="AC22" s="392">
        <v>59.692407023999998</v>
      </c>
      <c r="AD22" s="392">
        <v>52.116658059000002</v>
      </c>
      <c r="AE22" s="393">
        <v>59.564304317000001</v>
      </c>
      <c r="AF22" s="393">
        <v>55.312642824000001</v>
      </c>
      <c r="AG22" s="387">
        <v>56.952053511999999</v>
      </c>
      <c r="AI22" s="352" t="s">
        <v>72</v>
      </c>
      <c r="AJ22" s="392">
        <v>22.056938223</v>
      </c>
      <c r="AK22" s="392">
        <v>11.991178761</v>
      </c>
      <c r="AL22" s="392">
        <v>8.6952595030000008</v>
      </c>
      <c r="AM22" s="392">
        <v>7.4123715680000002</v>
      </c>
      <c r="AN22" s="392">
        <v>8.1344237659999994</v>
      </c>
      <c r="AO22" s="392">
        <v>-1.600815619</v>
      </c>
      <c r="AP22" s="393">
        <v>10.721617946</v>
      </c>
      <c r="AQ22" s="393">
        <v>2.5061943800000002</v>
      </c>
      <c r="AR22" s="387">
        <v>5.6740037699999997</v>
      </c>
      <c r="AT22" s="352" t="s">
        <v>72</v>
      </c>
      <c r="AU22" s="392">
        <v>16.779327096999999</v>
      </c>
      <c r="AV22" s="392">
        <v>19.563837879000001</v>
      </c>
      <c r="AW22" s="392">
        <v>20.336548267000001</v>
      </c>
      <c r="AX22" s="392">
        <v>22.836160876000001</v>
      </c>
      <c r="AY22" s="392">
        <v>24.192103408000001</v>
      </c>
      <c r="AZ22" s="392">
        <v>31.219733651999999</v>
      </c>
      <c r="BA22" s="393">
        <v>20.631490144000001</v>
      </c>
      <c r="BB22" s="393">
        <v>28.254983988999999</v>
      </c>
      <c r="BC22" s="387">
        <v>25.315418524999998</v>
      </c>
      <c r="BE22" s="352" t="s">
        <v>72</v>
      </c>
      <c r="BF22" s="392">
        <v>8.996585864</v>
      </c>
      <c r="BG22" s="392">
        <v>9.8321654499999998</v>
      </c>
      <c r="BH22" s="392">
        <v>11.414590542999999</v>
      </c>
      <c r="BI22" s="392">
        <v>14.145258030999999</v>
      </c>
      <c r="BJ22" s="392">
        <v>15.249174547000001</v>
      </c>
      <c r="BK22" s="392">
        <v>23.229467361000001</v>
      </c>
      <c r="BL22" s="393">
        <v>11.688152822999999</v>
      </c>
      <c r="BM22" s="393">
        <v>19.862817494000002</v>
      </c>
      <c r="BN22" s="387">
        <v>16.710724447</v>
      </c>
      <c r="BP22" s="352" t="s">
        <v>72</v>
      </c>
      <c r="BQ22" s="392">
        <v>10.299198903000001</v>
      </c>
      <c r="BR22" s="392">
        <v>9.8994902269999994</v>
      </c>
      <c r="BS22" s="392">
        <v>11.184925703999999</v>
      </c>
      <c r="BT22" s="392">
        <v>9.3839699749999994</v>
      </c>
      <c r="BU22" s="392">
        <v>9.6397656779999998</v>
      </c>
      <c r="BV22" s="392">
        <v>9.1203669559999998</v>
      </c>
      <c r="BW22" s="393">
        <v>10.034403551</v>
      </c>
      <c r="BX22" s="393">
        <v>9.3394859379999993</v>
      </c>
      <c r="BY22" s="387">
        <v>9.6074412690000006</v>
      </c>
      <c r="CA22" s="352" t="s">
        <v>72</v>
      </c>
      <c r="CB22" s="392">
        <v>16.212693357999999</v>
      </c>
      <c r="CC22" s="392">
        <v>17.095367699000001</v>
      </c>
      <c r="CD22" s="392">
        <v>16.696007273999999</v>
      </c>
      <c r="CE22" s="392">
        <v>17.842389002000001</v>
      </c>
      <c r="CF22" s="392">
        <v>20.056292733999999</v>
      </c>
      <c r="CG22" s="392">
        <v>19.823418894</v>
      </c>
      <c r="CH22" s="393">
        <v>17.184879842000001</v>
      </c>
      <c r="CI22" s="393">
        <v>19.921661490000002</v>
      </c>
      <c r="CJ22" s="387">
        <v>18.866377787000001</v>
      </c>
    </row>
    <row r="23" spans="1:88" s="323" customFormat="1" ht="15.75" customHeight="1" x14ac:dyDescent="0.25">
      <c r="B23" s="356" t="s">
        <v>171</v>
      </c>
      <c r="C23" s="357">
        <v>524.11287878200005</v>
      </c>
      <c r="D23" s="357">
        <v>458.74249228999997</v>
      </c>
      <c r="E23" s="357">
        <v>457.67431228800001</v>
      </c>
      <c r="F23" s="357">
        <v>523.43082539800002</v>
      </c>
      <c r="G23" s="357">
        <v>599.62580388599997</v>
      </c>
      <c r="H23" s="357">
        <v>646.04844723600002</v>
      </c>
      <c r="I23" s="358">
        <v>487.36560261099999</v>
      </c>
      <c r="J23" s="358">
        <v>626.60351752999998</v>
      </c>
      <c r="K23" s="359">
        <v>563.94854677299998</v>
      </c>
      <c r="M23" s="356" t="s">
        <v>171</v>
      </c>
      <c r="N23" s="357">
        <v>323.46295835900003</v>
      </c>
      <c r="O23" s="357">
        <v>275.44741742299999</v>
      </c>
      <c r="P23" s="357">
        <v>266.94336280499999</v>
      </c>
      <c r="Q23" s="357">
        <v>307.293151115</v>
      </c>
      <c r="R23" s="357">
        <v>349.86118324400002</v>
      </c>
      <c r="S23" s="357">
        <v>336.69886014399998</v>
      </c>
      <c r="T23" s="358">
        <v>289.37003383500002</v>
      </c>
      <c r="U23" s="358">
        <v>342.21212757000001</v>
      </c>
      <c r="V23" s="359">
        <v>318.433978927</v>
      </c>
      <c r="X23" s="356" t="s">
        <v>171</v>
      </c>
      <c r="Y23" s="380">
        <v>61.716277437999999</v>
      </c>
      <c r="Z23" s="380">
        <v>60.044016425999999</v>
      </c>
      <c r="AA23" s="380">
        <v>58.326053186000003</v>
      </c>
      <c r="AB23" s="380">
        <v>58.707499865000003</v>
      </c>
      <c r="AC23" s="380">
        <v>58.346585650000002</v>
      </c>
      <c r="AD23" s="380">
        <v>52.116658059000002</v>
      </c>
      <c r="AE23" s="388">
        <v>59.374324385000001</v>
      </c>
      <c r="AF23" s="388">
        <v>54.613821659000003</v>
      </c>
      <c r="AG23" s="381">
        <v>56.465076601</v>
      </c>
      <c r="AI23" s="356" t="s">
        <v>171</v>
      </c>
      <c r="AJ23" s="380">
        <v>22.027841147</v>
      </c>
      <c r="AK23" s="380">
        <v>12.059854195</v>
      </c>
      <c r="AL23" s="380">
        <v>8.4621704350000009</v>
      </c>
      <c r="AM23" s="380">
        <v>7.0550065540000002</v>
      </c>
      <c r="AN23" s="380">
        <v>7.7306251479999997</v>
      </c>
      <c r="AO23" s="380">
        <v>-1.600815619</v>
      </c>
      <c r="AP23" s="388">
        <v>10.614263213999999</v>
      </c>
      <c r="AQ23" s="388">
        <v>2.1395383209999999</v>
      </c>
      <c r="AR23" s="381">
        <v>5.4351726789999999</v>
      </c>
      <c r="AT23" s="356" t="s">
        <v>171</v>
      </c>
      <c r="AU23" s="380">
        <v>16.769960236999999</v>
      </c>
      <c r="AV23" s="380">
        <v>19.504214429000001</v>
      </c>
      <c r="AW23" s="380">
        <v>20.260711472000001</v>
      </c>
      <c r="AX23" s="380">
        <v>22.679175451999999</v>
      </c>
      <c r="AY23" s="380">
        <v>24.946954528999999</v>
      </c>
      <c r="AZ23" s="380">
        <v>31.219733651999999</v>
      </c>
      <c r="BA23" s="388">
        <v>20.501293574000002</v>
      </c>
      <c r="BB23" s="388">
        <v>28.705393723</v>
      </c>
      <c r="BC23" s="381">
        <v>25.514999383999999</v>
      </c>
      <c r="BE23" s="356" t="s">
        <v>171</v>
      </c>
      <c r="BF23" s="380">
        <v>8.9611490949999997</v>
      </c>
      <c r="BG23" s="380">
        <v>9.8264811689999991</v>
      </c>
      <c r="BH23" s="380">
        <v>11.403550874</v>
      </c>
      <c r="BI23" s="380">
        <v>13.88525323</v>
      </c>
      <c r="BJ23" s="380">
        <v>15.859572755</v>
      </c>
      <c r="BK23" s="380">
        <v>23.229467361000001</v>
      </c>
      <c r="BL23" s="388">
        <v>11.543516293</v>
      </c>
      <c r="BM23" s="388">
        <v>20.275366808000001</v>
      </c>
      <c r="BN23" s="381">
        <v>16.879741943999999</v>
      </c>
      <c r="BP23" s="356" t="s">
        <v>171</v>
      </c>
      <c r="BQ23" s="380">
        <v>10.311676131</v>
      </c>
      <c r="BR23" s="380">
        <v>9.9248696039999995</v>
      </c>
      <c r="BS23" s="380">
        <v>11.252740556999999</v>
      </c>
      <c r="BT23" s="380">
        <v>9.8232142230000008</v>
      </c>
      <c r="BU23" s="380">
        <v>10.219552630000001</v>
      </c>
      <c r="BV23" s="380">
        <v>9.1203669559999998</v>
      </c>
      <c r="BW23" s="388">
        <v>10.228138647</v>
      </c>
      <c r="BX23" s="388">
        <v>9.5609573819999998</v>
      </c>
      <c r="BY23" s="381">
        <v>9.8204095210000002</v>
      </c>
      <c r="CA23" s="356" t="s">
        <v>171</v>
      </c>
      <c r="CB23" s="380">
        <v>16.219217298</v>
      </c>
      <c r="CC23" s="380">
        <v>17.033713585000001</v>
      </c>
      <c r="CD23" s="380">
        <v>16.799488209</v>
      </c>
      <c r="CE23" s="380">
        <v>17.829746723</v>
      </c>
      <c r="CF23" s="380">
        <v>20.642625221999999</v>
      </c>
      <c r="CG23" s="380">
        <v>19.823418894</v>
      </c>
      <c r="CH23" s="388">
        <v>17.174516081</v>
      </c>
      <c r="CI23" s="388">
        <v>20.151784223</v>
      </c>
      <c r="CJ23" s="381">
        <v>18.99399004</v>
      </c>
    </row>
    <row r="24" spans="1:88" s="323" customFormat="1" ht="15.75" customHeight="1" x14ac:dyDescent="0.25">
      <c r="B24" s="360" t="s">
        <v>386</v>
      </c>
      <c r="C24" s="361"/>
      <c r="D24" s="361"/>
      <c r="E24" s="361"/>
      <c r="F24" s="361"/>
      <c r="G24" s="361"/>
      <c r="H24" s="361"/>
      <c r="I24" s="362"/>
      <c r="J24" s="362"/>
      <c r="K24" s="363"/>
      <c r="M24" s="360" t="s">
        <v>386</v>
      </c>
      <c r="N24" s="361"/>
      <c r="O24" s="361"/>
      <c r="P24" s="361"/>
      <c r="Q24" s="361"/>
      <c r="R24" s="361"/>
      <c r="S24" s="361"/>
      <c r="T24" s="362"/>
      <c r="U24" s="362"/>
      <c r="V24" s="363"/>
      <c r="X24" s="360" t="s">
        <v>386</v>
      </c>
      <c r="Y24" s="382"/>
      <c r="Z24" s="382"/>
      <c r="AA24" s="382"/>
      <c r="AB24" s="382"/>
      <c r="AC24" s="382"/>
      <c r="AD24" s="382"/>
      <c r="AE24" s="389"/>
      <c r="AF24" s="389"/>
      <c r="AG24" s="383"/>
      <c r="AI24" s="360" t="s">
        <v>386</v>
      </c>
      <c r="AJ24" s="382"/>
      <c r="AK24" s="382"/>
      <c r="AL24" s="382"/>
      <c r="AM24" s="382"/>
      <c r="AN24" s="382"/>
      <c r="AO24" s="382"/>
      <c r="AP24" s="389"/>
      <c r="AQ24" s="389"/>
      <c r="AR24" s="383"/>
      <c r="AT24" s="360" t="s">
        <v>386</v>
      </c>
      <c r="AU24" s="382"/>
      <c r="AV24" s="382"/>
      <c r="AW24" s="382"/>
      <c r="AX24" s="382"/>
      <c r="AY24" s="382"/>
      <c r="AZ24" s="382"/>
      <c r="BA24" s="389"/>
      <c r="BB24" s="389"/>
      <c r="BC24" s="383"/>
      <c r="BE24" s="360" t="s">
        <v>386</v>
      </c>
      <c r="BF24" s="382"/>
      <c r="BG24" s="382"/>
      <c r="BH24" s="382"/>
      <c r="BI24" s="382"/>
      <c r="BJ24" s="382"/>
      <c r="BK24" s="382"/>
      <c r="BL24" s="389"/>
      <c r="BM24" s="389"/>
      <c r="BN24" s="383"/>
      <c r="BP24" s="360" t="s">
        <v>386</v>
      </c>
      <c r="BQ24" s="382"/>
      <c r="BR24" s="382"/>
      <c r="BS24" s="382"/>
      <c r="BT24" s="382"/>
      <c r="BU24" s="382"/>
      <c r="BV24" s="382"/>
      <c r="BW24" s="389"/>
      <c r="BX24" s="389"/>
      <c r="BY24" s="383"/>
      <c r="CA24" s="360" t="s">
        <v>386</v>
      </c>
      <c r="CB24" s="382"/>
      <c r="CC24" s="382"/>
      <c r="CD24" s="382"/>
      <c r="CE24" s="382"/>
      <c r="CF24" s="382"/>
      <c r="CG24" s="382"/>
      <c r="CH24" s="389"/>
      <c r="CI24" s="389"/>
      <c r="CJ24" s="383"/>
    </row>
    <row r="25" spans="1:88" s="351" customFormat="1" ht="15.75" customHeight="1" x14ac:dyDescent="0.25">
      <c r="B25" s="364" t="s">
        <v>590</v>
      </c>
      <c r="C25" s="365">
        <v>695.18860141200003</v>
      </c>
      <c r="D25" s="365">
        <v>453.70050809000003</v>
      </c>
      <c r="E25" s="365">
        <v>406.12971246799998</v>
      </c>
      <c r="F25" s="365">
        <v>528.67610857900002</v>
      </c>
      <c r="G25" s="365">
        <v>571.43463977900001</v>
      </c>
      <c r="H25" s="365">
        <v>1267.7712256929999</v>
      </c>
      <c r="I25" s="366">
        <v>501.59616785600002</v>
      </c>
      <c r="J25" s="366">
        <v>1040.3266152910001</v>
      </c>
      <c r="K25" s="367">
        <v>754.22121318899997</v>
      </c>
      <c r="M25" s="364" t="s">
        <v>590</v>
      </c>
      <c r="N25" s="365">
        <v>423.022542622</v>
      </c>
      <c r="O25" s="365">
        <v>256.45433844899998</v>
      </c>
      <c r="P25" s="365">
        <v>214.809448605</v>
      </c>
      <c r="Q25" s="365">
        <v>296.281805717</v>
      </c>
      <c r="R25" s="365">
        <v>281.02172779300003</v>
      </c>
      <c r="S25" s="365">
        <v>784.21064223899998</v>
      </c>
      <c r="T25" s="366">
        <v>282.30125401800001</v>
      </c>
      <c r="U25" s="366">
        <v>619.853908843</v>
      </c>
      <c r="V25" s="367">
        <v>440.58867796700002</v>
      </c>
      <c r="X25" s="364" t="s">
        <v>590</v>
      </c>
      <c r="Y25" s="384">
        <v>60.850040084</v>
      </c>
      <c r="Z25" s="384">
        <v>56.525027827000002</v>
      </c>
      <c r="AA25" s="384">
        <v>52.891832833000002</v>
      </c>
      <c r="AB25" s="384">
        <v>56.042215812000002</v>
      </c>
      <c r="AC25" s="384">
        <v>49.178280108999999</v>
      </c>
      <c r="AD25" s="384">
        <v>61.857425563</v>
      </c>
      <c r="AE25" s="390">
        <v>56.280584285000003</v>
      </c>
      <c r="AF25" s="390">
        <v>59.582625276999998</v>
      </c>
      <c r="AG25" s="385">
        <v>58.416373108999998</v>
      </c>
      <c r="AI25" s="364" t="s">
        <v>590</v>
      </c>
      <c r="AJ25" s="384">
        <v>25.349651822999999</v>
      </c>
      <c r="AK25" s="384">
        <v>4.6244375299999998</v>
      </c>
      <c r="AL25" s="384">
        <v>-3.4186503680000002</v>
      </c>
      <c r="AM25" s="384">
        <v>1.6954981520000001</v>
      </c>
      <c r="AN25" s="384">
        <v>8.5359433429999996</v>
      </c>
      <c r="AO25" s="384">
        <v>12.642549451000001</v>
      </c>
      <c r="AP25" s="390">
        <v>5.0373923930000002</v>
      </c>
      <c r="AQ25" s="390">
        <v>11.905771978000001</v>
      </c>
      <c r="AR25" s="385">
        <v>9.4799200290000005</v>
      </c>
      <c r="AT25" s="364" t="s">
        <v>590</v>
      </c>
      <c r="AU25" s="384">
        <v>18.062169126000001</v>
      </c>
      <c r="AV25" s="384">
        <v>22.300433040000001</v>
      </c>
      <c r="AW25" s="384">
        <v>25.680670103000001</v>
      </c>
      <c r="AX25" s="384">
        <v>24.648055687999999</v>
      </c>
      <c r="AY25" s="384">
        <v>25.125037937999998</v>
      </c>
      <c r="AZ25" s="384">
        <v>22.015011438999998</v>
      </c>
      <c r="BA25" s="390">
        <v>23.339409556</v>
      </c>
      <c r="BB25" s="390">
        <v>22.572989830000001</v>
      </c>
      <c r="BC25" s="385">
        <v>22.843682612999999</v>
      </c>
      <c r="BE25" s="364" t="s">
        <v>590</v>
      </c>
      <c r="BF25" s="384">
        <v>7.8591002799999998</v>
      </c>
      <c r="BG25" s="384">
        <v>11.864841309999999</v>
      </c>
      <c r="BH25" s="384">
        <v>14.433284324000001</v>
      </c>
      <c r="BI25" s="384">
        <v>14.672818106999999</v>
      </c>
      <c r="BJ25" s="384">
        <v>15.195395848</v>
      </c>
      <c r="BK25" s="384">
        <v>16.449096053000002</v>
      </c>
      <c r="BL25" s="390">
        <v>12.985037321</v>
      </c>
      <c r="BM25" s="390">
        <v>16.224166258</v>
      </c>
      <c r="BN25" s="385">
        <v>15.080134082000001</v>
      </c>
      <c r="BP25" s="364" t="s">
        <v>590</v>
      </c>
      <c r="BQ25" s="384">
        <v>7.6758566699999999</v>
      </c>
      <c r="BR25" s="384">
        <v>8.4105220169999999</v>
      </c>
      <c r="BS25" s="384">
        <v>8.5037487489999997</v>
      </c>
      <c r="BT25" s="384">
        <v>8.344814715</v>
      </c>
      <c r="BU25" s="384">
        <v>13.233136722999999</v>
      </c>
      <c r="BV25" s="384">
        <v>5.695275756</v>
      </c>
      <c r="BW25" s="390">
        <v>8.2822789520000004</v>
      </c>
      <c r="BX25" s="390">
        <v>7.0476640809999997</v>
      </c>
      <c r="BY25" s="385">
        <v>7.4837193190000004</v>
      </c>
      <c r="CA25" s="364" t="s">
        <v>590</v>
      </c>
      <c r="CB25" s="384">
        <v>18.881206957</v>
      </c>
      <c r="CC25" s="384">
        <v>16.957180552000001</v>
      </c>
      <c r="CD25" s="384">
        <v>19.421959076</v>
      </c>
      <c r="CE25" s="384">
        <v>18.115815412</v>
      </c>
      <c r="CF25" s="384">
        <v>23.353796627000001</v>
      </c>
      <c r="CG25" s="384">
        <v>13.352909990000001</v>
      </c>
      <c r="CH25" s="390">
        <v>18.270059084</v>
      </c>
      <c r="CI25" s="390">
        <v>15.147196511000001</v>
      </c>
      <c r="CJ25" s="385">
        <v>16.250164419000001</v>
      </c>
    </row>
    <row r="26" spans="1:88" s="323" customFormat="1" ht="15.75" customHeight="1" x14ac:dyDescent="0.25">
      <c r="B26" s="368" t="s">
        <v>591</v>
      </c>
      <c r="C26" s="369">
        <v>402.61129525299998</v>
      </c>
      <c r="D26" s="369">
        <v>400.86883014199998</v>
      </c>
      <c r="E26" s="369">
        <v>521.92838054200001</v>
      </c>
      <c r="F26" s="369">
        <v>614.18494268799998</v>
      </c>
      <c r="G26" s="369">
        <v>694.24844015400004</v>
      </c>
      <c r="H26" s="369" t="s">
        <v>84</v>
      </c>
      <c r="I26" s="370">
        <v>463.69248429300001</v>
      </c>
      <c r="J26" s="370">
        <v>694.24844015400004</v>
      </c>
      <c r="K26" s="355">
        <v>529.97448873400003</v>
      </c>
      <c r="M26" s="368" t="s">
        <v>591</v>
      </c>
      <c r="N26" s="369">
        <v>231.13715008400001</v>
      </c>
      <c r="O26" s="369">
        <v>217.87876512700001</v>
      </c>
      <c r="P26" s="369">
        <v>326.12458753999999</v>
      </c>
      <c r="Q26" s="369">
        <v>335.5045452</v>
      </c>
      <c r="R26" s="369">
        <v>412.37308552399998</v>
      </c>
      <c r="S26" s="369" t="s">
        <v>84</v>
      </c>
      <c r="T26" s="370">
        <v>259.69231887500001</v>
      </c>
      <c r="U26" s="370">
        <v>412.37308552399998</v>
      </c>
      <c r="V26" s="355">
        <v>303.586163279</v>
      </c>
      <c r="X26" s="368" t="s">
        <v>591</v>
      </c>
      <c r="Y26" s="386">
        <v>57.409504603999999</v>
      </c>
      <c r="Z26" s="386">
        <v>54.351635434000002</v>
      </c>
      <c r="AA26" s="386">
        <v>62.484547630999998</v>
      </c>
      <c r="AB26" s="386">
        <v>54.625980202999997</v>
      </c>
      <c r="AC26" s="386">
        <v>59.398489312000002</v>
      </c>
      <c r="AD26" s="386" t="s">
        <v>84</v>
      </c>
      <c r="AE26" s="391">
        <v>56.005289642000001</v>
      </c>
      <c r="AF26" s="391">
        <v>59.398489312000002</v>
      </c>
      <c r="AG26" s="387">
        <v>57.283165459999999</v>
      </c>
      <c r="AI26" s="368" t="s">
        <v>591</v>
      </c>
      <c r="AJ26" s="386">
        <v>20.253855965</v>
      </c>
      <c r="AK26" s="386">
        <v>10.48490016</v>
      </c>
      <c r="AL26" s="386">
        <v>11.988665213999999</v>
      </c>
      <c r="AM26" s="386">
        <v>3.1329712239999998</v>
      </c>
      <c r="AN26" s="386">
        <v>12.730003850999999</v>
      </c>
      <c r="AO26" s="386" t="s">
        <v>84</v>
      </c>
      <c r="AP26" s="391">
        <v>10.362266414</v>
      </c>
      <c r="AQ26" s="391">
        <v>12.730003850999999</v>
      </c>
      <c r="AR26" s="387">
        <v>11.253954115999999</v>
      </c>
      <c r="AT26" s="368" t="s">
        <v>591</v>
      </c>
      <c r="AU26" s="386">
        <v>16.071735631999999</v>
      </c>
      <c r="AV26" s="386">
        <v>19.011048874</v>
      </c>
      <c r="AW26" s="386">
        <v>17.577210545</v>
      </c>
      <c r="AX26" s="386">
        <v>24.854767867</v>
      </c>
      <c r="AY26" s="386">
        <v>23.678801608000001</v>
      </c>
      <c r="AZ26" s="386" t="s">
        <v>84</v>
      </c>
      <c r="BA26" s="391">
        <v>20.057703287999999</v>
      </c>
      <c r="BB26" s="391">
        <v>23.678801608000001</v>
      </c>
      <c r="BC26" s="387">
        <v>21.421405524000001</v>
      </c>
      <c r="BE26" s="368" t="s">
        <v>591</v>
      </c>
      <c r="BF26" s="386">
        <v>9.835133248</v>
      </c>
      <c r="BG26" s="386">
        <v>10.848699375000001</v>
      </c>
      <c r="BH26" s="386">
        <v>11.803954321999999</v>
      </c>
      <c r="BI26" s="386">
        <v>16.470123520000001</v>
      </c>
      <c r="BJ26" s="386">
        <v>14.995643631</v>
      </c>
      <c r="BK26" s="386" t="s">
        <v>84</v>
      </c>
      <c r="BL26" s="391">
        <v>12.495385717</v>
      </c>
      <c r="BM26" s="391">
        <v>14.995643631</v>
      </c>
      <c r="BN26" s="387">
        <v>13.436980505999999</v>
      </c>
      <c r="BP26" s="368" t="s">
        <v>591</v>
      </c>
      <c r="BQ26" s="386">
        <v>15.246799644999999</v>
      </c>
      <c r="BR26" s="386">
        <v>15.951447341</v>
      </c>
      <c r="BS26" s="386">
        <v>12.052278549</v>
      </c>
      <c r="BT26" s="386">
        <v>13.251566099</v>
      </c>
      <c r="BU26" s="386">
        <v>10.363876806</v>
      </c>
      <c r="BV26" s="386" t="s">
        <v>84</v>
      </c>
      <c r="BW26" s="391">
        <v>14.517642316</v>
      </c>
      <c r="BX26" s="391">
        <v>10.363876806</v>
      </c>
      <c r="BY26" s="387">
        <v>12.953338113999999</v>
      </c>
      <c r="CA26" s="368" t="s">
        <v>591</v>
      </c>
      <c r="CB26" s="386">
        <v>14.673264678000001</v>
      </c>
      <c r="CC26" s="386">
        <v>18.022294382999998</v>
      </c>
      <c r="CD26" s="386">
        <v>16.789936157</v>
      </c>
      <c r="CE26" s="386">
        <v>17.477405695000002</v>
      </c>
      <c r="CF26" s="386">
        <v>21.894722127000001</v>
      </c>
      <c r="CG26" s="386" t="s">
        <v>84</v>
      </c>
      <c r="CH26" s="391">
        <v>17.031635153</v>
      </c>
      <c r="CI26" s="391">
        <v>21.894722127000001</v>
      </c>
      <c r="CJ26" s="387">
        <v>18.863069154000002</v>
      </c>
    </row>
    <row r="27" spans="1:88" s="351" customFormat="1" ht="15.75" customHeight="1" x14ac:dyDescent="0.25">
      <c r="B27" s="364" t="s">
        <v>41</v>
      </c>
      <c r="C27" s="365">
        <v>740.573558359</v>
      </c>
      <c r="D27" s="365">
        <v>421.63115565099997</v>
      </c>
      <c r="E27" s="365">
        <v>384.92135762800001</v>
      </c>
      <c r="F27" s="365">
        <v>445.45805942999999</v>
      </c>
      <c r="G27" s="365">
        <v>665.16121328099996</v>
      </c>
      <c r="H27" s="365">
        <v>683.482864995</v>
      </c>
      <c r="I27" s="366">
        <v>425.70275676799997</v>
      </c>
      <c r="J27" s="366">
        <v>670.745630904</v>
      </c>
      <c r="K27" s="367">
        <v>534.82510633699997</v>
      </c>
      <c r="M27" s="364" t="s">
        <v>41</v>
      </c>
      <c r="N27" s="365">
        <v>434.24646082300001</v>
      </c>
      <c r="O27" s="365">
        <v>258.91400999899997</v>
      </c>
      <c r="P27" s="365">
        <v>228.743850651</v>
      </c>
      <c r="Q27" s="365">
        <v>262.73596437499998</v>
      </c>
      <c r="R27" s="365">
        <v>378.04166519099999</v>
      </c>
      <c r="S27" s="365">
        <v>422.63735225200003</v>
      </c>
      <c r="T27" s="366">
        <v>254.571223242</v>
      </c>
      <c r="U27" s="366">
        <v>391.63437749799999</v>
      </c>
      <c r="V27" s="367">
        <v>315.60810702999999</v>
      </c>
      <c r="X27" s="364" t="s">
        <v>41</v>
      </c>
      <c r="Y27" s="384">
        <v>58.636506249</v>
      </c>
      <c r="Z27" s="384">
        <v>61.407703517000002</v>
      </c>
      <c r="AA27" s="384">
        <v>59.426125913</v>
      </c>
      <c r="AB27" s="384">
        <v>58.981077749999997</v>
      </c>
      <c r="AC27" s="384">
        <v>56.834592522999998</v>
      </c>
      <c r="AD27" s="384">
        <v>61.835837282999996</v>
      </c>
      <c r="AE27" s="390">
        <v>59.800228961999998</v>
      </c>
      <c r="AF27" s="390">
        <v>58.387913308999998</v>
      </c>
      <c r="AG27" s="385">
        <v>59.011460622999998</v>
      </c>
      <c r="AI27" s="364" t="s">
        <v>41</v>
      </c>
      <c r="AJ27" s="384">
        <v>32.987096457</v>
      </c>
      <c r="AK27" s="384">
        <v>10.639622126000001</v>
      </c>
      <c r="AL27" s="384">
        <v>8.7342586369999999</v>
      </c>
      <c r="AM27" s="384">
        <v>4.6835010969999997</v>
      </c>
      <c r="AN27" s="384">
        <v>12.756109996999999</v>
      </c>
      <c r="AO27" s="384">
        <v>12.392772836000001</v>
      </c>
      <c r="AP27" s="390">
        <v>7.696972294</v>
      </c>
      <c r="AQ27" s="390">
        <v>12.643262258</v>
      </c>
      <c r="AR27" s="385">
        <v>10.459440378</v>
      </c>
      <c r="AT27" s="364" t="s">
        <v>41</v>
      </c>
      <c r="AU27" s="384">
        <v>10.983281774</v>
      </c>
      <c r="AV27" s="384">
        <v>18.322404983999999</v>
      </c>
      <c r="AW27" s="384">
        <v>19.236710659</v>
      </c>
      <c r="AX27" s="384">
        <v>21.212923483000001</v>
      </c>
      <c r="AY27" s="384">
        <v>16.126979994999999</v>
      </c>
      <c r="AZ27" s="384">
        <v>17.449700553</v>
      </c>
      <c r="BA27" s="390">
        <v>19.791078026000001</v>
      </c>
      <c r="BB27" s="390">
        <v>16.537799587999999</v>
      </c>
      <c r="BC27" s="385">
        <v>17.974144946999999</v>
      </c>
      <c r="BE27" s="364" t="s">
        <v>41</v>
      </c>
      <c r="BF27" s="384">
        <v>7.4822265589999999</v>
      </c>
      <c r="BG27" s="384">
        <v>10.527678436</v>
      </c>
      <c r="BH27" s="384">
        <v>10.646332522</v>
      </c>
      <c r="BI27" s="384">
        <v>13.398807507000001</v>
      </c>
      <c r="BJ27" s="384">
        <v>13.315631352</v>
      </c>
      <c r="BK27" s="384">
        <v>13.424573161</v>
      </c>
      <c r="BL27" s="390">
        <v>11.865855574999999</v>
      </c>
      <c r="BM27" s="390">
        <v>13.349467244</v>
      </c>
      <c r="BN27" s="385">
        <v>12.694442236</v>
      </c>
      <c r="BP27" s="364" t="s">
        <v>41</v>
      </c>
      <c r="BQ27" s="384">
        <v>13.45596186</v>
      </c>
      <c r="BR27" s="384">
        <v>9.4994894910000003</v>
      </c>
      <c r="BS27" s="384">
        <v>8.7775585849999995</v>
      </c>
      <c r="BT27" s="384">
        <v>11.187950555</v>
      </c>
      <c r="BU27" s="384">
        <v>20.007285056000001</v>
      </c>
      <c r="BV27" s="384">
        <v>14.164923847000001</v>
      </c>
      <c r="BW27" s="390">
        <v>10.183700608000001</v>
      </c>
      <c r="BX27" s="390">
        <v>18.192724573</v>
      </c>
      <c r="BY27" s="385">
        <v>14.656684046000001</v>
      </c>
      <c r="CA27" s="364" t="s">
        <v>41</v>
      </c>
      <c r="CB27" s="384">
        <v>12.868635278999999</v>
      </c>
      <c r="CC27" s="384">
        <v>18.547382388999999</v>
      </c>
      <c r="CD27" s="384">
        <v>20.473726975999998</v>
      </c>
      <c r="CE27" s="384">
        <v>16.409121126999999</v>
      </c>
      <c r="CF27" s="384">
        <v>17.073148514</v>
      </c>
      <c r="CG27" s="384">
        <v>24.250497702000001</v>
      </c>
      <c r="CH27" s="390">
        <v>17.893904808999999</v>
      </c>
      <c r="CI27" s="390">
        <v>19.302338688999999</v>
      </c>
      <c r="CJ27" s="385">
        <v>18.680505204999999</v>
      </c>
    </row>
    <row r="28" spans="1:88" s="323" customFormat="1" ht="15.75" customHeight="1" x14ac:dyDescent="0.25">
      <c r="B28" s="368" t="s">
        <v>592</v>
      </c>
      <c r="C28" s="369">
        <v>337.888902696</v>
      </c>
      <c r="D28" s="369">
        <v>516.36375071500004</v>
      </c>
      <c r="E28" s="369">
        <v>400.48440236300002</v>
      </c>
      <c r="F28" s="369">
        <v>536.65089716800003</v>
      </c>
      <c r="G28" s="369">
        <v>573.76453657000002</v>
      </c>
      <c r="H28" s="369">
        <v>633.43742986300003</v>
      </c>
      <c r="I28" s="370">
        <v>466.73328676699998</v>
      </c>
      <c r="J28" s="370">
        <v>590.67360980000001</v>
      </c>
      <c r="K28" s="355">
        <v>517.07752976999996</v>
      </c>
      <c r="M28" s="368" t="s">
        <v>592</v>
      </c>
      <c r="N28" s="369">
        <v>197.84289192400001</v>
      </c>
      <c r="O28" s="369">
        <v>289.63869214800002</v>
      </c>
      <c r="P28" s="369">
        <v>226.359044531</v>
      </c>
      <c r="Q28" s="369">
        <v>268.42411716499998</v>
      </c>
      <c r="R28" s="369">
        <v>302.13443261600003</v>
      </c>
      <c r="S28" s="369">
        <v>385.80846468599998</v>
      </c>
      <c r="T28" s="370">
        <v>256.24142381199999</v>
      </c>
      <c r="U28" s="370">
        <v>325.844533764</v>
      </c>
      <c r="V28" s="355">
        <v>284.514029494</v>
      </c>
      <c r="X28" s="368" t="s">
        <v>592</v>
      </c>
      <c r="Y28" s="386">
        <v>58.552645661</v>
      </c>
      <c r="Z28" s="386">
        <v>56.091987818</v>
      </c>
      <c r="AA28" s="386">
        <v>56.521313487999997</v>
      </c>
      <c r="AB28" s="386">
        <v>50.018385989999999</v>
      </c>
      <c r="AC28" s="386">
        <v>52.658261945</v>
      </c>
      <c r="AD28" s="386">
        <v>60.907115130000001</v>
      </c>
      <c r="AE28" s="391">
        <v>54.901039003999998</v>
      </c>
      <c r="AF28" s="391">
        <v>55.164904671000002</v>
      </c>
      <c r="AG28" s="387">
        <v>55.023475806</v>
      </c>
      <c r="AI28" s="368" t="s">
        <v>592</v>
      </c>
      <c r="AJ28" s="386">
        <v>6.8931835899999996</v>
      </c>
      <c r="AK28" s="386">
        <v>12.744255011</v>
      </c>
      <c r="AL28" s="386">
        <v>-6.0451361180000003</v>
      </c>
      <c r="AM28" s="386">
        <v>2.1952835350000002</v>
      </c>
      <c r="AN28" s="386">
        <v>3.6784047389999999</v>
      </c>
      <c r="AO28" s="386">
        <v>-6.2064925009999996</v>
      </c>
      <c r="AP28" s="391">
        <v>5.9184509170000004</v>
      </c>
      <c r="AQ28" s="391">
        <v>0.67460467099999999</v>
      </c>
      <c r="AR28" s="387">
        <v>3.4852439959999999</v>
      </c>
      <c r="AT28" s="368" t="s">
        <v>592</v>
      </c>
      <c r="AU28" s="386">
        <v>18.832485973000001</v>
      </c>
      <c r="AV28" s="386">
        <v>21.041133042999999</v>
      </c>
      <c r="AW28" s="386">
        <v>22.986445429</v>
      </c>
      <c r="AX28" s="386">
        <v>22.359144807</v>
      </c>
      <c r="AY28" s="386">
        <v>27.302547288</v>
      </c>
      <c r="AZ28" s="386">
        <v>21.700509513</v>
      </c>
      <c r="BA28" s="391">
        <v>21.466617767999999</v>
      </c>
      <c r="BB28" s="391">
        <v>25.600212803000002</v>
      </c>
      <c r="BC28" s="387">
        <v>23.384654944000001</v>
      </c>
      <c r="BE28" s="368" t="s">
        <v>592</v>
      </c>
      <c r="BF28" s="386">
        <v>12.829997133000001</v>
      </c>
      <c r="BG28" s="386">
        <v>10.081868691</v>
      </c>
      <c r="BH28" s="386">
        <v>14.099105626</v>
      </c>
      <c r="BI28" s="386">
        <v>13.970251280999999</v>
      </c>
      <c r="BJ28" s="386">
        <v>19.168359501000001</v>
      </c>
      <c r="BK28" s="386">
        <v>18.716586484</v>
      </c>
      <c r="BL28" s="391">
        <v>12.142691051</v>
      </c>
      <c r="BM28" s="391">
        <v>19.031075744999999</v>
      </c>
      <c r="BN28" s="387">
        <v>15.338983338</v>
      </c>
      <c r="BP28" s="368" t="s">
        <v>592</v>
      </c>
      <c r="BQ28" s="386">
        <v>12.397982891</v>
      </c>
      <c r="BR28" s="386">
        <v>11.334862094</v>
      </c>
      <c r="BS28" s="386">
        <v>8.6869460509999996</v>
      </c>
      <c r="BT28" s="386">
        <v>18.685147658999998</v>
      </c>
      <c r="BU28" s="386">
        <v>12.730190501999999</v>
      </c>
      <c r="BV28" s="386">
        <v>10.94002203</v>
      </c>
      <c r="BW28" s="391">
        <v>12.878223095999999</v>
      </c>
      <c r="BX28" s="391">
        <v>12.186198183</v>
      </c>
      <c r="BY28" s="387">
        <v>12.557115319999999</v>
      </c>
      <c r="CA28" s="368" t="s">
        <v>592</v>
      </c>
      <c r="CB28" s="386">
        <v>15.193320314999999</v>
      </c>
      <c r="CC28" s="386">
        <v>16.645080463999999</v>
      </c>
      <c r="CD28" s="386">
        <v>17.740541035</v>
      </c>
      <c r="CE28" s="386">
        <v>16.951464377000001</v>
      </c>
      <c r="CF28" s="386">
        <v>21.472745743000001</v>
      </c>
      <c r="CG28" s="386">
        <v>18.633693956999998</v>
      </c>
      <c r="CH28" s="391">
        <v>16.747266728</v>
      </c>
      <c r="CI28" s="391">
        <v>20.610021150000001</v>
      </c>
      <c r="CJ28" s="387">
        <v>18.539630643999999</v>
      </c>
    </row>
    <row r="29" spans="1:88" s="351" customFormat="1" ht="15.75" customHeight="1" x14ac:dyDescent="0.25">
      <c r="B29" s="364" t="s">
        <v>44</v>
      </c>
      <c r="C29" s="365">
        <v>548.06647943300004</v>
      </c>
      <c r="D29" s="365">
        <v>752.80057989399995</v>
      </c>
      <c r="E29" s="365" t="s">
        <v>84</v>
      </c>
      <c r="F29" s="365">
        <v>444.785976027</v>
      </c>
      <c r="G29" s="365" t="s">
        <v>84</v>
      </c>
      <c r="H29" s="365" t="s">
        <v>84</v>
      </c>
      <c r="I29" s="366">
        <v>529.26810614700003</v>
      </c>
      <c r="J29" s="366" t="s">
        <v>84</v>
      </c>
      <c r="K29" s="367">
        <v>529.26810614700003</v>
      </c>
      <c r="M29" s="364" t="s">
        <v>44</v>
      </c>
      <c r="N29" s="365">
        <v>402.98301586999997</v>
      </c>
      <c r="O29" s="365">
        <v>585.58425953400001</v>
      </c>
      <c r="P29" s="365" t="s">
        <v>84</v>
      </c>
      <c r="Q29" s="365">
        <v>249.451305754</v>
      </c>
      <c r="R29" s="365" t="s">
        <v>84</v>
      </c>
      <c r="S29" s="365" t="s">
        <v>84</v>
      </c>
      <c r="T29" s="366">
        <v>359.03768516999997</v>
      </c>
      <c r="U29" s="366" t="s">
        <v>84</v>
      </c>
      <c r="V29" s="367">
        <v>359.03768516999997</v>
      </c>
      <c r="X29" s="364" t="s">
        <v>44</v>
      </c>
      <c r="Y29" s="384">
        <v>73.528126786000001</v>
      </c>
      <c r="Z29" s="384">
        <v>77.787434704000006</v>
      </c>
      <c r="AA29" s="384" t="s">
        <v>84</v>
      </c>
      <c r="AB29" s="384">
        <v>56.083446690999999</v>
      </c>
      <c r="AC29" s="384" t="s">
        <v>84</v>
      </c>
      <c r="AD29" s="384" t="s">
        <v>84</v>
      </c>
      <c r="AE29" s="390">
        <v>67.836637234999998</v>
      </c>
      <c r="AF29" s="390" t="s">
        <v>84</v>
      </c>
      <c r="AG29" s="385">
        <v>67.836637234999998</v>
      </c>
      <c r="AI29" s="364" t="s">
        <v>44</v>
      </c>
      <c r="AJ29" s="384">
        <v>28.4131377</v>
      </c>
      <c r="AK29" s="384">
        <v>20.136751403000002</v>
      </c>
      <c r="AL29" s="384" t="s">
        <v>84</v>
      </c>
      <c r="AM29" s="384">
        <v>9.4021262609999994</v>
      </c>
      <c r="AN29" s="384" t="s">
        <v>84</v>
      </c>
      <c r="AO29" s="384" t="s">
        <v>84</v>
      </c>
      <c r="AP29" s="390">
        <v>19.795802484999999</v>
      </c>
      <c r="AQ29" s="390" t="s">
        <v>84</v>
      </c>
      <c r="AR29" s="385">
        <v>19.795802484999999</v>
      </c>
      <c r="AT29" s="364" t="s">
        <v>44</v>
      </c>
      <c r="AU29" s="384">
        <v>11.163536338</v>
      </c>
      <c r="AV29" s="384">
        <v>9.6718773440000003</v>
      </c>
      <c r="AW29" s="384" t="s">
        <v>84</v>
      </c>
      <c r="AX29" s="384">
        <v>32.792902118000001</v>
      </c>
      <c r="AY29" s="384" t="s">
        <v>84</v>
      </c>
      <c r="AZ29" s="384" t="s">
        <v>84</v>
      </c>
      <c r="BA29" s="390">
        <v>18.92867699</v>
      </c>
      <c r="BB29" s="390" t="s">
        <v>84</v>
      </c>
      <c r="BC29" s="385">
        <v>18.92867699</v>
      </c>
      <c r="BE29" s="364" t="s">
        <v>44</v>
      </c>
      <c r="BF29" s="384">
        <v>6.8328255579999997</v>
      </c>
      <c r="BG29" s="384">
        <v>4.3222029300000004</v>
      </c>
      <c r="BH29" s="384" t="s">
        <v>84</v>
      </c>
      <c r="BI29" s="384">
        <v>21.495808312000001</v>
      </c>
      <c r="BJ29" s="384" t="s">
        <v>84</v>
      </c>
      <c r="BK29" s="384" t="s">
        <v>84</v>
      </c>
      <c r="BL29" s="390">
        <v>11.816685159</v>
      </c>
      <c r="BM29" s="390" t="s">
        <v>84</v>
      </c>
      <c r="BN29" s="385">
        <v>11.816685159</v>
      </c>
      <c r="BP29" s="364" t="s">
        <v>44</v>
      </c>
      <c r="BQ29" s="384">
        <v>7.0633486779999997</v>
      </c>
      <c r="BR29" s="384">
        <v>5.604462485</v>
      </c>
      <c r="BS29" s="384" t="s">
        <v>84</v>
      </c>
      <c r="BT29" s="384">
        <v>5.4296015520000003</v>
      </c>
      <c r="BU29" s="384" t="s">
        <v>84</v>
      </c>
      <c r="BV29" s="384" t="s">
        <v>84</v>
      </c>
      <c r="BW29" s="390">
        <v>6.1830438120000002</v>
      </c>
      <c r="BX29" s="390" t="s">
        <v>84</v>
      </c>
      <c r="BY29" s="385">
        <v>6.1830438120000002</v>
      </c>
      <c r="CA29" s="364" t="s">
        <v>44</v>
      </c>
      <c r="CB29" s="384">
        <v>13.365651556</v>
      </c>
      <c r="CC29" s="384">
        <v>18.083816588000001</v>
      </c>
      <c r="CD29" s="384" t="s">
        <v>84</v>
      </c>
      <c r="CE29" s="384">
        <v>17.769151440000002</v>
      </c>
      <c r="CF29" s="384" t="s">
        <v>84</v>
      </c>
      <c r="CG29" s="384" t="s">
        <v>84</v>
      </c>
      <c r="CH29" s="390">
        <v>15.885294237</v>
      </c>
      <c r="CI29" s="390" t="s">
        <v>84</v>
      </c>
      <c r="CJ29" s="385">
        <v>15.885294237</v>
      </c>
    </row>
    <row r="30" spans="1:88" s="323" customFormat="1" ht="15.75" customHeight="1" x14ac:dyDescent="0.25">
      <c r="B30" s="368" t="s">
        <v>102</v>
      </c>
      <c r="C30" s="369">
        <v>458.00150087999998</v>
      </c>
      <c r="D30" s="369">
        <v>430.68461605499999</v>
      </c>
      <c r="E30" s="369">
        <v>473.14501173799999</v>
      </c>
      <c r="F30" s="369">
        <v>489.70287167200001</v>
      </c>
      <c r="G30" s="369">
        <v>637.08001834000004</v>
      </c>
      <c r="H30" s="369">
        <v>1132.0070393779999</v>
      </c>
      <c r="I30" s="370">
        <v>460.56131855199999</v>
      </c>
      <c r="J30" s="370">
        <v>828.05505160799999</v>
      </c>
      <c r="K30" s="355">
        <v>598.12360507000005</v>
      </c>
      <c r="M30" s="368" t="s">
        <v>102</v>
      </c>
      <c r="N30" s="369">
        <v>271.353015707</v>
      </c>
      <c r="O30" s="369">
        <v>244.30981178100001</v>
      </c>
      <c r="P30" s="369">
        <v>233.182617615</v>
      </c>
      <c r="Q30" s="369">
        <v>229.46460991399999</v>
      </c>
      <c r="R30" s="369">
        <v>373.70561968599998</v>
      </c>
      <c r="S30" s="369">
        <v>484.715227508</v>
      </c>
      <c r="T30" s="370">
        <v>240.73063593399999</v>
      </c>
      <c r="U30" s="370">
        <v>416.54034611200001</v>
      </c>
      <c r="V30" s="355">
        <v>306.54069893299999</v>
      </c>
      <c r="X30" s="368" t="s">
        <v>102</v>
      </c>
      <c r="Y30" s="386">
        <v>59.247189186999996</v>
      </c>
      <c r="Z30" s="386">
        <v>56.725920238</v>
      </c>
      <c r="AA30" s="386">
        <v>49.283541372999998</v>
      </c>
      <c r="AB30" s="386">
        <v>46.857926139999996</v>
      </c>
      <c r="AC30" s="386">
        <v>58.659133691999997</v>
      </c>
      <c r="AD30" s="386">
        <v>42.819100116000001</v>
      </c>
      <c r="AE30" s="391">
        <v>52.268965334000001</v>
      </c>
      <c r="AF30" s="391">
        <v>50.303460536999999</v>
      </c>
      <c r="AG30" s="387">
        <v>51.250393117999998</v>
      </c>
      <c r="AI30" s="368" t="s">
        <v>102</v>
      </c>
      <c r="AJ30" s="386">
        <v>23.661879408000001</v>
      </c>
      <c r="AK30" s="386">
        <v>17.053810543000001</v>
      </c>
      <c r="AL30" s="386">
        <v>3.1834759990000001</v>
      </c>
      <c r="AM30" s="386">
        <v>1.4770449269999999</v>
      </c>
      <c r="AN30" s="386">
        <v>1.41852818</v>
      </c>
      <c r="AO30" s="386">
        <v>11.147631489</v>
      </c>
      <c r="AP30" s="391">
        <v>9.7960074899999992</v>
      </c>
      <c r="AQ30" s="391">
        <v>6.5506642299999998</v>
      </c>
      <c r="AR30" s="387">
        <v>8.1141919690000002</v>
      </c>
      <c r="AT30" s="368" t="s">
        <v>102</v>
      </c>
      <c r="AU30" s="386">
        <v>16.666405600000001</v>
      </c>
      <c r="AV30" s="386">
        <v>22.385976970000002</v>
      </c>
      <c r="AW30" s="386">
        <v>24.226088758</v>
      </c>
      <c r="AX30" s="386">
        <v>28.631977532000001</v>
      </c>
      <c r="AY30" s="386">
        <v>23.158822455999999</v>
      </c>
      <c r="AZ30" s="386">
        <v>19.497858627999999</v>
      </c>
      <c r="BA30" s="391">
        <v>23.995386821</v>
      </c>
      <c r="BB30" s="391">
        <v>21.227651221999999</v>
      </c>
      <c r="BC30" s="387">
        <v>22.561079163999999</v>
      </c>
      <c r="BE30" s="368" t="s">
        <v>102</v>
      </c>
      <c r="BF30" s="386">
        <v>8.4250008419999993</v>
      </c>
      <c r="BG30" s="386">
        <v>9.8261707190000003</v>
      </c>
      <c r="BH30" s="386">
        <v>11.655851858</v>
      </c>
      <c r="BI30" s="386">
        <v>15.155431536</v>
      </c>
      <c r="BJ30" s="386">
        <v>16.244957047</v>
      </c>
      <c r="BK30" s="386">
        <v>12.222926328</v>
      </c>
      <c r="BL30" s="391">
        <v>11.677380210999999</v>
      </c>
      <c r="BM30" s="391">
        <v>14.123321765</v>
      </c>
      <c r="BN30" s="387">
        <v>12.944926396</v>
      </c>
      <c r="BP30" s="368" t="s">
        <v>102</v>
      </c>
      <c r="BQ30" s="386">
        <v>11.929119052000001</v>
      </c>
      <c r="BR30" s="386">
        <v>8.9747617139999996</v>
      </c>
      <c r="BS30" s="386">
        <v>18.263304682000001</v>
      </c>
      <c r="BT30" s="386">
        <v>16.764530103999999</v>
      </c>
      <c r="BU30" s="386">
        <v>10.586401864000001</v>
      </c>
      <c r="BV30" s="386">
        <v>33.467687337999998</v>
      </c>
      <c r="BW30" s="391">
        <v>13.938749169999999</v>
      </c>
      <c r="BX30" s="391">
        <v>22.656360040999999</v>
      </c>
      <c r="BY30" s="387">
        <v>18.456426374999999</v>
      </c>
      <c r="CA30" s="368" t="s">
        <v>102</v>
      </c>
      <c r="CB30" s="386">
        <v>15.662428465</v>
      </c>
      <c r="CC30" s="386">
        <v>18.159039925999998</v>
      </c>
      <c r="CD30" s="386">
        <v>17.115172953999998</v>
      </c>
      <c r="CE30" s="386">
        <v>15.827407252</v>
      </c>
      <c r="CF30" s="386">
        <v>21.208467645999999</v>
      </c>
      <c r="CG30" s="386">
        <v>16.932134927</v>
      </c>
      <c r="CH30" s="391">
        <v>16.918995852999998</v>
      </c>
      <c r="CI30" s="391">
        <v>18.952687168000001</v>
      </c>
      <c r="CJ30" s="387">
        <v>17.972903974000001</v>
      </c>
    </row>
    <row r="31" spans="1:88" s="351" customFormat="1" ht="15.75" customHeight="1" x14ac:dyDescent="0.25">
      <c r="B31" s="364" t="s">
        <v>593</v>
      </c>
      <c r="C31" s="365">
        <v>337.55483615999998</v>
      </c>
      <c r="D31" s="365">
        <v>392.47058613299998</v>
      </c>
      <c r="E31" s="365">
        <v>477.72391897900002</v>
      </c>
      <c r="F31" s="365">
        <v>452.39578424600001</v>
      </c>
      <c r="G31" s="365">
        <v>657.77152545199999</v>
      </c>
      <c r="H31" s="365">
        <v>738.45058386100004</v>
      </c>
      <c r="I31" s="366">
        <v>438.14430858100002</v>
      </c>
      <c r="J31" s="366">
        <v>685.28319089000001</v>
      </c>
      <c r="K31" s="367">
        <v>580.58974796899997</v>
      </c>
      <c r="M31" s="364" t="s">
        <v>593</v>
      </c>
      <c r="N31" s="365">
        <v>214.425462872</v>
      </c>
      <c r="O31" s="365">
        <v>249.42621516599999</v>
      </c>
      <c r="P31" s="365">
        <v>306.17218103900001</v>
      </c>
      <c r="Q31" s="365">
        <v>273.48602953900001</v>
      </c>
      <c r="R31" s="365">
        <v>346.42991066899998</v>
      </c>
      <c r="S31" s="365">
        <v>410.25791284500002</v>
      </c>
      <c r="T31" s="366">
        <v>273.81549962499997</v>
      </c>
      <c r="U31" s="366">
        <v>368.19534368299998</v>
      </c>
      <c r="V31" s="367">
        <v>328.21397480899998</v>
      </c>
      <c r="X31" s="364" t="s">
        <v>593</v>
      </c>
      <c r="Y31" s="384">
        <v>63.523149396999997</v>
      </c>
      <c r="Z31" s="384">
        <v>63.552842933999997</v>
      </c>
      <c r="AA31" s="384">
        <v>64.089774214000002</v>
      </c>
      <c r="AB31" s="384">
        <v>60.452824509999999</v>
      </c>
      <c r="AC31" s="384">
        <v>52.667210005999998</v>
      </c>
      <c r="AD31" s="384">
        <v>55.556583177</v>
      </c>
      <c r="AE31" s="390">
        <v>62.494364130999998</v>
      </c>
      <c r="AF31" s="390">
        <v>53.728932589999999</v>
      </c>
      <c r="AG31" s="385">
        <v>56.531135100999997</v>
      </c>
      <c r="AI31" s="364" t="s">
        <v>593</v>
      </c>
      <c r="AJ31" s="384">
        <v>14.417621044000001</v>
      </c>
      <c r="AK31" s="384">
        <v>14.797651528999999</v>
      </c>
      <c r="AL31" s="384">
        <v>12.339780769000001</v>
      </c>
      <c r="AM31" s="384">
        <v>4.6654176859999996</v>
      </c>
      <c r="AN31" s="384">
        <v>12.832881908999999</v>
      </c>
      <c r="AO31" s="384">
        <v>6.8851423130000002</v>
      </c>
      <c r="AP31" s="390">
        <v>10.050419807999999</v>
      </c>
      <c r="AQ31" s="390">
        <v>10.64733886</v>
      </c>
      <c r="AR31" s="385">
        <v>10.456511054</v>
      </c>
      <c r="AT31" s="364" t="s">
        <v>593</v>
      </c>
      <c r="AU31" s="384">
        <v>18.404020038999999</v>
      </c>
      <c r="AV31" s="384">
        <v>18.782801935999998</v>
      </c>
      <c r="AW31" s="384">
        <v>17.697856297000001</v>
      </c>
      <c r="AX31" s="384">
        <v>25.455390128000001</v>
      </c>
      <c r="AY31" s="384">
        <v>32.394221774000002</v>
      </c>
      <c r="AZ31" s="384">
        <v>32.669477759999999</v>
      </c>
      <c r="BA31" s="390">
        <v>21.076326733999998</v>
      </c>
      <c r="BB31" s="390">
        <v>32.495366721000003</v>
      </c>
      <c r="BC31" s="385">
        <v>28.844837665</v>
      </c>
      <c r="BE31" s="364" t="s">
        <v>593</v>
      </c>
      <c r="BF31" s="384">
        <v>10.925034549999999</v>
      </c>
      <c r="BG31" s="384">
        <v>9.5346902819999997</v>
      </c>
      <c r="BH31" s="384">
        <v>9.572352317</v>
      </c>
      <c r="BI31" s="384">
        <v>15.220580378999999</v>
      </c>
      <c r="BJ31" s="384">
        <v>13.73818537</v>
      </c>
      <c r="BK31" s="384">
        <v>23.908377825999999</v>
      </c>
      <c r="BL31" s="390">
        <v>11.806774989999999</v>
      </c>
      <c r="BM31" s="390">
        <v>17.475301475999999</v>
      </c>
      <c r="BN31" s="385">
        <v>15.663142077</v>
      </c>
      <c r="BP31" s="364" t="s">
        <v>593</v>
      </c>
      <c r="BQ31" s="384">
        <v>6.6328236460000003</v>
      </c>
      <c r="BR31" s="384">
        <v>7.6255489709999997</v>
      </c>
      <c r="BS31" s="384">
        <v>7.9892317269999999</v>
      </c>
      <c r="BT31" s="384">
        <v>7.089174839</v>
      </c>
      <c r="BU31" s="384">
        <v>10.684887719000001</v>
      </c>
      <c r="BV31" s="384">
        <v>2.6596895979999999</v>
      </c>
      <c r="BW31" s="390">
        <v>7.5107617299999996</v>
      </c>
      <c r="BX31" s="390">
        <v>7.7359664199999996</v>
      </c>
      <c r="BY31" s="385">
        <v>7.663971203</v>
      </c>
      <c r="CA31" s="364" t="s">
        <v>593</v>
      </c>
      <c r="CB31" s="384">
        <v>9.9455965939999995</v>
      </c>
      <c r="CC31" s="384">
        <v>17.009918132999999</v>
      </c>
      <c r="CD31" s="384">
        <v>14.887707699</v>
      </c>
      <c r="CE31" s="384">
        <v>20.097025670000001</v>
      </c>
      <c r="CF31" s="384">
        <v>20.954064759000001</v>
      </c>
      <c r="CG31" s="384">
        <v>24.622087500999999</v>
      </c>
      <c r="CH31" s="390">
        <v>17.478643350999999</v>
      </c>
      <c r="CI31" s="390">
        <v>22.301908168000001</v>
      </c>
      <c r="CJ31" s="385">
        <v>20.759968706999999</v>
      </c>
    </row>
    <row r="32" spans="1:88" s="323" customFormat="1" ht="15.75" customHeight="1" x14ac:dyDescent="0.25">
      <c r="B32" s="368" t="s">
        <v>103</v>
      </c>
      <c r="C32" s="369">
        <v>639.17897354599995</v>
      </c>
      <c r="D32" s="369">
        <v>461.38893883399999</v>
      </c>
      <c r="E32" s="369">
        <v>492.659660895</v>
      </c>
      <c r="F32" s="369">
        <v>561.36636605399997</v>
      </c>
      <c r="G32" s="369">
        <v>737.88008369500005</v>
      </c>
      <c r="H32" s="369">
        <v>535.48360516299999</v>
      </c>
      <c r="I32" s="370">
        <v>512.44188987500002</v>
      </c>
      <c r="J32" s="370">
        <v>667.61126039999999</v>
      </c>
      <c r="K32" s="355">
        <v>578.42962970500002</v>
      </c>
      <c r="M32" s="368" t="s">
        <v>103</v>
      </c>
      <c r="N32" s="369">
        <v>444.605920094</v>
      </c>
      <c r="O32" s="369">
        <v>283.38280065200001</v>
      </c>
      <c r="P32" s="369">
        <v>303.66653473399998</v>
      </c>
      <c r="Q32" s="369">
        <v>287.18087549500001</v>
      </c>
      <c r="R32" s="369">
        <v>431.42052749499999</v>
      </c>
      <c r="S32" s="369">
        <v>236.94935713000001</v>
      </c>
      <c r="T32" s="370">
        <v>299.36877773499998</v>
      </c>
      <c r="U32" s="370">
        <v>363.90324455899997</v>
      </c>
      <c r="V32" s="355">
        <v>326.812876996</v>
      </c>
      <c r="X32" s="368" t="s">
        <v>103</v>
      </c>
      <c r="Y32" s="386">
        <v>69.558908927999994</v>
      </c>
      <c r="Z32" s="386">
        <v>61.419504629999999</v>
      </c>
      <c r="AA32" s="386">
        <v>61.638197490000003</v>
      </c>
      <c r="AB32" s="386">
        <v>51.157478050000002</v>
      </c>
      <c r="AC32" s="386">
        <v>58.467566347000002</v>
      </c>
      <c r="AD32" s="386">
        <v>44.249600706000003</v>
      </c>
      <c r="AE32" s="391">
        <v>58.420044038</v>
      </c>
      <c r="AF32" s="391">
        <v>54.508254450000003</v>
      </c>
      <c r="AG32" s="387">
        <v>56.500023548999998</v>
      </c>
      <c r="AI32" s="368" t="s">
        <v>103</v>
      </c>
      <c r="AJ32" s="386">
        <v>31.080880959000002</v>
      </c>
      <c r="AK32" s="386">
        <v>24.634873596999999</v>
      </c>
      <c r="AL32" s="386">
        <v>23.015678016999999</v>
      </c>
      <c r="AM32" s="386">
        <v>7.932259835</v>
      </c>
      <c r="AN32" s="386">
        <v>14.113465466999999</v>
      </c>
      <c r="AO32" s="386">
        <v>5.4438280380000004</v>
      </c>
      <c r="AP32" s="391">
        <v>18.743169979000001</v>
      </c>
      <c r="AQ32" s="391">
        <v>11.699210187</v>
      </c>
      <c r="AR32" s="387">
        <v>15.285788946</v>
      </c>
      <c r="AT32" s="368" t="s">
        <v>103</v>
      </c>
      <c r="AU32" s="386">
        <v>14.278211002000001</v>
      </c>
      <c r="AV32" s="386">
        <v>21.070466293999999</v>
      </c>
      <c r="AW32" s="386">
        <v>17.770740457999999</v>
      </c>
      <c r="AX32" s="386">
        <v>24.634291981000001</v>
      </c>
      <c r="AY32" s="386">
        <v>26.918254593</v>
      </c>
      <c r="AZ32" s="386">
        <v>36.999455439999998</v>
      </c>
      <c r="BA32" s="391">
        <v>20.965062983999999</v>
      </c>
      <c r="BB32" s="391">
        <v>29.725591413</v>
      </c>
      <c r="BC32" s="387">
        <v>25.264986</v>
      </c>
      <c r="BE32" s="368" t="s">
        <v>103</v>
      </c>
      <c r="BF32" s="386">
        <v>8.5424337690000005</v>
      </c>
      <c r="BG32" s="386">
        <v>8.8389651219999994</v>
      </c>
      <c r="BH32" s="386">
        <v>12.181385109000001</v>
      </c>
      <c r="BI32" s="386">
        <v>13.745868138000001</v>
      </c>
      <c r="BJ32" s="386">
        <v>12.104924432000001</v>
      </c>
      <c r="BK32" s="386">
        <v>22.489903118000001</v>
      </c>
      <c r="BL32" s="391">
        <v>11.454412205000001</v>
      </c>
      <c r="BM32" s="391">
        <v>14.996855013999999</v>
      </c>
      <c r="BN32" s="387">
        <v>13.193146517000001</v>
      </c>
      <c r="BP32" s="368" t="s">
        <v>103</v>
      </c>
      <c r="BQ32" s="386">
        <v>7.8702060869999997</v>
      </c>
      <c r="BR32" s="386">
        <v>9.6817395719999997</v>
      </c>
      <c r="BS32" s="386">
        <v>12.139367354000001</v>
      </c>
      <c r="BT32" s="386">
        <v>11.705633727</v>
      </c>
      <c r="BU32" s="386">
        <v>8.1811660419999992</v>
      </c>
      <c r="BV32" s="386">
        <v>5.5995931490000004</v>
      </c>
      <c r="BW32" s="391">
        <v>10.932650382</v>
      </c>
      <c r="BX32" s="391">
        <v>7.4622690829999998</v>
      </c>
      <c r="BY32" s="387">
        <v>9.2292859620000005</v>
      </c>
      <c r="CA32" s="368" t="s">
        <v>103</v>
      </c>
      <c r="CB32" s="386">
        <v>15.49753493</v>
      </c>
      <c r="CC32" s="386">
        <v>18.235079733999999</v>
      </c>
      <c r="CD32" s="386">
        <v>13.393958138</v>
      </c>
      <c r="CE32" s="386">
        <v>14.228007343</v>
      </c>
      <c r="CF32" s="386">
        <v>20.232888985999999</v>
      </c>
      <c r="CG32" s="386">
        <v>20.265169423</v>
      </c>
      <c r="CH32" s="391">
        <v>15.321074576999999</v>
      </c>
      <c r="CI32" s="391">
        <v>20.241878198999999</v>
      </c>
      <c r="CJ32" s="387">
        <v>17.736348601</v>
      </c>
    </row>
    <row r="33" spans="2:88" s="351" customFormat="1" ht="15.75" customHeight="1" x14ac:dyDescent="0.25">
      <c r="B33" s="364" t="s">
        <v>594</v>
      </c>
      <c r="C33" s="365">
        <v>464.72074722299999</v>
      </c>
      <c r="D33" s="365">
        <v>490.14209125299999</v>
      </c>
      <c r="E33" s="365">
        <v>440.47243923600001</v>
      </c>
      <c r="F33" s="365">
        <v>559.54228815700003</v>
      </c>
      <c r="G33" s="365">
        <v>633.75655880399995</v>
      </c>
      <c r="H33" s="365">
        <v>856.39341512700003</v>
      </c>
      <c r="I33" s="366">
        <v>497.63835925699999</v>
      </c>
      <c r="J33" s="366">
        <v>736.53343516799998</v>
      </c>
      <c r="K33" s="367">
        <v>594.68930968100005</v>
      </c>
      <c r="M33" s="364" t="s">
        <v>594</v>
      </c>
      <c r="N33" s="365">
        <v>280.38651798799998</v>
      </c>
      <c r="O33" s="365">
        <v>311.13366494299999</v>
      </c>
      <c r="P33" s="365">
        <v>265.976817434</v>
      </c>
      <c r="Q33" s="365">
        <v>362.29894719499998</v>
      </c>
      <c r="R33" s="365">
        <v>381.922240187</v>
      </c>
      <c r="S33" s="365">
        <v>513.37061904899997</v>
      </c>
      <c r="T33" s="366">
        <v>313.061833326</v>
      </c>
      <c r="U33" s="366">
        <v>442.60336013099999</v>
      </c>
      <c r="V33" s="367">
        <v>365.68798414899999</v>
      </c>
      <c r="X33" s="364" t="s">
        <v>594</v>
      </c>
      <c r="Y33" s="384">
        <v>60.334409354999998</v>
      </c>
      <c r="Z33" s="384">
        <v>63.478258752999999</v>
      </c>
      <c r="AA33" s="384">
        <v>60.384440374</v>
      </c>
      <c r="AB33" s="384">
        <v>64.749162818000002</v>
      </c>
      <c r="AC33" s="384">
        <v>60.263240652999997</v>
      </c>
      <c r="AD33" s="384">
        <v>59.945652311000003</v>
      </c>
      <c r="AE33" s="390">
        <v>62.909505969999998</v>
      </c>
      <c r="AF33" s="390">
        <v>60.092772302999997</v>
      </c>
      <c r="AG33" s="385">
        <v>61.492274737999999</v>
      </c>
      <c r="AI33" s="364" t="s">
        <v>594</v>
      </c>
      <c r="AJ33" s="384">
        <v>13.678718588000001</v>
      </c>
      <c r="AK33" s="384">
        <v>13.571964170999999</v>
      </c>
      <c r="AL33" s="384">
        <v>7.3154371920000001</v>
      </c>
      <c r="AM33" s="384">
        <v>18.473207598999998</v>
      </c>
      <c r="AN33" s="384">
        <v>12.335720603</v>
      </c>
      <c r="AO33" s="384">
        <v>29.824965003999999</v>
      </c>
      <c r="AP33" s="390">
        <v>14.110443498</v>
      </c>
      <c r="AQ33" s="390">
        <v>21.723227147999999</v>
      </c>
      <c r="AR33" s="385">
        <v>17.940793123999999</v>
      </c>
      <c r="AT33" s="364" t="s">
        <v>594</v>
      </c>
      <c r="AU33" s="384">
        <v>18.962443206</v>
      </c>
      <c r="AV33" s="384">
        <v>17.259320201000001</v>
      </c>
      <c r="AW33" s="384">
        <v>20.468130021</v>
      </c>
      <c r="AX33" s="384">
        <v>20.309581578</v>
      </c>
      <c r="AY33" s="384">
        <v>19.883747641999999</v>
      </c>
      <c r="AZ33" s="384">
        <v>24.585337504000002</v>
      </c>
      <c r="BA33" s="390">
        <v>19.212761168</v>
      </c>
      <c r="BB33" s="390">
        <v>22.407367565000001</v>
      </c>
      <c r="BC33" s="385">
        <v>20.820117948</v>
      </c>
      <c r="BE33" s="364" t="s">
        <v>594</v>
      </c>
      <c r="BF33" s="384">
        <v>10.337031974</v>
      </c>
      <c r="BG33" s="384">
        <v>9.4218685420000003</v>
      </c>
      <c r="BH33" s="384">
        <v>10.889812032</v>
      </c>
      <c r="BI33" s="384">
        <v>12.837816178000001</v>
      </c>
      <c r="BJ33" s="384">
        <v>15.706010222</v>
      </c>
      <c r="BK33" s="384">
        <v>17.091095638999999</v>
      </c>
      <c r="BL33" s="390">
        <v>11.059019669</v>
      </c>
      <c r="BM33" s="390">
        <v>16.449467065</v>
      </c>
      <c r="BN33" s="385">
        <v>13.771207368000001</v>
      </c>
      <c r="BP33" s="364" t="s">
        <v>594</v>
      </c>
      <c r="BQ33" s="384">
        <v>11.893151767999999</v>
      </c>
      <c r="BR33" s="384">
        <v>8.6395800479999991</v>
      </c>
      <c r="BS33" s="384">
        <v>8.1450721529999992</v>
      </c>
      <c r="BT33" s="384">
        <v>7.7209869539999998</v>
      </c>
      <c r="BU33" s="384">
        <v>13.006534549</v>
      </c>
      <c r="BV33" s="384">
        <v>11.993018077</v>
      </c>
      <c r="BW33" s="390">
        <v>8.6406174979999992</v>
      </c>
      <c r="BX33" s="390">
        <v>12.462520623</v>
      </c>
      <c r="BY33" s="385">
        <v>10.563596776000001</v>
      </c>
      <c r="CA33" s="364" t="s">
        <v>594</v>
      </c>
      <c r="CB33" s="384">
        <v>17.518336007999999</v>
      </c>
      <c r="CC33" s="384">
        <v>15.547098603</v>
      </c>
      <c r="CD33" s="384">
        <v>14.409511667</v>
      </c>
      <c r="CE33" s="384">
        <v>17.155761770000002</v>
      </c>
      <c r="CF33" s="384">
        <v>18.425340851000001</v>
      </c>
      <c r="CG33" s="384">
        <v>22.667162014999999</v>
      </c>
      <c r="CH33" s="390">
        <v>16.159767912</v>
      </c>
      <c r="CI33" s="390">
        <v>20.702175860000001</v>
      </c>
      <c r="CJ33" s="385">
        <v>18.445267066</v>
      </c>
    </row>
    <row r="34" spans="2:88" s="323" customFormat="1" ht="15.75" customHeight="1" x14ac:dyDescent="0.25">
      <c r="B34" s="368" t="s">
        <v>104</v>
      </c>
      <c r="C34" s="369">
        <v>593.93708597900002</v>
      </c>
      <c r="D34" s="369">
        <v>545.97964370800003</v>
      </c>
      <c r="E34" s="369">
        <v>570.62318250400006</v>
      </c>
      <c r="F34" s="369">
        <v>652.71224921500004</v>
      </c>
      <c r="G34" s="369">
        <v>508.13820055000002</v>
      </c>
      <c r="H34" s="369">
        <v>1032.2408783179999</v>
      </c>
      <c r="I34" s="370">
        <v>586.48079390099997</v>
      </c>
      <c r="J34" s="370">
        <v>759.24176689000001</v>
      </c>
      <c r="K34" s="355">
        <v>665.24783218699997</v>
      </c>
      <c r="M34" s="368" t="s">
        <v>104</v>
      </c>
      <c r="N34" s="369">
        <v>370.04206997300003</v>
      </c>
      <c r="O34" s="369">
        <v>336.80337973799999</v>
      </c>
      <c r="P34" s="369">
        <v>353.60619770300002</v>
      </c>
      <c r="Q34" s="369">
        <v>417.52976551199998</v>
      </c>
      <c r="R34" s="369">
        <v>335.23708750200001</v>
      </c>
      <c r="S34" s="369">
        <v>706.87273939700003</v>
      </c>
      <c r="T34" s="370">
        <v>366.41100531699999</v>
      </c>
      <c r="U34" s="370">
        <v>513.29196401499996</v>
      </c>
      <c r="V34" s="355">
        <v>433.37854953200002</v>
      </c>
      <c r="X34" s="368" t="s">
        <v>104</v>
      </c>
      <c r="Y34" s="386">
        <v>62.303243678000001</v>
      </c>
      <c r="Z34" s="386">
        <v>61.687900569</v>
      </c>
      <c r="AA34" s="386">
        <v>61.968424792999997</v>
      </c>
      <c r="AB34" s="386">
        <v>63.96842805</v>
      </c>
      <c r="AC34" s="386">
        <v>65.973604648999995</v>
      </c>
      <c r="AD34" s="386">
        <v>68.479436751999998</v>
      </c>
      <c r="AE34" s="391">
        <v>62.476215611000001</v>
      </c>
      <c r="AF34" s="391">
        <v>67.605865008999999</v>
      </c>
      <c r="AG34" s="387">
        <v>65.145428300000006</v>
      </c>
      <c r="AI34" s="368" t="s">
        <v>104</v>
      </c>
      <c r="AJ34" s="386">
        <v>22.214183458000001</v>
      </c>
      <c r="AK34" s="386">
        <v>8.8219267870000007</v>
      </c>
      <c r="AL34" s="386">
        <v>17.871684775999999</v>
      </c>
      <c r="AM34" s="386">
        <v>15.763969995</v>
      </c>
      <c r="AN34" s="386">
        <v>11.218989379</v>
      </c>
      <c r="AO34" s="386">
        <v>17.353370383000001</v>
      </c>
      <c r="AP34" s="391">
        <v>15.398788492</v>
      </c>
      <c r="AQ34" s="391">
        <v>15.214830493999999</v>
      </c>
      <c r="AR34" s="387">
        <v>15.303065961</v>
      </c>
      <c r="AT34" s="368" t="s">
        <v>104</v>
      </c>
      <c r="AU34" s="386">
        <v>16.611294092000001</v>
      </c>
      <c r="AV34" s="386">
        <v>16.656613454999999</v>
      </c>
      <c r="AW34" s="386">
        <v>15.271701379</v>
      </c>
      <c r="AX34" s="386">
        <v>17.304457190000001</v>
      </c>
      <c r="AY34" s="386">
        <v>21.316849462</v>
      </c>
      <c r="AZ34" s="386">
        <v>16.918565414</v>
      </c>
      <c r="BA34" s="391">
        <v>16.473122217</v>
      </c>
      <c r="BB34" s="391">
        <v>18.451875111</v>
      </c>
      <c r="BC34" s="387">
        <v>17.502766140999999</v>
      </c>
      <c r="BE34" s="368" t="s">
        <v>104</v>
      </c>
      <c r="BF34" s="386">
        <v>8.8846265659999997</v>
      </c>
      <c r="BG34" s="386">
        <v>8.1056907949999992</v>
      </c>
      <c r="BH34" s="386">
        <v>9.1679237170000007</v>
      </c>
      <c r="BI34" s="386">
        <v>12.322736492000001</v>
      </c>
      <c r="BJ34" s="386">
        <v>16.694972592999999</v>
      </c>
      <c r="BK34" s="386">
        <v>11.046357811</v>
      </c>
      <c r="BL34" s="391">
        <v>9.6333415870000003</v>
      </c>
      <c r="BM34" s="391">
        <v>13.015552098000001</v>
      </c>
      <c r="BN34" s="387">
        <v>11.393274578</v>
      </c>
      <c r="BP34" s="368" t="s">
        <v>104</v>
      </c>
      <c r="BQ34" s="386">
        <v>9.4027682850000005</v>
      </c>
      <c r="BR34" s="386">
        <v>11.75298587</v>
      </c>
      <c r="BS34" s="386">
        <v>11.472477797</v>
      </c>
      <c r="BT34" s="386">
        <v>9.5688212230000005</v>
      </c>
      <c r="BU34" s="386">
        <v>6.4537643969999996</v>
      </c>
      <c r="BV34" s="386">
        <v>8.4209359670000001</v>
      </c>
      <c r="BW34" s="391">
        <v>10.6702697</v>
      </c>
      <c r="BX34" s="391">
        <v>7.7351495979999996</v>
      </c>
      <c r="BY34" s="387">
        <v>9.1429801699999995</v>
      </c>
      <c r="CA34" s="368" t="s">
        <v>104</v>
      </c>
      <c r="CB34" s="386">
        <v>15.886035915000001</v>
      </c>
      <c r="CC34" s="386">
        <v>15.662947502</v>
      </c>
      <c r="CD34" s="386">
        <v>15.602049521</v>
      </c>
      <c r="CE34" s="386">
        <v>17.348873069</v>
      </c>
      <c r="CF34" s="386">
        <v>21.904706673</v>
      </c>
      <c r="CG34" s="386">
        <v>19.837787307999999</v>
      </c>
      <c r="CH34" s="391">
        <v>16.135776877000001</v>
      </c>
      <c r="CI34" s="391">
        <v>20.558347297000001</v>
      </c>
      <c r="CJ34" s="387">
        <v>18.437061070999999</v>
      </c>
    </row>
    <row r="35" spans="2:88" s="351" customFormat="1" ht="15.75" customHeight="1" x14ac:dyDescent="0.25">
      <c r="B35" s="364" t="s">
        <v>53</v>
      </c>
      <c r="C35" s="365">
        <v>839.50984805300004</v>
      </c>
      <c r="D35" s="365">
        <v>463.56446477700001</v>
      </c>
      <c r="E35" s="365">
        <v>429.965982048</v>
      </c>
      <c r="F35" s="365">
        <v>478.096467776</v>
      </c>
      <c r="G35" s="365">
        <v>635.27370905099997</v>
      </c>
      <c r="H35" s="365">
        <v>697.30245402900005</v>
      </c>
      <c r="I35" s="366">
        <v>463.37041982400001</v>
      </c>
      <c r="J35" s="366">
        <v>667.85936775899995</v>
      </c>
      <c r="K35" s="367">
        <v>562.79764334599997</v>
      </c>
      <c r="M35" s="364" t="s">
        <v>53</v>
      </c>
      <c r="N35" s="365">
        <v>586.38103213399995</v>
      </c>
      <c r="O35" s="365">
        <v>266.08696089099999</v>
      </c>
      <c r="P35" s="365">
        <v>211.78865582399999</v>
      </c>
      <c r="Q35" s="365">
        <v>313.40290841000001</v>
      </c>
      <c r="R35" s="365">
        <v>377.60432471799999</v>
      </c>
      <c r="S35" s="365">
        <v>375.83325067300001</v>
      </c>
      <c r="T35" s="366">
        <v>270.938483142</v>
      </c>
      <c r="U35" s="366">
        <v>376.67392358900003</v>
      </c>
      <c r="V35" s="367">
        <v>322.349482991</v>
      </c>
      <c r="X35" s="364" t="s">
        <v>53</v>
      </c>
      <c r="Y35" s="384">
        <v>69.848023045000005</v>
      </c>
      <c r="Z35" s="384">
        <v>57.400206683</v>
      </c>
      <c r="AA35" s="384">
        <v>49.257072575000002</v>
      </c>
      <c r="AB35" s="384">
        <v>65.552232558</v>
      </c>
      <c r="AC35" s="384">
        <v>59.439627256000001</v>
      </c>
      <c r="AD35" s="384">
        <v>53.898168363000003</v>
      </c>
      <c r="AE35" s="390">
        <v>58.471251410999997</v>
      </c>
      <c r="AF35" s="390">
        <v>56.400185694000001</v>
      </c>
      <c r="AG35" s="385">
        <v>57.276267376</v>
      </c>
      <c r="AI35" s="364" t="s">
        <v>53</v>
      </c>
      <c r="AJ35" s="384">
        <v>29.969622095999998</v>
      </c>
      <c r="AK35" s="384">
        <v>16.450479393999998</v>
      </c>
      <c r="AL35" s="384">
        <v>11.629730979</v>
      </c>
      <c r="AM35" s="384">
        <v>18.747525166999999</v>
      </c>
      <c r="AN35" s="384">
        <v>20.352274286</v>
      </c>
      <c r="AO35" s="384">
        <v>15.889810294</v>
      </c>
      <c r="AP35" s="390">
        <v>16.280508998999998</v>
      </c>
      <c r="AQ35" s="390">
        <v>17.904651955999999</v>
      </c>
      <c r="AR35" s="385">
        <v>17.217623107000001</v>
      </c>
      <c r="AT35" s="364" t="s">
        <v>53</v>
      </c>
      <c r="AU35" s="384">
        <v>8.1476313149999999</v>
      </c>
      <c r="AV35" s="384">
        <v>20.741485643000001</v>
      </c>
      <c r="AW35" s="384">
        <v>21.795479597</v>
      </c>
      <c r="AX35" s="384">
        <v>17.816871922000001</v>
      </c>
      <c r="AY35" s="384">
        <v>23.322899970000002</v>
      </c>
      <c r="AZ35" s="384">
        <v>26.013895702999999</v>
      </c>
      <c r="BA35" s="390">
        <v>19.678174952999999</v>
      </c>
      <c r="BB35" s="390">
        <v>24.798887509</v>
      </c>
      <c r="BC35" s="385">
        <v>22.632774462</v>
      </c>
      <c r="BE35" s="364" t="s">
        <v>53</v>
      </c>
      <c r="BF35" s="384">
        <v>5.1309999700000004</v>
      </c>
      <c r="BG35" s="384">
        <v>10.657564127000001</v>
      </c>
      <c r="BH35" s="384">
        <v>10.680060899000001</v>
      </c>
      <c r="BI35" s="384">
        <v>11.16457535</v>
      </c>
      <c r="BJ35" s="384">
        <v>13.717737115</v>
      </c>
      <c r="BK35" s="384">
        <v>17.796527813000001</v>
      </c>
      <c r="BL35" s="390">
        <v>10.733523683</v>
      </c>
      <c r="BM35" s="390">
        <v>15.954918011</v>
      </c>
      <c r="BN35" s="385">
        <v>13.746215558999999</v>
      </c>
      <c r="BP35" s="364" t="s">
        <v>53</v>
      </c>
      <c r="BQ35" s="384">
        <v>14.967040618</v>
      </c>
      <c r="BR35" s="384">
        <v>11.447324890999999</v>
      </c>
      <c r="BS35" s="384">
        <v>19.941478021000002</v>
      </c>
      <c r="BT35" s="384">
        <v>8.1702186579999996</v>
      </c>
      <c r="BU35" s="384">
        <v>9.7527976729999999</v>
      </c>
      <c r="BV35" s="384">
        <v>15.766399703999999</v>
      </c>
      <c r="BW35" s="390">
        <v>12.613127622</v>
      </c>
      <c r="BX35" s="390">
        <v>13.051205602</v>
      </c>
      <c r="BY35" s="385">
        <v>12.865894199</v>
      </c>
      <c r="CA35" s="364" t="s">
        <v>53</v>
      </c>
      <c r="CB35" s="384">
        <v>17.950023086000002</v>
      </c>
      <c r="CC35" s="384">
        <v>16.758489897</v>
      </c>
      <c r="CD35" s="384">
        <v>18.466782491</v>
      </c>
      <c r="CE35" s="384">
        <v>20.074963205</v>
      </c>
      <c r="CF35" s="384">
        <v>20.989841171999998</v>
      </c>
      <c r="CG35" s="384">
        <v>25.059441508999999</v>
      </c>
      <c r="CH35" s="390">
        <v>18.472826716</v>
      </c>
      <c r="CI35" s="390">
        <v>23.221981236000001</v>
      </c>
      <c r="CJ35" s="385">
        <v>21.213040984999999</v>
      </c>
    </row>
    <row r="36" spans="2:88" s="323" customFormat="1" ht="15.75" customHeight="1" x14ac:dyDescent="0.25">
      <c r="B36" s="368" t="s">
        <v>75</v>
      </c>
      <c r="C36" s="369">
        <v>688.51465643699999</v>
      </c>
      <c r="D36" s="369">
        <v>521.96068980699999</v>
      </c>
      <c r="E36" s="369">
        <v>523.769237718</v>
      </c>
      <c r="F36" s="369">
        <v>542.20259622699996</v>
      </c>
      <c r="G36" s="369">
        <v>565.05587621999996</v>
      </c>
      <c r="H36" s="369">
        <v>676.45087763000004</v>
      </c>
      <c r="I36" s="370">
        <v>547.11298156700002</v>
      </c>
      <c r="J36" s="370">
        <v>648.62855039700003</v>
      </c>
      <c r="K36" s="355">
        <v>623.04689939699995</v>
      </c>
      <c r="M36" s="368" t="s">
        <v>75</v>
      </c>
      <c r="N36" s="369">
        <v>453.55804252199999</v>
      </c>
      <c r="O36" s="369">
        <v>341.18763896399997</v>
      </c>
      <c r="P36" s="369">
        <v>347.49635726700001</v>
      </c>
      <c r="Q36" s="369">
        <v>341.62718960699999</v>
      </c>
      <c r="R36" s="369">
        <v>397.47683257300002</v>
      </c>
      <c r="S36" s="369">
        <v>359.12204505599999</v>
      </c>
      <c r="T36" s="370">
        <v>352.71921716899999</v>
      </c>
      <c r="U36" s="370">
        <v>368.70164410199999</v>
      </c>
      <c r="V36" s="355">
        <v>364.67411539199998</v>
      </c>
      <c r="X36" s="368" t="s">
        <v>75</v>
      </c>
      <c r="Y36" s="386">
        <v>65.874856589000004</v>
      </c>
      <c r="Z36" s="386">
        <v>65.366539209999999</v>
      </c>
      <c r="AA36" s="386">
        <v>66.345316265999998</v>
      </c>
      <c r="AB36" s="386">
        <v>63.007295055999997</v>
      </c>
      <c r="AC36" s="386">
        <v>70.34292524</v>
      </c>
      <c r="AD36" s="386">
        <v>53.089153541000002</v>
      </c>
      <c r="AE36" s="391">
        <v>64.469173471000005</v>
      </c>
      <c r="AF36" s="391">
        <v>56.843264742999999</v>
      </c>
      <c r="AG36" s="387">
        <v>58.530764818000002</v>
      </c>
      <c r="AI36" s="368" t="s">
        <v>75</v>
      </c>
      <c r="AJ36" s="386">
        <v>32.219907292999999</v>
      </c>
      <c r="AK36" s="386">
        <v>1.665551499</v>
      </c>
      <c r="AL36" s="386">
        <v>6.0050454520000001</v>
      </c>
      <c r="AM36" s="386">
        <v>0.56102465700000004</v>
      </c>
      <c r="AN36" s="386">
        <v>-0.635772538</v>
      </c>
      <c r="AO36" s="386">
        <v>10.817319027</v>
      </c>
      <c r="AP36" s="391">
        <v>5.3910469990000003</v>
      </c>
      <c r="AQ36" s="391">
        <v>8.3253317629999994</v>
      </c>
      <c r="AR36" s="387">
        <v>7.6760182270000001</v>
      </c>
      <c r="AT36" s="368" t="s">
        <v>75</v>
      </c>
      <c r="AU36" s="386">
        <v>15.337311413</v>
      </c>
      <c r="AV36" s="386">
        <v>19.965763791000001</v>
      </c>
      <c r="AW36" s="386">
        <v>18.525713904</v>
      </c>
      <c r="AX36" s="386">
        <v>21.989448497000001</v>
      </c>
      <c r="AY36" s="386">
        <v>21.295120830999998</v>
      </c>
      <c r="AZ36" s="386">
        <v>30.878530622</v>
      </c>
      <c r="BA36" s="391">
        <v>20.150454331999999</v>
      </c>
      <c r="BB36" s="391">
        <v>28.793352571</v>
      </c>
      <c r="BC36" s="387">
        <v>26.880807857000001</v>
      </c>
      <c r="BE36" s="368" t="s">
        <v>75</v>
      </c>
      <c r="BF36" s="386">
        <v>8.2168823599999996</v>
      </c>
      <c r="BG36" s="386">
        <v>9.7020543230000005</v>
      </c>
      <c r="BH36" s="386">
        <v>11.959816207999999</v>
      </c>
      <c r="BI36" s="386">
        <v>13.421118159000001</v>
      </c>
      <c r="BJ36" s="386">
        <v>16.444838568000002</v>
      </c>
      <c r="BK36" s="386">
        <v>19.102052613000001</v>
      </c>
      <c r="BL36" s="391">
        <v>11.739590626</v>
      </c>
      <c r="BM36" s="391">
        <v>18.523890506000001</v>
      </c>
      <c r="BN36" s="387">
        <v>17.022625940000001</v>
      </c>
      <c r="BP36" s="368" t="s">
        <v>75</v>
      </c>
      <c r="BQ36" s="386">
        <v>7.787129374</v>
      </c>
      <c r="BR36" s="386">
        <v>6.7223341049999998</v>
      </c>
      <c r="BS36" s="386">
        <v>8.2428807830000004</v>
      </c>
      <c r="BT36" s="386">
        <v>7.0287998439999999</v>
      </c>
      <c r="BU36" s="386">
        <v>4.435111698</v>
      </c>
      <c r="BV36" s="386">
        <v>8.3605870830000004</v>
      </c>
      <c r="BW36" s="391">
        <v>7.2704703640000004</v>
      </c>
      <c r="BX36" s="391">
        <v>7.5064740600000004</v>
      </c>
      <c r="BY36" s="387">
        <v>7.4542499549999999</v>
      </c>
      <c r="CA36" s="368" t="s">
        <v>75</v>
      </c>
      <c r="CB36" s="386">
        <v>13.187925712</v>
      </c>
      <c r="CC36" s="386">
        <v>16.793208854</v>
      </c>
      <c r="CD36" s="386">
        <v>22.175045487999999</v>
      </c>
      <c r="CE36" s="386">
        <v>18.309576307</v>
      </c>
      <c r="CF36" s="386">
        <v>17.577955732</v>
      </c>
      <c r="CG36" s="386">
        <v>21.823030435</v>
      </c>
      <c r="CH36" s="391">
        <v>18.106591114</v>
      </c>
      <c r="CI36" s="391">
        <v>20.899378333000001</v>
      </c>
      <c r="CJ36" s="387">
        <v>20.281376096999999</v>
      </c>
    </row>
    <row r="37" spans="2:88" s="351" customFormat="1" ht="15.75" customHeight="1" x14ac:dyDescent="0.25">
      <c r="B37" s="364" t="s">
        <v>105</v>
      </c>
      <c r="C37" s="365" t="s">
        <v>84</v>
      </c>
      <c r="D37" s="365">
        <v>383.28787215099999</v>
      </c>
      <c r="E37" s="365">
        <v>358.14043729000002</v>
      </c>
      <c r="F37" s="365">
        <v>474.97132609099998</v>
      </c>
      <c r="G37" s="365">
        <v>451.49047268599998</v>
      </c>
      <c r="H37" s="365">
        <v>313.13782062799999</v>
      </c>
      <c r="I37" s="366">
        <v>409.970639608</v>
      </c>
      <c r="J37" s="366">
        <v>340.05439501000001</v>
      </c>
      <c r="K37" s="367">
        <v>347.30355485500002</v>
      </c>
      <c r="M37" s="364" t="s">
        <v>105</v>
      </c>
      <c r="N37" s="365" t="s">
        <v>84</v>
      </c>
      <c r="O37" s="365">
        <v>255.93528287199999</v>
      </c>
      <c r="P37" s="365">
        <v>251.58024689199999</v>
      </c>
      <c r="Q37" s="365">
        <v>334.02528300799997</v>
      </c>
      <c r="R37" s="365">
        <v>279.19563014200003</v>
      </c>
      <c r="S37" s="365">
        <v>93.322739806000001</v>
      </c>
      <c r="T37" s="366">
        <v>283.32474350400003</v>
      </c>
      <c r="U37" s="366">
        <v>129.484399188</v>
      </c>
      <c r="V37" s="367">
        <v>145.43510210299999</v>
      </c>
      <c r="X37" s="364" t="s">
        <v>105</v>
      </c>
      <c r="Y37" s="384" t="s">
        <v>84</v>
      </c>
      <c r="Z37" s="384">
        <v>66.773644946000005</v>
      </c>
      <c r="AA37" s="384">
        <v>70.246255574000003</v>
      </c>
      <c r="AB37" s="384">
        <v>70.325357480999998</v>
      </c>
      <c r="AC37" s="384">
        <v>61.838653755000003</v>
      </c>
      <c r="AD37" s="384">
        <v>29.802449163999999</v>
      </c>
      <c r="AE37" s="390">
        <v>69.108544889000001</v>
      </c>
      <c r="AF37" s="390">
        <v>38.077554970000001</v>
      </c>
      <c r="AG37" s="385">
        <v>41.875500572999997</v>
      </c>
      <c r="AI37" s="364" t="s">
        <v>105</v>
      </c>
      <c r="AJ37" s="384" t="s">
        <v>84</v>
      </c>
      <c r="AK37" s="384">
        <v>-2.6249140870000001</v>
      </c>
      <c r="AL37" s="384">
        <v>4.4845192999999998E-2</v>
      </c>
      <c r="AM37" s="384">
        <v>-2.8806562800000002</v>
      </c>
      <c r="AN37" s="384">
        <v>-14.106663622999999</v>
      </c>
      <c r="AO37" s="384">
        <v>-60.725397254999997</v>
      </c>
      <c r="AP37" s="390">
        <v>-2.096053103</v>
      </c>
      <c r="AQ37" s="390">
        <v>-48.683554024999999</v>
      </c>
      <c r="AR37" s="385">
        <v>-42.981615583999996</v>
      </c>
      <c r="AT37" s="364" t="s">
        <v>105</v>
      </c>
      <c r="AU37" s="384" t="s">
        <v>84</v>
      </c>
      <c r="AV37" s="384">
        <v>17.990629487</v>
      </c>
      <c r="AW37" s="384">
        <v>19.215981181</v>
      </c>
      <c r="AX37" s="384">
        <v>17.344371094</v>
      </c>
      <c r="AY37" s="384">
        <v>29.680333978</v>
      </c>
      <c r="AZ37" s="384">
        <v>58.011924333000003</v>
      </c>
      <c r="BA37" s="390">
        <v>18.009114330999999</v>
      </c>
      <c r="BB37" s="390">
        <v>50.693738211000003</v>
      </c>
      <c r="BC37" s="385">
        <v>46.693401004000002</v>
      </c>
      <c r="BE37" s="364" t="s">
        <v>105</v>
      </c>
      <c r="BF37" s="384" t="s">
        <v>84</v>
      </c>
      <c r="BG37" s="384">
        <v>10.292309268</v>
      </c>
      <c r="BH37" s="384">
        <v>12.234681951000001</v>
      </c>
      <c r="BI37" s="384">
        <v>11.865265607</v>
      </c>
      <c r="BJ37" s="384">
        <v>23.32384021</v>
      </c>
      <c r="BK37" s="384">
        <v>48.532458237999997</v>
      </c>
      <c r="BL37" s="390">
        <v>11.422918384999999</v>
      </c>
      <c r="BM37" s="390">
        <v>42.020950896000002</v>
      </c>
      <c r="BN37" s="385">
        <v>38.275995825000003</v>
      </c>
      <c r="BP37" s="364" t="s">
        <v>105</v>
      </c>
      <c r="BQ37" s="384" t="s">
        <v>84</v>
      </c>
      <c r="BR37" s="384">
        <v>6.3882008089999998</v>
      </c>
      <c r="BS37" s="384">
        <v>4.2422199159999998</v>
      </c>
      <c r="BT37" s="384">
        <v>4.5201146730000001</v>
      </c>
      <c r="BU37" s="384">
        <v>3.9352970140000001</v>
      </c>
      <c r="BV37" s="384">
        <v>4.9765868869999998</v>
      </c>
      <c r="BW37" s="390">
        <v>5.083851085</v>
      </c>
      <c r="BX37" s="390">
        <v>4.7076167020000002</v>
      </c>
      <c r="BY37" s="385">
        <v>4.7536647890000001</v>
      </c>
      <c r="CA37" s="364" t="s">
        <v>105</v>
      </c>
      <c r="CB37" s="384" t="s">
        <v>84</v>
      </c>
      <c r="CC37" s="384">
        <v>18.060385746000001</v>
      </c>
      <c r="CD37" s="384">
        <v>15.457344593</v>
      </c>
      <c r="CE37" s="384">
        <v>24.649757457</v>
      </c>
      <c r="CF37" s="384">
        <v>22.005457553999999</v>
      </c>
      <c r="CG37" s="384">
        <v>22.689768090000001</v>
      </c>
      <c r="CH37" s="390">
        <v>20.232959320999999</v>
      </c>
      <c r="CI37" s="390">
        <v>22.513007385000002</v>
      </c>
      <c r="CJ37" s="385">
        <v>22.233947692000001</v>
      </c>
    </row>
    <row r="38" spans="2:88" s="325" customFormat="1" ht="15.75" customHeight="1" x14ac:dyDescent="0.25">
      <c r="B38" s="761" t="s">
        <v>653</v>
      </c>
      <c r="C38" s="762">
        <v>539.87651135800002</v>
      </c>
      <c r="D38" s="772">
        <v>559.08262172900004</v>
      </c>
      <c r="E38" s="763">
        <v>316.64808563499997</v>
      </c>
      <c r="F38" s="763">
        <v>357.66030459900003</v>
      </c>
      <c r="G38" s="763">
        <v>644.15241519300002</v>
      </c>
      <c r="H38" s="772" t="s">
        <v>84</v>
      </c>
      <c r="I38" s="764">
        <v>365.33809994900002</v>
      </c>
      <c r="J38" s="764">
        <v>644.15241519300002</v>
      </c>
      <c r="K38" s="765">
        <v>531.04209223999999</v>
      </c>
      <c r="M38" s="761" t="s">
        <v>653</v>
      </c>
      <c r="N38" s="762">
        <v>362.39631791300002</v>
      </c>
      <c r="O38" s="772">
        <v>321.44246967200002</v>
      </c>
      <c r="P38" s="763">
        <v>205.97008292500001</v>
      </c>
      <c r="Q38" s="763">
        <v>246.949729346</v>
      </c>
      <c r="R38" s="763">
        <v>480.00533522699999</v>
      </c>
      <c r="S38" s="772" t="s">
        <v>84</v>
      </c>
      <c r="T38" s="764">
        <v>248.96231038100001</v>
      </c>
      <c r="U38" s="764">
        <v>480.00533522699999</v>
      </c>
      <c r="V38" s="765">
        <v>386.27502897099998</v>
      </c>
      <c r="X38" s="761" t="s">
        <v>653</v>
      </c>
      <c r="Y38" s="771">
        <v>67.125779746000006</v>
      </c>
      <c r="Z38" s="772">
        <v>57.494627301999998</v>
      </c>
      <c r="AA38" s="772">
        <v>65.047000840999999</v>
      </c>
      <c r="AB38" s="772">
        <v>69.045886885000002</v>
      </c>
      <c r="AC38" s="772">
        <v>74.517353952999997</v>
      </c>
      <c r="AD38" s="772" t="s">
        <v>84</v>
      </c>
      <c r="AE38" s="773">
        <v>68.145728687000002</v>
      </c>
      <c r="AF38" s="773">
        <v>74.517353952999997</v>
      </c>
      <c r="AG38" s="774">
        <v>72.739060541000001</v>
      </c>
      <c r="AI38" s="761" t="s">
        <v>654</v>
      </c>
      <c r="AJ38" s="771">
        <v>27.124376980000001</v>
      </c>
      <c r="AK38" s="772">
        <v>-5.9355999700000002</v>
      </c>
      <c r="AL38" s="772">
        <v>47.139402038</v>
      </c>
      <c r="AM38" s="772">
        <v>14.223465632</v>
      </c>
      <c r="AN38" s="772">
        <v>12.582482918</v>
      </c>
      <c r="AO38" s="772" t="s">
        <v>84</v>
      </c>
      <c r="AP38" s="773">
        <v>15.570848612000001</v>
      </c>
      <c r="AQ38" s="773">
        <v>12.582482918</v>
      </c>
      <c r="AR38" s="774">
        <v>13.416523027</v>
      </c>
      <c r="AT38" s="761" t="s">
        <v>654</v>
      </c>
      <c r="AU38" s="771">
        <v>18.410624683000002</v>
      </c>
      <c r="AV38" s="772">
        <v>35.127720427</v>
      </c>
      <c r="AW38" s="772">
        <v>32.844559017999998</v>
      </c>
      <c r="AX38" s="772">
        <v>25.828178694999998</v>
      </c>
      <c r="AY38" s="772">
        <v>15.877011951</v>
      </c>
      <c r="AZ38" s="772" t="s">
        <v>84</v>
      </c>
      <c r="BA38" s="773">
        <v>26.512490333999999</v>
      </c>
      <c r="BB38" s="773">
        <v>15.877011951</v>
      </c>
      <c r="BC38" s="774">
        <v>18.845328566999999</v>
      </c>
      <c r="BE38" s="761" t="s">
        <v>654</v>
      </c>
      <c r="BF38" s="771">
        <v>15.168122092999999</v>
      </c>
      <c r="BG38" s="772">
        <v>11.315968807000001</v>
      </c>
      <c r="BH38" s="772">
        <v>13.235399129999999</v>
      </c>
      <c r="BI38" s="772">
        <v>19.100743581</v>
      </c>
      <c r="BJ38" s="772">
        <v>8.5253096839999998</v>
      </c>
      <c r="BK38" s="772" t="s">
        <v>84</v>
      </c>
      <c r="BL38" s="773">
        <v>18.221408351000001</v>
      </c>
      <c r="BM38" s="773">
        <v>8.5253096839999998</v>
      </c>
      <c r="BN38" s="774">
        <v>11.231449431</v>
      </c>
      <c r="BP38" s="761" t="s">
        <v>654</v>
      </c>
      <c r="BQ38" s="771">
        <v>8.1262111019999992</v>
      </c>
      <c r="BR38" s="772">
        <v>3.2745525889999998</v>
      </c>
      <c r="BS38" s="772" t="s">
        <v>84</v>
      </c>
      <c r="BT38" s="772">
        <v>1.0123225659999999</v>
      </c>
      <c r="BU38" s="772">
        <v>3.2531002889999998</v>
      </c>
      <c r="BV38" s="772" t="s">
        <v>84</v>
      </c>
      <c r="BW38" s="773">
        <v>1.2833577949999999</v>
      </c>
      <c r="BX38" s="773">
        <v>3.2531002889999998</v>
      </c>
      <c r="BY38" s="774">
        <v>2.7033535670000002</v>
      </c>
      <c r="CA38" s="761" t="s">
        <v>654</v>
      </c>
      <c r="CB38" s="771">
        <v>15.076508118</v>
      </c>
      <c r="CC38" s="772">
        <v>33.189327284999997</v>
      </c>
      <c r="CD38" s="772">
        <v>-0.37144190700000002</v>
      </c>
      <c r="CE38" s="772">
        <v>18.083340832000001</v>
      </c>
      <c r="CF38" s="772">
        <v>13.597524739000001</v>
      </c>
      <c r="CG38" s="772" t="s">
        <v>84</v>
      </c>
      <c r="CH38" s="773">
        <v>17.653012625999999</v>
      </c>
      <c r="CI38" s="773">
        <v>13.597524739000001</v>
      </c>
      <c r="CJ38" s="774">
        <v>14.729394096</v>
      </c>
    </row>
    <row r="39" spans="2:88" s="323" customFormat="1" ht="15.75" customHeight="1" x14ac:dyDescent="0.25">
      <c r="B39" s="364" t="s">
        <v>476</v>
      </c>
      <c r="C39" s="365">
        <v>774.68748825399996</v>
      </c>
      <c r="D39" s="384" t="s">
        <v>84</v>
      </c>
      <c r="E39" s="365" t="s">
        <v>84</v>
      </c>
      <c r="F39" s="365">
        <v>451.16324445599997</v>
      </c>
      <c r="G39" s="365" t="s">
        <v>84</v>
      </c>
      <c r="H39" s="384" t="s">
        <v>84</v>
      </c>
      <c r="I39" s="366">
        <v>460.02021863700003</v>
      </c>
      <c r="J39" s="366" t="s">
        <v>84</v>
      </c>
      <c r="K39" s="367">
        <v>460.02021863700003</v>
      </c>
      <c r="M39" s="364" t="s">
        <v>476</v>
      </c>
      <c r="N39" s="365">
        <v>580.66628265400004</v>
      </c>
      <c r="O39" s="384" t="s">
        <v>84</v>
      </c>
      <c r="P39" s="365" t="s">
        <v>84</v>
      </c>
      <c r="Q39" s="365">
        <v>322.05452993400002</v>
      </c>
      <c r="R39" s="365" t="s">
        <v>84</v>
      </c>
      <c r="S39" s="384" t="s">
        <v>84</v>
      </c>
      <c r="T39" s="366">
        <v>329.13442475099998</v>
      </c>
      <c r="U39" s="366" t="s">
        <v>84</v>
      </c>
      <c r="V39" s="367">
        <v>329.13442475099998</v>
      </c>
      <c r="X39" s="364" t="s">
        <v>476</v>
      </c>
      <c r="Y39" s="384">
        <v>74.954906520999998</v>
      </c>
      <c r="Z39" s="384" t="s">
        <v>84</v>
      </c>
      <c r="AA39" s="384" t="s">
        <v>84</v>
      </c>
      <c r="AB39" s="384">
        <v>71.383148758999994</v>
      </c>
      <c r="AC39" s="384" t="s">
        <v>84</v>
      </c>
      <c r="AD39" s="384" t="s">
        <v>84</v>
      </c>
      <c r="AE39" s="390">
        <v>71.547817120999994</v>
      </c>
      <c r="AF39" s="390" t="s">
        <v>84</v>
      </c>
      <c r="AG39" s="385">
        <v>71.547817120999994</v>
      </c>
      <c r="AI39" s="790" t="s">
        <v>665</v>
      </c>
      <c r="AJ39" s="384">
        <v>30.825547595</v>
      </c>
      <c r="AK39" s="384" t="s">
        <v>84</v>
      </c>
      <c r="AL39" s="384" t="s">
        <v>84</v>
      </c>
      <c r="AM39" s="384">
        <v>2.0546548699999998</v>
      </c>
      <c r="AN39" s="384" t="s">
        <v>84</v>
      </c>
      <c r="AO39" s="384" t="s">
        <v>84</v>
      </c>
      <c r="AP39" s="390">
        <v>3.3810762319999998</v>
      </c>
      <c r="AQ39" s="390" t="s">
        <v>84</v>
      </c>
      <c r="AR39" s="385">
        <v>3.3810762319999998</v>
      </c>
      <c r="AT39" s="790" t="s">
        <v>665</v>
      </c>
      <c r="AU39" s="384">
        <v>9.7319769049999998</v>
      </c>
      <c r="AV39" s="384" t="s">
        <v>84</v>
      </c>
      <c r="AW39" s="384" t="s">
        <v>84</v>
      </c>
      <c r="AX39" s="384">
        <v>22.750155345</v>
      </c>
      <c r="AY39" s="384" t="s">
        <v>84</v>
      </c>
      <c r="AZ39" s="384" t="s">
        <v>84</v>
      </c>
      <c r="BA39" s="390">
        <v>22.149979669</v>
      </c>
      <c r="BB39" s="390" t="s">
        <v>84</v>
      </c>
      <c r="BC39" s="385">
        <v>22.149979669</v>
      </c>
      <c r="BE39" s="364" t="s">
        <v>476</v>
      </c>
      <c r="BF39" s="384">
        <v>6.2216648220000002</v>
      </c>
      <c r="BG39" s="384" t="s">
        <v>84</v>
      </c>
      <c r="BH39" s="384" t="s">
        <v>84</v>
      </c>
      <c r="BI39" s="384">
        <v>16.087830252</v>
      </c>
      <c r="BJ39" s="384" t="s">
        <v>84</v>
      </c>
      <c r="BK39" s="384" t="s">
        <v>84</v>
      </c>
      <c r="BL39" s="390">
        <v>15.632971491999999</v>
      </c>
      <c r="BM39" s="390" t="s">
        <v>84</v>
      </c>
      <c r="BN39" s="385">
        <v>15.632971491999999</v>
      </c>
      <c r="BP39" s="790" t="s">
        <v>665</v>
      </c>
      <c r="BQ39" s="384">
        <v>9.4946138809999994</v>
      </c>
      <c r="BR39" s="384" t="s">
        <v>84</v>
      </c>
      <c r="BS39" s="384" t="s">
        <v>84</v>
      </c>
      <c r="BT39" s="384">
        <v>0.89886205299999999</v>
      </c>
      <c r="BU39" s="384" t="s">
        <v>84</v>
      </c>
      <c r="BV39" s="384" t="s">
        <v>84</v>
      </c>
      <c r="BW39" s="390">
        <v>1.2951510719999999</v>
      </c>
      <c r="BX39" s="390" t="s">
        <v>84</v>
      </c>
      <c r="BY39" s="385">
        <v>1.2951510719999999</v>
      </c>
      <c r="CA39" s="790" t="s">
        <v>665</v>
      </c>
      <c r="CB39" s="384">
        <v>17.920593195999999</v>
      </c>
      <c r="CC39" s="384" t="s">
        <v>84</v>
      </c>
      <c r="CD39" s="384" t="s">
        <v>84</v>
      </c>
      <c r="CE39" s="384">
        <v>17.890591582999999</v>
      </c>
      <c r="CF39" s="384" t="s">
        <v>84</v>
      </c>
      <c r="CG39" s="384" t="s">
        <v>84</v>
      </c>
      <c r="CH39" s="390">
        <v>17.891974743999999</v>
      </c>
      <c r="CI39" s="390" t="s">
        <v>84</v>
      </c>
      <c r="CJ39" s="385">
        <v>17.891974743999999</v>
      </c>
    </row>
    <row r="40" spans="2:88" s="323" customFormat="1" ht="15.75" customHeight="1" x14ac:dyDescent="0.25">
      <c r="B40" s="368" t="s">
        <v>477</v>
      </c>
      <c r="C40" s="369" t="s">
        <v>84</v>
      </c>
      <c r="D40" s="386" t="s">
        <v>84</v>
      </c>
      <c r="E40" s="369" t="s">
        <v>84</v>
      </c>
      <c r="F40" s="369">
        <v>498.64455309300001</v>
      </c>
      <c r="G40" s="369">
        <v>606.13768805699999</v>
      </c>
      <c r="H40" s="386" t="s">
        <v>84</v>
      </c>
      <c r="I40" s="370">
        <v>498.64455309300001</v>
      </c>
      <c r="J40" s="370">
        <v>606.13768805699999</v>
      </c>
      <c r="K40" s="355">
        <v>577.52313039000001</v>
      </c>
      <c r="M40" s="368" t="s">
        <v>477</v>
      </c>
      <c r="N40" s="369" t="s">
        <v>84</v>
      </c>
      <c r="O40" s="386" t="s">
        <v>84</v>
      </c>
      <c r="P40" s="369" t="s">
        <v>84</v>
      </c>
      <c r="Q40" s="369">
        <v>384.585394318</v>
      </c>
      <c r="R40" s="369">
        <v>448.31829757499997</v>
      </c>
      <c r="S40" s="386" t="s">
        <v>84</v>
      </c>
      <c r="T40" s="370">
        <v>384.585394318</v>
      </c>
      <c r="U40" s="370">
        <v>448.31829757499997</v>
      </c>
      <c r="V40" s="355">
        <v>431.35266682899999</v>
      </c>
      <c r="X40" s="368" t="s">
        <v>477</v>
      </c>
      <c r="Y40" s="386" t="s">
        <v>84</v>
      </c>
      <c r="Z40" s="386" t="s">
        <v>84</v>
      </c>
      <c r="AA40" s="386" t="s">
        <v>84</v>
      </c>
      <c r="AB40" s="386">
        <v>77.126159693000005</v>
      </c>
      <c r="AC40" s="386">
        <v>73.963112080000002</v>
      </c>
      <c r="AD40" s="386" t="s">
        <v>84</v>
      </c>
      <c r="AE40" s="391">
        <v>77.126159693000005</v>
      </c>
      <c r="AF40" s="391">
        <v>73.963112080000002</v>
      </c>
      <c r="AG40" s="387">
        <v>74.690110946000004</v>
      </c>
      <c r="AI40" s="791" t="s">
        <v>666</v>
      </c>
      <c r="AJ40" s="386" t="s">
        <v>84</v>
      </c>
      <c r="AK40" s="386" t="s">
        <v>84</v>
      </c>
      <c r="AL40" s="386" t="s">
        <v>84</v>
      </c>
      <c r="AM40" s="386">
        <v>27.356359903000001</v>
      </c>
      <c r="AN40" s="386">
        <v>13.477559659000001</v>
      </c>
      <c r="AO40" s="386" t="s">
        <v>84</v>
      </c>
      <c r="AP40" s="391">
        <v>27.356359903000001</v>
      </c>
      <c r="AQ40" s="391">
        <v>13.477559659000001</v>
      </c>
      <c r="AR40" s="387">
        <v>16.667480672</v>
      </c>
      <c r="AT40" s="791" t="s">
        <v>666</v>
      </c>
      <c r="AU40" s="386" t="s">
        <v>84</v>
      </c>
      <c r="AV40" s="386" t="s">
        <v>84</v>
      </c>
      <c r="AW40" s="386" t="s">
        <v>84</v>
      </c>
      <c r="AX40" s="386">
        <v>18.772225939999998</v>
      </c>
      <c r="AY40" s="386">
        <v>18.566143721</v>
      </c>
      <c r="AZ40" s="386" t="s">
        <v>84</v>
      </c>
      <c r="BA40" s="391">
        <v>18.772225939999998</v>
      </c>
      <c r="BB40" s="391">
        <v>18.566143721</v>
      </c>
      <c r="BC40" s="387">
        <v>18.613509918999998</v>
      </c>
      <c r="BE40" s="368" t="s">
        <v>477</v>
      </c>
      <c r="BF40" s="386" t="s">
        <v>84</v>
      </c>
      <c r="BG40" s="386" t="s">
        <v>84</v>
      </c>
      <c r="BH40" s="386" t="s">
        <v>84</v>
      </c>
      <c r="BI40" s="386">
        <v>11.210812036</v>
      </c>
      <c r="BJ40" s="386">
        <v>12.772798499</v>
      </c>
      <c r="BK40" s="386" t="s">
        <v>84</v>
      </c>
      <c r="BL40" s="391">
        <v>11.210812036</v>
      </c>
      <c r="BM40" s="391">
        <v>12.772798499</v>
      </c>
      <c r="BN40" s="387">
        <v>12.413789553000001</v>
      </c>
      <c r="BP40" s="791" t="s">
        <v>666</v>
      </c>
      <c r="BQ40" s="386" t="s">
        <v>84</v>
      </c>
      <c r="BR40" s="386" t="s">
        <v>84</v>
      </c>
      <c r="BS40" s="386" t="s">
        <v>84</v>
      </c>
      <c r="BT40" s="386">
        <v>0.67278110899999999</v>
      </c>
      <c r="BU40" s="386">
        <v>2.4198408840000001</v>
      </c>
      <c r="BV40" s="386" t="s">
        <v>84</v>
      </c>
      <c r="BW40" s="391">
        <v>0.67278110899999999</v>
      </c>
      <c r="BX40" s="391">
        <v>2.4198408840000001</v>
      </c>
      <c r="BY40" s="387">
        <v>2.0182944549999999</v>
      </c>
      <c r="CA40" s="791" t="s">
        <v>666</v>
      </c>
      <c r="CB40" s="386" t="s">
        <v>84</v>
      </c>
      <c r="CC40" s="386" t="s">
        <v>84</v>
      </c>
      <c r="CD40" s="386" t="s">
        <v>84</v>
      </c>
      <c r="CE40" s="386">
        <v>4.9605077849999999</v>
      </c>
      <c r="CF40" s="386">
        <v>9.4923523749999994</v>
      </c>
      <c r="CG40" s="386" t="s">
        <v>84</v>
      </c>
      <c r="CH40" s="391">
        <v>4.9605077849999999</v>
      </c>
      <c r="CI40" s="391">
        <v>9.4923523749999994</v>
      </c>
      <c r="CJ40" s="387">
        <v>8.4507474790000003</v>
      </c>
    </row>
    <row r="41" spans="2:88" s="323" customFormat="1" ht="15.75" customHeight="1" x14ac:dyDescent="0.25">
      <c r="B41" s="364" t="s">
        <v>478</v>
      </c>
      <c r="C41" s="365">
        <v>204.50429069899999</v>
      </c>
      <c r="D41" s="384">
        <v>559.08262172900004</v>
      </c>
      <c r="E41" s="365" t="s">
        <v>84</v>
      </c>
      <c r="F41" s="365">
        <v>191.35917449600001</v>
      </c>
      <c r="G41" s="365">
        <v>510.05113689500001</v>
      </c>
      <c r="H41" s="384" t="s">
        <v>84</v>
      </c>
      <c r="I41" s="366">
        <v>273.99957538400002</v>
      </c>
      <c r="J41" s="366">
        <v>510.05113689500001</v>
      </c>
      <c r="K41" s="367">
        <v>399.701519131</v>
      </c>
      <c r="M41" s="364" t="s">
        <v>478</v>
      </c>
      <c r="N41" s="365">
        <v>50.649040397</v>
      </c>
      <c r="O41" s="384">
        <v>321.44246967200002</v>
      </c>
      <c r="P41" s="365" t="s">
        <v>84</v>
      </c>
      <c r="Q41" s="365">
        <v>91.459264844000003</v>
      </c>
      <c r="R41" s="365">
        <v>326.795154422</v>
      </c>
      <c r="S41" s="384" t="s">
        <v>84</v>
      </c>
      <c r="T41" s="366">
        <v>140.42497286599999</v>
      </c>
      <c r="U41" s="366">
        <v>326.795154422</v>
      </c>
      <c r="V41" s="367">
        <v>239.670637365</v>
      </c>
      <c r="X41" s="364" t="s">
        <v>478</v>
      </c>
      <c r="Y41" s="384">
        <v>24.766737277000001</v>
      </c>
      <c r="Z41" s="384">
        <v>57.494627301999998</v>
      </c>
      <c r="AA41" s="384" t="s">
        <v>84</v>
      </c>
      <c r="AB41" s="384">
        <v>47.794554447000003</v>
      </c>
      <c r="AC41" s="384">
        <v>64.071056955000003</v>
      </c>
      <c r="AD41" s="384" t="s">
        <v>84</v>
      </c>
      <c r="AE41" s="390">
        <v>51.250069519</v>
      </c>
      <c r="AF41" s="390">
        <v>64.071056955000003</v>
      </c>
      <c r="AG41" s="385">
        <v>59.962403416999997</v>
      </c>
      <c r="AI41" s="790" t="s">
        <v>667</v>
      </c>
      <c r="AJ41" s="384">
        <v>7.0994051320000002</v>
      </c>
      <c r="AK41" s="384">
        <v>-5.9355999700000002</v>
      </c>
      <c r="AL41" s="384" t="s">
        <v>84</v>
      </c>
      <c r="AM41" s="384">
        <v>25.014446</v>
      </c>
      <c r="AN41" s="384">
        <v>13.596374023999999</v>
      </c>
      <c r="AO41" s="384" t="s">
        <v>84</v>
      </c>
      <c r="AP41" s="390">
        <v>10.205520645</v>
      </c>
      <c r="AQ41" s="390">
        <v>13.596374023999999</v>
      </c>
      <c r="AR41" s="385">
        <v>12.509730596000001</v>
      </c>
      <c r="AT41" s="790" t="s">
        <v>667</v>
      </c>
      <c r="AU41" s="384">
        <v>65.365951929000005</v>
      </c>
      <c r="AV41" s="384">
        <v>35.127720427</v>
      </c>
      <c r="AW41" s="384" t="s">
        <v>84</v>
      </c>
      <c r="AX41" s="384">
        <v>41.701110157999999</v>
      </c>
      <c r="AY41" s="384">
        <v>13.625138566</v>
      </c>
      <c r="AZ41" s="384" t="s">
        <v>84</v>
      </c>
      <c r="BA41" s="390">
        <v>39.693092301999997</v>
      </c>
      <c r="BB41" s="390">
        <v>13.625138566</v>
      </c>
      <c r="BC41" s="385">
        <v>21.978956154999999</v>
      </c>
      <c r="BE41" s="364" t="s">
        <v>478</v>
      </c>
      <c r="BF41" s="384">
        <v>63.572417276000003</v>
      </c>
      <c r="BG41" s="384">
        <v>11.315968807000001</v>
      </c>
      <c r="BH41" s="384" t="s">
        <v>84</v>
      </c>
      <c r="BI41" s="384">
        <v>38.419592692999998</v>
      </c>
      <c r="BJ41" s="384">
        <v>11.218619001</v>
      </c>
      <c r="BK41" s="384" t="s">
        <v>84</v>
      </c>
      <c r="BL41" s="390">
        <v>27.141869204999999</v>
      </c>
      <c r="BM41" s="390">
        <v>11.218619001</v>
      </c>
      <c r="BN41" s="385">
        <v>16.321433322000001</v>
      </c>
      <c r="BP41" s="790" t="s">
        <v>667</v>
      </c>
      <c r="BQ41" s="384">
        <v>0.72254616100000002</v>
      </c>
      <c r="BR41" s="384">
        <v>3.2745525889999998</v>
      </c>
      <c r="BS41" s="384" t="s">
        <v>84</v>
      </c>
      <c r="BT41" s="384">
        <v>5.0665053029999996</v>
      </c>
      <c r="BU41" s="384">
        <v>5.0158484410000002</v>
      </c>
      <c r="BV41" s="384" t="s">
        <v>84</v>
      </c>
      <c r="BW41" s="390">
        <v>4.0722020490000004</v>
      </c>
      <c r="BX41" s="390">
        <v>5.0158484410000002</v>
      </c>
      <c r="BY41" s="385">
        <v>4.7134445810000001</v>
      </c>
      <c r="CA41" s="790" t="s">
        <v>667</v>
      </c>
      <c r="CB41" s="384">
        <v>-0.31125147199999997</v>
      </c>
      <c r="CC41" s="384">
        <v>33.189327284999997</v>
      </c>
      <c r="CD41" s="384" t="s">
        <v>84</v>
      </c>
      <c r="CE41" s="384">
        <v>17.769948586000002</v>
      </c>
      <c r="CF41" s="384">
        <v>20.664920161000001</v>
      </c>
      <c r="CG41" s="384" t="s">
        <v>84</v>
      </c>
      <c r="CH41" s="390">
        <v>24.029758182999998</v>
      </c>
      <c r="CI41" s="390">
        <v>20.664920161000001</v>
      </c>
      <c r="CJ41" s="385">
        <v>21.743226625999998</v>
      </c>
    </row>
    <row r="42" spans="2:88" s="323" customFormat="1" ht="15.75" customHeight="1" x14ac:dyDescent="0.25">
      <c r="B42" s="368" t="s">
        <v>479</v>
      </c>
      <c r="C42" s="369" t="s">
        <v>84</v>
      </c>
      <c r="D42" s="386" t="s">
        <v>84</v>
      </c>
      <c r="E42" s="369" t="s">
        <v>84</v>
      </c>
      <c r="F42" s="369" t="s">
        <v>84</v>
      </c>
      <c r="G42" s="369">
        <v>679.35921553699995</v>
      </c>
      <c r="H42" s="386" t="s">
        <v>84</v>
      </c>
      <c r="I42" s="370" t="s">
        <v>84</v>
      </c>
      <c r="J42" s="370">
        <v>679.35921553699995</v>
      </c>
      <c r="K42" s="355">
        <v>679.35921553699995</v>
      </c>
      <c r="M42" s="368" t="s">
        <v>479</v>
      </c>
      <c r="N42" s="369" t="s">
        <v>84</v>
      </c>
      <c r="O42" s="386" t="s">
        <v>84</v>
      </c>
      <c r="P42" s="369" t="s">
        <v>84</v>
      </c>
      <c r="Q42" s="369" t="s">
        <v>84</v>
      </c>
      <c r="R42" s="369">
        <v>516.61694111500003</v>
      </c>
      <c r="S42" s="386" t="s">
        <v>84</v>
      </c>
      <c r="T42" s="370" t="s">
        <v>84</v>
      </c>
      <c r="U42" s="370">
        <v>516.61694111500003</v>
      </c>
      <c r="V42" s="355">
        <v>516.61694111500003</v>
      </c>
      <c r="X42" s="368" t="s">
        <v>479</v>
      </c>
      <c r="Y42" s="386" t="s">
        <v>84</v>
      </c>
      <c r="Z42" s="386" t="s">
        <v>84</v>
      </c>
      <c r="AA42" s="386" t="s">
        <v>84</v>
      </c>
      <c r="AB42" s="386" t="s">
        <v>84</v>
      </c>
      <c r="AC42" s="386">
        <v>76.044738821999999</v>
      </c>
      <c r="AD42" s="386" t="s">
        <v>84</v>
      </c>
      <c r="AE42" s="391" t="s">
        <v>84</v>
      </c>
      <c r="AF42" s="391">
        <v>76.044738821999999</v>
      </c>
      <c r="AG42" s="387">
        <v>76.044738821999999</v>
      </c>
      <c r="AI42" s="791" t="s">
        <v>668</v>
      </c>
      <c r="AJ42" s="386" t="s">
        <v>84</v>
      </c>
      <c r="AK42" s="386" t="s">
        <v>84</v>
      </c>
      <c r="AL42" s="386" t="s">
        <v>84</v>
      </c>
      <c r="AM42" s="386" t="s">
        <v>84</v>
      </c>
      <c r="AN42" s="386">
        <v>12.203391302</v>
      </c>
      <c r="AO42" s="386" t="s">
        <v>84</v>
      </c>
      <c r="AP42" s="391" t="s">
        <v>84</v>
      </c>
      <c r="AQ42" s="391">
        <v>12.203391302</v>
      </c>
      <c r="AR42" s="387">
        <v>12.203391302</v>
      </c>
      <c r="AT42" s="791" t="s">
        <v>668</v>
      </c>
      <c r="AU42" s="386" t="s">
        <v>84</v>
      </c>
      <c r="AV42" s="386" t="s">
        <v>84</v>
      </c>
      <c r="AW42" s="386" t="s">
        <v>84</v>
      </c>
      <c r="AX42" s="386" t="s">
        <v>84</v>
      </c>
      <c r="AY42" s="386">
        <v>15.435585422999999</v>
      </c>
      <c r="AZ42" s="386" t="s">
        <v>84</v>
      </c>
      <c r="BA42" s="391" t="s">
        <v>84</v>
      </c>
      <c r="BB42" s="391">
        <v>15.435585422999999</v>
      </c>
      <c r="BC42" s="387">
        <v>15.435585422999999</v>
      </c>
      <c r="BE42" s="368" t="s">
        <v>479</v>
      </c>
      <c r="BF42" s="386" t="s">
        <v>84</v>
      </c>
      <c r="BG42" s="386" t="s">
        <v>84</v>
      </c>
      <c r="BH42" s="386" t="s">
        <v>84</v>
      </c>
      <c r="BI42" s="386" t="s">
        <v>84</v>
      </c>
      <c r="BJ42" s="386">
        <v>7.005215969</v>
      </c>
      <c r="BK42" s="386" t="s">
        <v>84</v>
      </c>
      <c r="BL42" s="391" t="s">
        <v>84</v>
      </c>
      <c r="BM42" s="391">
        <v>7.005215969</v>
      </c>
      <c r="BN42" s="387">
        <v>7.005215969</v>
      </c>
      <c r="BP42" s="791" t="s">
        <v>668</v>
      </c>
      <c r="BQ42" s="386" t="s">
        <v>84</v>
      </c>
      <c r="BR42" s="386" t="s">
        <v>84</v>
      </c>
      <c r="BS42" s="386" t="s">
        <v>84</v>
      </c>
      <c r="BT42" s="386" t="s">
        <v>84</v>
      </c>
      <c r="BU42" s="386">
        <v>3.2496724029999999</v>
      </c>
      <c r="BV42" s="386" t="s">
        <v>84</v>
      </c>
      <c r="BW42" s="391" t="s">
        <v>84</v>
      </c>
      <c r="BX42" s="391">
        <v>3.2496724029999999</v>
      </c>
      <c r="BY42" s="387">
        <v>3.2496724029999999</v>
      </c>
      <c r="CA42" s="791" t="s">
        <v>668</v>
      </c>
      <c r="CB42" s="386" t="s">
        <v>84</v>
      </c>
      <c r="CC42" s="386" t="s">
        <v>84</v>
      </c>
      <c r="CD42" s="386" t="s">
        <v>84</v>
      </c>
      <c r="CE42" s="386" t="s">
        <v>84</v>
      </c>
      <c r="CF42" s="386">
        <v>13.79352686</v>
      </c>
      <c r="CG42" s="386" t="s">
        <v>84</v>
      </c>
      <c r="CH42" s="391" t="s">
        <v>84</v>
      </c>
      <c r="CI42" s="391">
        <v>13.79352686</v>
      </c>
      <c r="CJ42" s="387">
        <v>13.79352686</v>
      </c>
    </row>
    <row r="43" spans="2:88" s="323" customFormat="1" ht="15.75" customHeight="1" x14ac:dyDescent="0.25">
      <c r="B43" s="364" t="s">
        <v>480</v>
      </c>
      <c r="C43" s="365" t="s">
        <v>84</v>
      </c>
      <c r="D43" s="384" t="s">
        <v>84</v>
      </c>
      <c r="E43" s="365">
        <v>316.64808563499997</v>
      </c>
      <c r="F43" s="365">
        <v>193.63935896999999</v>
      </c>
      <c r="G43" s="365" t="s">
        <v>84</v>
      </c>
      <c r="H43" s="384" t="s">
        <v>84</v>
      </c>
      <c r="I43" s="366">
        <v>222.64170938999999</v>
      </c>
      <c r="J43" s="366" t="s">
        <v>84</v>
      </c>
      <c r="K43" s="367">
        <v>222.64170938999999</v>
      </c>
      <c r="M43" s="364" t="s">
        <v>480</v>
      </c>
      <c r="N43" s="365" t="s">
        <v>84</v>
      </c>
      <c r="O43" s="384" t="s">
        <v>84</v>
      </c>
      <c r="P43" s="365">
        <v>205.97008292500001</v>
      </c>
      <c r="Q43" s="365">
        <v>113.956853632</v>
      </c>
      <c r="R43" s="365" t="s">
        <v>84</v>
      </c>
      <c r="S43" s="384" t="s">
        <v>84</v>
      </c>
      <c r="T43" s="366">
        <v>135.65124875000001</v>
      </c>
      <c r="U43" s="366" t="s">
        <v>84</v>
      </c>
      <c r="V43" s="367">
        <v>135.65124875000001</v>
      </c>
      <c r="X43" s="364" t="s">
        <v>480</v>
      </c>
      <c r="Y43" s="384" t="s">
        <v>84</v>
      </c>
      <c r="Z43" s="384" t="s">
        <v>84</v>
      </c>
      <c r="AA43" s="384">
        <v>65.047000840999999</v>
      </c>
      <c r="AB43" s="384">
        <v>58.850046931999998</v>
      </c>
      <c r="AC43" s="384" t="s">
        <v>84</v>
      </c>
      <c r="AD43" s="384" t="s">
        <v>84</v>
      </c>
      <c r="AE43" s="390">
        <v>60.928048531999998</v>
      </c>
      <c r="AF43" s="390" t="s">
        <v>84</v>
      </c>
      <c r="AG43" s="385">
        <v>60.928048531999998</v>
      </c>
      <c r="AI43" s="790" t="s">
        <v>669</v>
      </c>
      <c r="AJ43" s="384" t="s">
        <v>84</v>
      </c>
      <c r="AK43" s="384" t="s">
        <v>84</v>
      </c>
      <c r="AL43" s="384">
        <v>47.139402038</v>
      </c>
      <c r="AM43" s="384">
        <v>46.043956311000002</v>
      </c>
      <c r="AN43" s="384" t="s">
        <v>84</v>
      </c>
      <c r="AO43" s="384" t="s">
        <v>84</v>
      </c>
      <c r="AP43" s="390">
        <v>46.411288069000001</v>
      </c>
      <c r="AQ43" s="390" t="s">
        <v>84</v>
      </c>
      <c r="AR43" s="385">
        <v>46.411288069000001</v>
      </c>
      <c r="AT43" s="790" t="s">
        <v>669</v>
      </c>
      <c r="AU43" s="384" t="s">
        <v>84</v>
      </c>
      <c r="AV43" s="384" t="s">
        <v>84</v>
      </c>
      <c r="AW43" s="384">
        <v>32.844559017999998</v>
      </c>
      <c r="AX43" s="384">
        <v>40.558758330000003</v>
      </c>
      <c r="AY43" s="384" t="s">
        <v>84</v>
      </c>
      <c r="AZ43" s="384" t="s">
        <v>84</v>
      </c>
      <c r="BA43" s="390">
        <v>37.971984448999997</v>
      </c>
      <c r="BB43" s="390" t="s">
        <v>84</v>
      </c>
      <c r="BC43" s="385">
        <v>37.971984448999997</v>
      </c>
      <c r="BE43" s="364" t="s">
        <v>480</v>
      </c>
      <c r="BF43" s="384" t="s">
        <v>84</v>
      </c>
      <c r="BG43" s="384" t="s">
        <v>84</v>
      </c>
      <c r="BH43" s="384">
        <v>13.235399129999999</v>
      </c>
      <c r="BI43" s="384">
        <v>32.943125809999998</v>
      </c>
      <c r="BJ43" s="384" t="s">
        <v>84</v>
      </c>
      <c r="BK43" s="384" t="s">
        <v>84</v>
      </c>
      <c r="BL43" s="390">
        <v>26.334606821000001</v>
      </c>
      <c r="BM43" s="390" t="s">
        <v>84</v>
      </c>
      <c r="BN43" s="385">
        <v>26.334606821000001</v>
      </c>
      <c r="BP43" s="790" t="s">
        <v>669</v>
      </c>
      <c r="BQ43" s="384" t="s">
        <v>84</v>
      </c>
      <c r="BR43" s="384" t="s">
        <v>84</v>
      </c>
      <c r="BS43" s="384" t="s">
        <v>84</v>
      </c>
      <c r="BT43" s="384" t="s">
        <v>84</v>
      </c>
      <c r="BU43" s="384" t="s">
        <v>84</v>
      </c>
      <c r="BV43" s="384" t="s">
        <v>84</v>
      </c>
      <c r="BW43" s="390" t="s">
        <v>84</v>
      </c>
      <c r="BX43" s="390" t="s">
        <v>84</v>
      </c>
      <c r="BY43" s="385" t="s">
        <v>84</v>
      </c>
      <c r="CA43" s="790" t="s">
        <v>669</v>
      </c>
      <c r="CB43" s="384" t="s">
        <v>84</v>
      </c>
      <c r="CC43" s="384" t="s">
        <v>84</v>
      </c>
      <c r="CD43" s="384">
        <v>-0.37144190700000002</v>
      </c>
      <c r="CE43" s="384">
        <v>35.453362110999997</v>
      </c>
      <c r="CF43" s="384" t="s">
        <v>84</v>
      </c>
      <c r="CG43" s="384" t="s">
        <v>84</v>
      </c>
      <c r="CH43" s="390">
        <v>23.440363275999999</v>
      </c>
      <c r="CI43" s="390" t="s">
        <v>84</v>
      </c>
      <c r="CJ43" s="385">
        <v>23.440363275999999</v>
      </c>
    </row>
    <row r="44" spans="2:88" s="351" customFormat="1" ht="15.75" customHeight="1" x14ac:dyDescent="0.25">
      <c r="B44" s="766" t="s">
        <v>773</v>
      </c>
      <c r="C44" s="767"/>
      <c r="D44" s="767"/>
      <c r="E44" s="767"/>
      <c r="F44" s="767"/>
      <c r="G44" s="767"/>
      <c r="H44" s="767"/>
      <c r="I44" s="768"/>
      <c r="J44" s="768"/>
      <c r="K44" s="769"/>
      <c r="M44" s="766" t="s">
        <v>773</v>
      </c>
      <c r="N44" s="767"/>
      <c r="O44" s="767"/>
      <c r="P44" s="767"/>
      <c r="Q44" s="767"/>
      <c r="R44" s="767"/>
      <c r="S44" s="767"/>
      <c r="T44" s="768"/>
      <c r="U44" s="768"/>
      <c r="V44" s="769"/>
      <c r="X44" s="766" t="s">
        <v>773</v>
      </c>
      <c r="Y44" s="775"/>
      <c r="Z44" s="775"/>
      <c r="AA44" s="775"/>
      <c r="AB44" s="775"/>
      <c r="AC44" s="775"/>
      <c r="AD44" s="775"/>
      <c r="AE44" s="776"/>
      <c r="AF44" s="776"/>
      <c r="AG44" s="777"/>
      <c r="AI44" s="778" t="s">
        <v>773</v>
      </c>
      <c r="AJ44" s="779"/>
      <c r="AK44" s="779"/>
      <c r="AL44" s="779"/>
      <c r="AM44" s="779"/>
      <c r="AN44" s="779"/>
      <c r="AO44" s="779"/>
      <c r="AP44" s="780"/>
      <c r="AQ44" s="780"/>
      <c r="AR44" s="781"/>
      <c r="AT44" s="778" t="s">
        <v>773</v>
      </c>
      <c r="AU44" s="779"/>
      <c r="AV44" s="779"/>
      <c r="AW44" s="779"/>
      <c r="AX44" s="779"/>
      <c r="AY44" s="779"/>
      <c r="AZ44" s="779"/>
      <c r="BA44" s="780"/>
      <c r="BB44" s="780"/>
      <c r="BC44" s="781"/>
      <c r="BE44" s="778" t="s">
        <v>773</v>
      </c>
      <c r="BF44" s="779"/>
      <c r="BG44" s="779"/>
      <c r="BH44" s="779"/>
      <c r="BI44" s="779"/>
      <c r="BJ44" s="779"/>
      <c r="BK44" s="779"/>
      <c r="BL44" s="780"/>
      <c r="BM44" s="780"/>
      <c r="BN44" s="781"/>
      <c r="BP44" s="778" t="s">
        <v>773</v>
      </c>
      <c r="BQ44" s="779"/>
      <c r="BR44" s="779"/>
      <c r="BS44" s="779"/>
      <c r="BT44" s="779"/>
      <c r="BU44" s="779"/>
      <c r="BV44" s="779"/>
      <c r="BW44" s="780"/>
      <c r="BX44" s="780"/>
      <c r="BY44" s="781"/>
      <c r="CA44" s="778" t="s">
        <v>773</v>
      </c>
      <c r="CB44" s="779"/>
      <c r="CC44" s="779"/>
      <c r="CD44" s="779"/>
      <c r="CE44" s="779"/>
      <c r="CF44" s="779"/>
      <c r="CG44" s="779"/>
      <c r="CH44" s="780"/>
      <c r="CI44" s="780"/>
      <c r="CJ44" s="781"/>
    </row>
    <row r="45" spans="2:88" s="323" customFormat="1" ht="15.75" customHeight="1" x14ac:dyDescent="0.25">
      <c r="B45" s="681" t="s">
        <v>433</v>
      </c>
      <c r="C45" s="682" t="s">
        <v>84</v>
      </c>
      <c r="D45" s="682" t="s">
        <v>84</v>
      </c>
      <c r="E45" s="682" t="s">
        <v>84</v>
      </c>
      <c r="F45" s="682">
        <v>841.58693099200002</v>
      </c>
      <c r="G45" s="682">
        <v>789.45914324399996</v>
      </c>
      <c r="H45" s="682">
        <v>662.19130994399995</v>
      </c>
      <c r="I45" s="683">
        <v>841.58693099200002</v>
      </c>
      <c r="J45" s="683">
        <v>680.19973787499998</v>
      </c>
      <c r="K45" s="684">
        <v>681.26156811400006</v>
      </c>
      <c r="M45" s="681" t="s">
        <v>433</v>
      </c>
      <c r="N45" s="682" t="s">
        <v>84</v>
      </c>
      <c r="O45" s="682" t="s">
        <v>84</v>
      </c>
      <c r="P45" s="682" t="s">
        <v>84</v>
      </c>
      <c r="Q45" s="682">
        <v>467.59808002099999</v>
      </c>
      <c r="R45" s="682">
        <v>460.79352913899999</v>
      </c>
      <c r="S45" s="682">
        <v>344.51843392000001</v>
      </c>
      <c r="T45" s="683">
        <v>467.59808002099999</v>
      </c>
      <c r="U45" s="683">
        <v>360.97138686300002</v>
      </c>
      <c r="V45" s="684">
        <v>361.67292609200001</v>
      </c>
      <c r="X45" s="681" t="s">
        <v>433</v>
      </c>
      <c r="Y45" s="687" t="s">
        <v>84</v>
      </c>
      <c r="Z45" s="687" t="s">
        <v>84</v>
      </c>
      <c r="AA45" s="687" t="s">
        <v>84</v>
      </c>
      <c r="AB45" s="687">
        <v>55.561471167999997</v>
      </c>
      <c r="AC45" s="687">
        <v>58.368255417</v>
      </c>
      <c r="AD45" s="687">
        <v>52.027024328000003</v>
      </c>
      <c r="AE45" s="688">
        <v>55.561471167999997</v>
      </c>
      <c r="AF45" s="688">
        <v>53.068439572000003</v>
      </c>
      <c r="AG45" s="689">
        <v>53.088702345999998</v>
      </c>
      <c r="AI45" s="681" t="s">
        <v>433</v>
      </c>
      <c r="AJ45" s="687" t="s">
        <v>84</v>
      </c>
      <c r="AK45" s="687" t="s">
        <v>84</v>
      </c>
      <c r="AL45" s="687" t="s">
        <v>84</v>
      </c>
      <c r="AM45" s="687">
        <v>17.333163681999999</v>
      </c>
      <c r="AN45" s="687">
        <v>18.726129859</v>
      </c>
      <c r="AO45" s="687">
        <v>-0.83710318900000003</v>
      </c>
      <c r="AP45" s="688">
        <v>17.333163681999999</v>
      </c>
      <c r="AQ45" s="688">
        <v>2.3757507250000001</v>
      </c>
      <c r="AR45" s="689">
        <v>2.4973210560000001</v>
      </c>
      <c r="AT45" s="681" t="s">
        <v>433</v>
      </c>
      <c r="AU45" s="687" t="s">
        <v>84</v>
      </c>
      <c r="AV45" s="687" t="s">
        <v>84</v>
      </c>
      <c r="AW45" s="687" t="s">
        <v>84</v>
      </c>
      <c r="AX45" s="687">
        <v>24.492057470999999</v>
      </c>
      <c r="AY45" s="687">
        <v>24.030236941999998</v>
      </c>
      <c r="AZ45" s="687">
        <v>31.072122411999999</v>
      </c>
      <c r="BA45" s="688">
        <v>24.492057470999999</v>
      </c>
      <c r="BB45" s="688">
        <v>29.915639265999999</v>
      </c>
      <c r="BC45" s="689">
        <v>29.871557670000001</v>
      </c>
      <c r="BE45" s="681" t="s">
        <v>433</v>
      </c>
      <c r="BF45" s="687" t="s">
        <v>84</v>
      </c>
      <c r="BG45" s="687" t="s">
        <v>84</v>
      </c>
      <c r="BH45" s="687" t="s">
        <v>84</v>
      </c>
      <c r="BI45" s="687">
        <v>16.835506625000001</v>
      </c>
      <c r="BJ45" s="687">
        <v>14.512229123999999</v>
      </c>
      <c r="BK45" s="687">
        <v>23.284392929999999</v>
      </c>
      <c r="BL45" s="688">
        <v>16.835506625000001</v>
      </c>
      <c r="BM45" s="688">
        <v>21.843747574999998</v>
      </c>
      <c r="BN45" s="689">
        <v>21.803041772</v>
      </c>
      <c r="BP45" s="681" t="s">
        <v>433</v>
      </c>
      <c r="BQ45" s="687" t="s">
        <v>84</v>
      </c>
      <c r="BR45" s="687" t="s">
        <v>84</v>
      </c>
      <c r="BS45" s="687" t="s">
        <v>84</v>
      </c>
      <c r="BT45" s="687">
        <v>12.909645296000001</v>
      </c>
      <c r="BU45" s="687">
        <v>11.665200717999999</v>
      </c>
      <c r="BV45" s="687">
        <v>9.1711957920000007</v>
      </c>
      <c r="BW45" s="688">
        <v>12.909645296000001</v>
      </c>
      <c r="BX45" s="688">
        <v>9.5807842010000002</v>
      </c>
      <c r="BY45" s="689">
        <v>9.6078404000000006</v>
      </c>
      <c r="CA45" s="681" t="s">
        <v>433</v>
      </c>
      <c r="CB45" s="687" t="s">
        <v>84</v>
      </c>
      <c r="CC45" s="687" t="s">
        <v>84</v>
      </c>
      <c r="CD45" s="687" t="s">
        <v>84</v>
      </c>
      <c r="CE45" s="687">
        <v>16.832315334</v>
      </c>
      <c r="CF45" s="687">
        <v>21.833089542</v>
      </c>
      <c r="CG45" s="687">
        <v>19.581256668999998</v>
      </c>
      <c r="CH45" s="688">
        <v>16.832315334</v>
      </c>
      <c r="CI45" s="688">
        <v>19.951073357999999</v>
      </c>
      <c r="CJ45" s="689">
        <v>19.925724827</v>
      </c>
    </row>
    <row r="46" spans="2:88" s="351" customFormat="1" ht="15.75" customHeight="1" x14ac:dyDescent="0.25">
      <c r="B46" s="371" t="s">
        <v>288</v>
      </c>
      <c r="C46" s="369" t="s">
        <v>84</v>
      </c>
      <c r="D46" s="369">
        <v>950.37535378400003</v>
      </c>
      <c r="E46" s="369">
        <v>698.48153810400004</v>
      </c>
      <c r="F46" s="369">
        <v>539.866089859</v>
      </c>
      <c r="G46" s="369">
        <v>559.68256063299998</v>
      </c>
      <c r="H46" s="369">
        <v>461.15961718800003</v>
      </c>
      <c r="I46" s="370">
        <v>555.45014487100002</v>
      </c>
      <c r="J46" s="370">
        <v>548.38891567899998</v>
      </c>
      <c r="K46" s="355">
        <v>551.04125147299999</v>
      </c>
      <c r="M46" s="371" t="s">
        <v>288</v>
      </c>
      <c r="N46" s="369" t="s">
        <v>84</v>
      </c>
      <c r="O46" s="369">
        <v>689.62336846799997</v>
      </c>
      <c r="P46" s="369">
        <v>407.91941435000001</v>
      </c>
      <c r="Q46" s="369">
        <v>315.91770325499999</v>
      </c>
      <c r="R46" s="369">
        <v>337.30712061100002</v>
      </c>
      <c r="S46" s="369">
        <v>247.13904209399999</v>
      </c>
      <c r="T46" s="370">
        <v>325.83772523599998</v>
      </c>
      <c r="U46" s="370">
        <v>326.97119042700001</v>
      </c>
      <c r="V46" s="355">
        <v>326.54543873199998</v>
      </c>
      <c r="X46" s="371" t="s">
        <v>288</v>
      </c>
      <c r="Y46" s="386" t="s">
        <v>84</v>
      </c>
      <c r="Z46" s="386">
        <v>72.563263106999997</v>
      </c>
      <c r="AA46" s="386">
        <v>58.400887081</v>
      </c>
      <c r="AB46" s="386">
        <v>58.517789723999996</v>
      </c>
      <c r="AC46" s="386">
        <v>60.267577433</v>
      </c>
      <c r="AD46" s="386">
        <v>53.590781344</v>
      </c>
      <c r="AE46" s="391">
        <v>58.66192101</v>
      </c>
      <c r="AF46" s="391">
        <v>59.623960492000002</v>
      </c>
      <c r="AG46" s="387">
        <v>59.25970839</v>
      </c>
      <c r="AI46" s="698" t="s">
        <v>288</v>
      </c>
      <c r="AJ46" s="695" t="s">
        <v>84</v>
      </c>
      <c r="AK46" s="695">
        <v>29.292641420999999</v>
      </c>
      <c r="AL46" s="695">
        <v>16.634685154</v>
      </c>
      <c r="AM46" s="695">
        <v>7.3722074849999997</v>
      </c>
      <c r="AN46" s="695">
        <v>4.4392252079999999</v>
      </c>
      <c r="AO46" s="695">
        <v>-14.16088931</v>
      </c>
      <c r="AP46" s="696">
        <v>8.5644064160000006</v>
      </c>
      <c r="AQ46" s="696">
        <v>2.6462471609999998</v>
      </c>
      <c r="AR46" s="697">
        <v>4.8870096119999999</v>
      </c>
      <c r="AT46" s="698" t="s">
        <v>288</v>
      </c>
      <c r="AU46" s="695" t="s">
        <v>84</v>
      </c>
      <c r="AV46" s="695">
        <v>13.121040882999999</v>
      </c>
      <c r="AW46" s="695">
        <v>17.507704811</v>
      </c>
      <c r="AX46" s="695">
        <v>23.071296809</v>
      </c>
      <c r="AY46" s="695">
        <v>24.111570862000001</v>
      </c>
      <c r="AZ46" s="695">
        <v>33.647359514999998</v>
      </c>
      <c r="BA46" s="696">
        <v>22.390939710000001</v>
      </c>
      <c r="BB46" s="696">
        <v>25.030783466999999</v>
      </c>
      <c r="BC46" s="697">
        <v>24.03127289</v>
      </c>
      <c r="BE46" s="698" t="s">
        <v>288</v>
      </c>
      <c r="BF46" s="695" t="s">
        <v>84</v>
      </c>
      <c r="BG46" s="695">
        <v>9.1538417639999992</v>
      </c>
      <c r="BH46" s="695">
        <v>12.134850863</v>
      </c>
      <c r="BI46" s="695">
        <v>14.730277787</v>
      </c>
      <c r="BJ46" s="695">
        <v>15.552619546000001</v>
      </c>
      <c r="BK46" s="695">
        <v>22.326157209000002</v>
      </c>
      <c r="BL46" s="696">
        <v>14.402502312999999</v>
      </c>
      <c r="BM46" s="696">
        <v>16.205561995</v>
      </c>
      <c r="BN46" s="697">
        <v>15.522878705</v>
      </c>
      <c r="BP46" s="698" t="s">
        <v>288</v>
      </c>
      <c r="BQ46" s="695" t="s">
        <v>84</v>
      </c>
      <c r="BR46" s="695">
        <v>6.7419955590000002</v>
      </c>
      <c r="BS46" s="695">
        <v>15.094350065</v>
      </c>
      <c r="BT46" s="695">
        <v>9.9460381640000008</v>
      </c>
      <c r="BU46" s="695">
        <v>9.0065427800000002</v>
      </c>
      <c r="BV46" s="695">
        <v>8.2844319849999994</v>
      </c>
      <c r="BW46" s="696">
        <v>10.437667673</v>
      </c>
      <c r="BX46" s="696">
        <v>8.9369341339999995</v>
      </c>
      <c r="BY46" s="697">
        <v>9.5051492189999998</v>
      </c>
      <c r="CA46" s="698" t="s">
        <v>288</v>
      </c>
      <c r="CB46" s="695" t="s">
        <v>84</v>
      </c>
      <c r="CC46" s="695">
        <v>15.309603129999999</v>
      </c>
      <c r="CD46" s="695">
        <v>12.657216249999999</v>
      </c>
      <c r="CE46" s="695">
        <v>17.379324439000001</v>
      </c>
      <c r="CF46" s="695">
        <v>19.425103562</v>
      </c>
      <c r="CG46" s="695">
        <v>23.806037567000001</v>
      </c>
      <c r="CH46" s="696">
        <v>16.872729206999999</v>
      </c>
      <c r="CI46" s="696">
        <v>19.847408408</v>
      </c>
      <c r="CJ46" s="697">
        <v>18.721120795000001</v>
      </c>
    </row>
    <row r="47" spans="2:88" s="323" customFormat="1" ht="15.75" customHeight="1" x14ac:dyDescent="0.25">
      <c r="B47" s="685" t="s">
        <v>79</v>
      </c>
      <c r="C47" s="682">
        <v>525.97907598699999</v>
      </c>
      <c r="D47" s="682">
        <v>460.03009520199998</v>
      </c>
      <c r="E47" s="682">
        <v>434.85219318200001</v>
      </c>
      <c r="F47" s="682">
        <v>406.57897806199998</v>
      </c>
      <c r="G47" s="682">
        <v>469.01303932000002</v>
      </c>
      <c r="H47" s="682" t="s">
        <v>84</v>
      </c>
      <c r="I47" s="683">
        <v>453.67434836000001</v>
      </c>
      <c r="J47" s="683">
        <v>469.01303932000002</v>
      </c>
      <c r="K47" s="684">
        <v>453.83980873399997</v>
      </c>
      <c r="M47" s="685" t="s">
        <v>79</v>
      </c>
      <c r="N47" s="682">
        <v>313.18289400499998</v>
      </c>
      <c r="O47" s="682">
        <v>273.13860831</v>
      </c>
      <c r="P47" s="682">
        <v>251.56447151200001</v>
      </c>
      <c r="Q47" s="682">
        <v>254.456191209</v>
      </c>
      <c r="R47" s="682">
        <v>238.28139631799999</v>
      </c>
      <c r="S47" s="682" t="s">
        <v>84</v>
      </c>
      <c r="T47" s="683">
        <v>269.07265654999998</v>
      </c>
      <c r="U47" s="683">
        <v>238.28139631799999</v>
      </c>
      <c r="V47" s="684">
        <v>268.74050738199998</v>
      </c>
      <c r="X47" s="685" t="s">
        <v>79</v>
      </c>
      <c r="Y47" s="687">
        <v>59.542842729999997</v>
      </c>
      <c r="Z47" s="687">
        <v>59.374073817999999</v>
      </c>
      <c r="AA47" s="687">
        <v>57.850569792999998</v>
      </c>
      <c r="AB47" s="687">
        <v>62.584689552999997</v>
      </c>
      <c r="AC47" s="687">
        <v>50.804855375000002</v>
      </c>
      <c r="AD47" s="687" t="s">
        <v>84</v>
      </c>
      <c r="AE47" s="688">
        <v>59.309647443000003</v>
      </c>
      <c r="AF47" s="688">
        <v>50.804855375000002</v>
      </c>
      <c r="AG47" s="689">
        <v>59.214837969000001</v>
      </c>
      <c r="AI47" s="685" t="s">
        <v>79</v>
      </c>
      <c r="AJ47" s="687">
        <v>17.853245009999998</v>
      </c>
      <c r="AK47" s="687">
        <v>10.009538231000001</v>
      </c>
      <c r="AL47" s="687">
        <v>6.0679065760000004</v>
      </c>
      <c r="AM47" s="687">
        <v>5.8743949469999999</v>
      </c>
      <c r="AN47" s="687">
        <v>11.406389515000001</v>
      </c>
      <c r="AO47" s="687" t="s">
        <v>84</v>
      </c>
      <c r="AP47" s="688">
        <v>9.5051588880000004</v>
      </c>
      <c r="AQ47" s="688">
        <v>11.406389515000001</v>
      </c>
      <c r="AR47" s="689">
        <v>9.5263533720000009</v>
      </c>
      <c r="AT47" s="685" t="s">
        <v>79</v>
      </c>
      <c r="AU47" s="687">
        <v>18.593456617000001</v>
      </c>
      <c r="AV47" s="687">
        <v>19.796958664000002</v>
      </c>
      <c r="AW47" s="687">
        <v>21.470243494000002</v>
      </c>
      <c r="AX47" s="687">
        <v>21.750256932999999</v>
      </c>
      <c r="AY47" s="687">
        <v>34.403034466000001</v>
      </c>
      <c r="AZ47" s="687" t="s">
        <v>84</v>
      </c>
      <c r="BA47" s="688">
        <v>20.345324126000001</v>
      </c>
      <c r="BB47" s="688">
        <v>34.403034466000001</v>
      </c>
      <c r="BC47" s="689">
        <v>20.502036261000001</v>
      </c>
      <c r="BE47" s="685" t="s">
        <v>79</v>
      </c>
      <c r="BF47" s="687">
        <v>9.9882811999999994</v>
      </c>
      <c r="BG47" s="687">
        <v>10.340891739</v>
      </c>
      <c r="BH47" s="687">
        <v>11.646134246000001</v>
      </c>
      <c r="BI47" s="687">
        <v>11.320449277</v>
      </c>
      <c r="BJ47" s="687">
        <v>11.550729317</v>
      </c>
      <c r="BK47" s="687" t="s">
        <v>84</v>
      </c>
      <c r="BL47" s="688">
        <v>10.792308336</v>
      </c>
      <c r="BM47" s="688">
        <v>11.550729317</v>
      </c>
      <c r="BN47" s="689">
        <v>10.800763039</v>
      </c>
      <c r="BP47" s="685" t="s">
        <v>79</v>
      </c>
      <c r="BQ47" s="687">
        <v>10.486414935999999</v>
      </c>
      <c r="BR47" s="687">
        <v>10.190517744999999</v>
      </c>
      <c r="BS47" s="687">
        <v>10.57568579</v>
      </c>
      <c r="BT47" s="687">
        <v>6.5536201739999997</v>
      </c>
      <c r="BU47" s="687">
        <v>4.7678524580000001</v>
      </c>
      <c r="BV47" s="687" t="s">
        <v>84</v>
      </c>
      <c r="BW47" s="688">
        <v>9.9332438120000006</v>
      </c>
      <c r="BX47" s="688">
        <v>4.7678524580000001</v>
      </c>
      <c r="BY47" s="689">
        <v>9.8756612130000008</v>
      </c>
      <c r="CA47" s="685" t="s">
        <v>79</v>
      </c>
      <c r="CB47" s="687">
        <v>16.169626902000001</v>
      </c>
      <c r="CC47" s="687">
        <v>17.355161239000001</v>
      </c>
      <c r="CD47" s="687">
        <v>17.441658265000001</v>
      </c>
      <c r="CE47" s="687">
        <v>20.056450162000001</v>
      </c>
      <c r="CF47" s="687">
        <v>21.451965284</v>
      </c>
      <c r="CG47" s="687" t="s">
        <v>84</v>
      </c>
      <c r="CH47" s="688">
        <v>17.516335924</v>
      </c>
      <c r="CI47" s="688">
        <v>21.451965284</v>
      </c>
      <c r="CJ47" s="689">
        <v>17.560209419</v>
      </c>
    </row>
    <row r="48" spans="2:88" s="351" customFormat="1" ht="15.75" customHeight="1" x14ac:dyDescent="0.25">
      <c r="B48" s="678" t="s">
        <v>78</v>
      </c>
      <c r="C48" s="679">
        <v>518.98575995299996</v>
      </c>
      <c r="D48" s="679">
        <v>427.07520558499999</v>
      </c>
      <c r="E48" s="679">
        <v>336.67506773700001</v>
      </c>
      <c r="F48" s="679">
        <v>193.12369362199999</v>
      </c>
      <c r="G48" s="679" t="s">
        <v>84</v>
      </c>
      <c r="H48" s="679" t="s">
        <v>84</v>
      </c>
      <c r="I48" s="546">
        <v>437.24087900199999</v>
      </c>
      <c r="J48" s="546" t="s">
        <v>84</v>
      </c>
      <c r="K48" s="680">
        <v>437.24087900199999</v>
      </c>
      <c r="M48" s="678" t="s">
        <v>78</v>
      </c>
      <c r="N48" s="679">
        <v>354.44696456000003</v>
      </c>
      <c r="O48" s="679">
        <v>272.44355783899999</v>
      </c>
      <c r="P48" s="679">
        <v>230.82400048400001</v>
      </c>
      <c r="Q48" s="679">
        <v>144.83770615</v>
      </c>
      <c r="R48" s="679" t="s">
        <v>84</v>
      </c>
      <c r="S48" s="679" t="s">
        <v>84</v>
      </c>
      <c r="T48" s="546">
        <v>290.07539534699998</v>
      </c>
      <c r="U48" s="546" t="s">
        <v>84</v>
      </c>
      <c r="V48" s="680">
        <v>290.07539534699998</v>
      </c>
      <c r="X48" s="678" t="s">
        <v>78</v>
      </c>
      <c r="Y48" s="690">
        <v>68.296086697000007</v>
      </c>
      <c r="Z48" s="690">
        <v>63.792876354000001</v>
      </c>
      <c r="AA48" s="690">
        <v>68.559873482</v>
      </c>
      <c r="AB48" s="690">
        <v>74.997377811999996</v>
      </c>
      <c r="AC48" s="690" t="s">
        <v>84</v>
      </c>
      <c r="AD48" s="690" t="s">
        <v>84</v>
      </c>
      <c r="AE48" s="691">
        <v>66.342240462000007</v>
      </c>
      <c r="AF48" s="691" t="s">
        <v>84</v>
      </c>
      <c r="AG48" s="692">
        <v>66.342240462000007</v>
      </c>
      <c r="AI48" s="699" t="s">
        <v>78</v>
      </c>
      <c r="AJ48" s="700">
        <v>34.545910390000003</v>
      </c>
      <c r="AK48" s="700">
        <v>25.562942683999999</v>
      </c>
      <c r="AL48" s="700">
        <v>30.353209184000001</v>
      </c>
      <c r="AM48" s="700">
        <v>40.969359558999997</v>
      </c>
      <c r="AN48" s="700" t="s">
        <v>84</v>
      </c>
      <c r="AO48" s="700" t="s">
        <v>84</v>
      </c>
      <c r="AP48" s="701">
        <v>29.980731674000001</v>
      </c>
      <c r="AQ48" s="701" t="s">
        <v>84</v>
      </c>
      <c r="AR48" s="702">
        <v>29.980731674000001</v>
      </c>
      <c r="AT48" s="699" t="s">
        <v>78</v>
      </c>
      <c r="AU48" s="700">
        <v>11.389634764</v>
      </c>
      <c r="AV48" s="700">
        <v>18.464403263000001</v>
      </c>
      <c r="AW48" s="700">
        <v>8.6657417050000003</v>
      </c>
      <c r="AX48" s="700">
        <v>10.917584374</v>
      </c>
      <c r="AY48" s="700" t="s">
        <v>84</v>
      </c>
      <c r="AZ48" s="700" t="s">
        <v>84</v>
      </c>
      <c r="BA48" s="701">
        <v>14.303810325000001</v>
      </c>
      <c r="BB48" s="701" t="s">
        <v>84</v>
      </c>
      <c r="BC48" s="702">
        <v>14.303810325000001</v>
      </c>
      <c r="BE48" s="699" t="s">
        <v>78</v>
      </c>
      <c r="BF48" s="700">
        <v>6.05030629</v>
      </c>
      <c r="BG48" s="700">
        <v>5.9235318909999997</v>
      </c>
      <c r="BH48" s="700">
        <v>3.9748302949999998</v>
      </c>
      <c r="BI48" s="700">
        <v>6.9264830760000002</v>
      </c>
      <c r="BJ48" s="700" t="s">
        <v>84</v>
      </c>
      <c r="BK48" s="700" t="s">
        <v>84</v>
      </c>
      <c r="BL48" s="701">
        <v>5.7483891229999999</v>
      </c>
      <c r="BM48" s="701" t="s">
        <v>84</v>
      </c>
      <c r="BN48" s="702">
        <v>5.7483891229999999</v>
      </c>
      <c r="BP48" s="699" t="s">
        <v>78</v>
      </c>
      <c r="BQ48" s="700">
        <v>9.7429889920000008</v>
      </c>
      <c r="BR48" s="700">
        <v>7.9758628099999997</v>
      </c>
      <c r="BS48" s="700">
        <v>8.1500506290000008</v>
      </c>
      <c r="BT48" s="700">
        <v>2.2195699009999998</v>
      </c>
      <c r="BU48" s="700" t="s">
        <v>84</v>
      </c>
      <c r="BV48" s="700" t="s">
        <v>84</v>
      </c>
      <c r="BW48" s="701">
        <v>8.6387375070000001</v>
      </c>
      <c r="BX48" s="701" t="s">
        <v>84</v>
      </c>
      <c r="BY48" s="702">
        <v>8.6387375070000001</v>
      </c>
      <c r="CA48" s="699" t="s">
        <v>78</v>
      </c>
      <c r="CB48" s="700">
        <v>16.340641743999999</v>
      </c>
      <c r="CC48" s="700">
        <v>15.261685537</v>
      </c>
      <c r="CD48" s="700">
        <v>17.504651108000001</v>
      </c>
      <c r="CE48" s="700">
        <v>14.699779939000001</v>
      </c>
      <c r="CF48" s="700" t="s">
        <v>84</v>
      </c>
      <c r="CG48" s="700" t="s">
        <v>84</v>
      </c>
      <c r="CH48" s="701">
        <v>15.966281522999999</v>
      </c>
      <c r="CI48" s="701" t="s">
        <v>84</v>
      </c>
      <c r="CJ48" s="702">
        <v>15.966281522999999</v>
      </c>
    </row>
    <row r="49" spans="2:88" s="375" customFormat="1" x14ac:dyDescent="0.2">
      <c r="B49" s="22" t="s">
        <v>266</v>
      </c>
      <c r="C49" s="373"/>
      <c r="D49" s="373"/>
      <c r="E49" s="373"/>
      <c r="F49" s="373"/>
      <c r="G49" s="373"/>
      <c r="H49" s="373"/>
      <c r="I49" s="373"/>
      <c r="J49" s="373"/>
      <c r="K49" s="374"/>
      <c r="M49" s="22" t="s">
        <v>266</v>
      </c>
      <c r="N49" s="373"/>
      <c r="O49" s="373"/>
      <c r="P49" s="373"/>
      <c r="Q49" s="373"/>
      <c r="R49" s="373"/>
      <c r="S49" s="373"/>
      <c r="T49" s="373"/>
      <c r="U49" s="373"/>
      <c r="V49" s="374"/>
      <c r="X49" s="22" t="s">
        <v>266</v>
      </c>
      <c r="Y49" s="373"/>
      <c r="Z49" s="373"/>
      <c r="AA49" s="373"/>
      <c r="AB49" s="373"/>
      <c r="AC49" s="373"/>
      <c r="AD49" s="373"/>
      <c r="AE49" s="373"/>
      <c r="AF49" s="373"/>
      <c r="AG49" s="374"/>
      <c r="AI49" s="22" t="s">
        <v>266</v>
      </c>
      <c r="AJ49" s="373"/>
      <c r="AK49" s="373"/>
      <c r="AL49" s="373"/>
      <c r="AM49" s="373"/>
      <c r="AN49" s="373"/>
      <c r="AO49" s="373"/>
      <c r="AP49" s="373"/>
      <c r="AQ49" s="373"/>
      <c r="AR49" s="374"/>
      <c r="AT49" s="22" t="s">
        <v>266</v>
      </c>
      <c r="AU49" s="373"/>
      <c r="AV49" s="373"/>
      <c r="AW49" s="373"/>
      <c r="AX49" s="373"/>
      <c r="AY49" s="373"/>
      <c r="AZ49" s="373"/>
      <c r="BA49" s="373"/>
      <c r="BB49" s="373"/>
      <c r="BC49" s="374"/>
      <c r="BD49" s="651"/>
      <c r="BE49" s="22" t="s">
        <v>266</v>
      </c>
      <c r="BF49" s="373"/>
      <c r="BG49" s="373"/>
      <c r="BH49" s="373"/>
      <c r="BI49" s="373"/>
      <c r="BJ49" s="373"/>
      <c r="BK49" s="373"/>
      <c r="BL49" s="373"/>
      <c r="BM49" s="373"/>
      <c r="BN49" s="374"/>
      <c r="BP49" s="22" t="s">
        <v>266</v>
      </c>
      <c r="BQ49" s="373"/>
      <c r="BR49" s="373"/>
      <c r="BS49" s="373"/>
      <c r="BT49" s="373"/>
      <c r="BU49" s="373"/>
      <c r="BV49" s="373"/>
      <c r="BW49" s="373"/>
      <c r="BX49" s="373"/>
      <c r="BY49" s="374"/>
      <c r="CA49" s="22" t="s">
        <v>266</v>
      </c>
      <c r="CB49" s="373"/>
      <c r="CC49" s="373"/>
      <c r="CD49" s="373"/>
      <c r="CE49" s="373"/>
      <c r="CF49" s="373"/>
      <c r="CG49" s="373"/>
      <c r="CH49" s="373"/>
      <c r="CI49" s="373"/>
      <c r="CJ49" s="374"/>
    </row>
    <row r="50" spans="2:88" s="243" customFormat="1" x14ac:dyDescent="0.2">
      <c r="B50" s="22" t="s">
        <v>434</v>
      </c>
      <c r="C50" s="373"/>
      <c r="D50" s="373"/>
      <c r="E50" s="373"/>
      <c r="F50" s="373"/>
      <c r="G50" s="373"/>
      <c r="H50" s="373"/>
      <c r="I50" s="373"/>
      <c r="J50" s="373"/>
      <c r="K50" s="374"/>
      <c r="M50" s="22" t="s">
        <v>434</v>
      </c>
      <c r="N50" s="373"/>
      <c r="O50" s="373"/>
      <c r="P50" s="373"/>
      <c r="Q50" s="373"/>
      <c r="R50" s="373"/>
      <c r="S50" s="373"/>
      <c r="T50" s="373"/>
      <c r="U50" s="373"/>
      <c r="V50" s="374"/>
      <c r="X50" s="22" t="s">
        <v>434</v>
      </c>
      <c r="Y50" s="373"/>
      <c r="Z50" s="373"/>
      <c r="AA50" s="373"/>
      <c r="AB50" s="373"/>
      <c r="AC50" s="373"/>
      <c r="AD50" s="373"/>
      <c r="AE50" s="373"/>
      <c r="AF50" s="373"/>
      <c r="AG50" s="374"/>
      <c r="AI50" s="22" t="s">
        <v>434</v>
      </c>
      <c r="AJ50" s="373"/>
      <c r="AK50" s="373"/>
      <c r="AL50" s="373"/>
      <c r="AM50" s="373"/>
      <c r="AN50" s="373"/>
      <c r="AO50" s="373"/>
      <c r="AP50" s="373"/>
      <c r="AQ50" s="373"/>
      <c r="AR50" s="374"/>
      <c r="AT50" s="22" t="s">
        <v>434</v>
      </c>
      <c r="AU50" s="373"/>
      <c r="AV50" s="373"/>
      <c r="AW50" s="373"/>
      <c r="AX50" s="373"/>
      <c r="AY50" s="373"/>
      <c r="AZ50" s="373"/>
      <c r="BA50" s="373"/>
      <c r="BB50" s="373"/>
      <c r="BC50" s="374"/>
      <c r="BD50" s="652"/>
      <c r="BE50" s="22" t="s">
        <v>434</v>
      </c>
      <c r="BF50" s="373"/>
      <c r="BG50" s="373"/>
      <c r="BH50" s="373"/>
      <c r="BI50" s="373"/>
      <c r="BJ50" s="373"/>
      <c r="BK50" s="373"/>
      <c r="BL50" s="373"/>
      <c r="BM50" s="373"/>
      <c r="BN50" s="374"/>
      <c r="BP50" s="22" t="s">
        <v>434</v>
      </c>
      <c r="BQ50" s="373"/>
      <c r="BR50" s="373"/>
      <c r="BS50" s="373"/>
      <c r="BT50" s="373"/>
      <c r="BU50" s="373"/>
      <c r="BV50" s="373"/>
      <c r="BW50" s="373"/>
      <c r="BX50" s="373"/>
      <c r="BY50" s="374"/>
      <c r="CA50" s="22" t="s">
        <v>434</v>
      </c>
      <c r="CB50" s="373"/>
      <c r="CC50" s="373"/>
      <c r="CD50" s="373"/>
      <c r="CE50" s="373"/>
      <c r="CF50" s="373"/>
      <c r="CG50" s="373"/>
      <c r="CH50" s="373"/>
      <c r="CI50" s="373"/>
      <c r="CJ50" s="374"/>
    </row>
    <row r="51" spans="2:88" s="243" customFormat="1" x14ac:dyDescent="0.2">
      <c r="B51" s="47" t="s">
        <v>420</v>
      </c>
      <c r="C51" s="373"/>
      <c r="D51" s="373"/>
      <c r="E51" s="373"/>
      <c r="F51" s="373"/>
      <c r="G51" s="373"/>
      <c r="H51" s="373"/>
      <c r="I51" s="373"/>
      <c r="J51" s="373"/>
      <c r="K51" s="374"/>
      <c r="M51" s="47" t="s">
        <v>420</v>
      </c>
      <c r="N51" s="373"/>
      <c r="O51" s="373"/>
      <c r="P51" s="373"/>
      <c r="Q51" s="373"/>
      <c r="R51" s="373"/>
      <c r="S51" s="373"/>
      <c r="T51" s="373"/>
      <c r="U51" s="373"/>
      <c r="V51" s="374"/>
      <c r="X51" s="47" t="s">
        <v>420</v>
      </c>
      <c r="Y51" s="373"/>
      <c r="Z51" s="373"/>
      <c r="AA51" s="373"/>
      <c r="AB51" s="373"/>
      <c r="AC51" s="373"/>
      <c r="AD51" s="373"/>
      <c r="AE51" s="373"/>
      <c r="AF51" s="373"/>
      <c r="AG51" s="374"/>
      <c r="AI51" s="47" t="s">
        <v>420</v>
      </c>
      <c r="AJ51" s="373"/>
      <c r="AK51" s="373"/>
      <c r="AL51" s="373"/>
      <c r="AM51" s="373"/>
      <c r="AN51" s="373"/>
      <c r="AO51" s="373"/>
      <c r="AP51" s="373"/>
      <c r="AQ51" s="373"/>
      <c r="AR51" s="374"/>
      <c r="AT51" s="47" t="s">
        <v>420</v>
      </c>
      <c r="AU51" s="373"/>
      <c r="AV51" s="373"/>
      <c r="AW51" s="373"/>
      <c r="AX51" s="373"/>
      <c r="AY51" s="373"/>
      <c r="AZ51" s="373"/>
      <c r="BA51" s="373"/>
      <c r="BB51" s="373"/>
      <c r="BC51" s="374"/>
      <c r="BD51" s="652"/>
      <c r="BE51" s="647" t="s">
        <v>420</v>
      </c>
      <c r="BF51" s="373"/>
      <c r="BG51" s="373"/>
      <c r="BH51" s="373"/>
      <c r="BI51" s="373"/>
      <c r="BJ51" s="373"/>
      <c r="BK51" s="373"/>
      <c r="BL51" s="373"/>
      <c r="BM51" s="373"/>
      <c r="BN51" s="374"/>
      <c r="BP51" s="47" t="s">
        <v>420</v>
      </c>
      <c r="BQ51" s="373"/>
      <c r="BR51" s="373"/>
      <c r="BS51" s="373"/>
      <c r="BT51" s="373"/>
      <c r="BU51" s="373"/>
      <c r="BV51" s="373"/>
      <c r="BW51" s="373"/>
      <c r="BX51" s="373"/>
      <c r="BY51" s="374"/>
      <c r="CA51" s="47" t="s">
        <v>420</v>
      </c>
      <c r="CB51" s="373"/>
      <c r="CC51" s="373"/>
      <c r="CD51" s="373"/>
      <c r="CE51" s="373"/>
      <c r="CF51" s="373"/>
      <c r="CG51" s="373"/>
      <c r="CH51" s="373"/>
      <c r="CI51" s="373"/>
      <c r="CJ51" s="374"/>
    </row>
    <row r="52" spans="2:88" s="243" customFormat="1" x14ac:dyDescent="0.2">
      <c r="B52" s="372" t="s">
        <v>774</v>
      </c>
      <c r="C52" s="377"/>
      <c r="D52" s="377"/>
      <c r="E52" s="377"/>
      <c r="F52" s="377"/>
      <c r="G52" s="377"/>
      <c r="H52" s="377"/>
      <c r="I52" s="377"/>
      <c r="J52" s="377"/>
      <c r="K52" s="378"/>
      <c r="M52" s="372" t="s">
        <v>774</v>
      </c>
      <c r="N52" s="377"/>
      <c r="O52" s="377"/>
      <c r="P52" s="377"/>
      <c r="Q52" s="377"/>
      <c r="R52" s="377"/>
      <c r="S52" s="377"/>
      <c r="T52" s="377"/>
      <c r="U52" s="377"/>
      <c r="V52" s="378"/>
      <c r="X52" s="372" t="s">
        <v>774</v>
      </c>
      <c r="Y52" s="377"/>
      <c r="Z52" s="377"/>
      <c r="AA52" s="377"/>
      <c r="AB52" s="377"/>
      <c r="AC52" s="377"/>
      <c r="AD52" s="377"/>
      <c r="AE52" s="377"/>
      <c r="AF52" s="377"/>
      <c r="AG52" s="378"/>
      <c r="AI52" s="372" t="s">
        <v>774</v>
      </c>
      <c r="AJ52" s="377"/>
      <c r="AK52" s="377"/>
      <c r="AL52" s="377"/>
      <c r="AM52" s="377"/>
      <c r="AN52" s="377"/>
      <c r="AO52" s="377"/>
      <c r="AP52" s="377"/>
      <c r="AQ52" s="377"/>
      <c r="AR52" s="378"/>
      <c r="AT52" s="372" t="s">
        <v>774</v>
      </c>
      <c r="AU52" s="377"/>
      <c r="AV52" s="377"/>
      <c r="AW52" s="377"/>
      <c r="AX52" s="377"/>
      <c r="AY52" s="377"/>
      <c r="AZ52" s="377"/>
      <c r="BA52" s="377"/>
      <c r="BB52" s="377"/>
      <c r="BC52" s="378"/>
      <c r="BD52" s="652"/>
      <c r="BE52" s="650" t="s">
        <v>774</v>
      </c>
      <c r="BF52" s="377"/>
      <c r="BG52" s="377"/>
      <c r="BH52" s="377"/>
      <c r="BI52" s="377"/>
      <c r="BJ52" s="377"/>
      <c r="BK52" s="377"/>
      <c r="BL52" s="377"/>
      <c r="BM52" s="377"/>
      <c r="BN52" s="378"/>
      <c r="BP52" s="372" t="s">
        <v>774</v>
      </c>
      <c r="BQ52" s="377"/>
      <c r="BR52" s="377"/>
      <c r="BS52" s="377"/>
      <c r="BT52" s="377"/>
      <c r="BU52" s="377"/>
      <c r="BV52" s="377"/>
      <c r="BW52" s="377"/>
      <c r="BX52" s="377"/>
      <c r="BY52" s="378"/>
      <c r="CA52" s="372" t="s">
        <v>774</v>
      </c>
      <c r="CB52" s="377"/>
      <c r="CC52" s="377"/>
      <c r="CD52" s="377"/>
      <c r="CE52" s="377"/>
      <c r="CF52" s="377"/>
      <c r="CG52" s="377"/>
      <c r="CH52" s="377"/>
      <c r="CI52" s="377"/>
      <c r="CJ52" s="378"/>
    </row>
    <row r="53" spans="2:88" x14ac:dyDescent="0.2">
      <c r="B53" s="372"/>
      <c r="C53" s="32"/>
      <c r="D53" s="32"/>
      <c r="E53" s="32"/>
      <c r="F53" s="32"/>
      <c r="G53" s="32"/>
      <c r="H53" s="32"/>
      <c r="I53" s="32"/>
      <c r="J53" s="32"/>
      <c r="K53" s="70"/>
      <c r="N53" s="32"/>
      <c r="O53" s="32"/>
      <c r="P53" s="32"/>
      <c r="Q53" s="32"/>
      <c r="R53" s="32"/>
      <c r="S53" s="32"/>
      <c r="T53" s="32"/>
      <c r="U53" s="32"/>
      <c r="V53" s="70"/>
      <c r="Y53" s="32"/>
      <c r="Z53" s="32"/>
      <c r="AA53" s="32"/>
      <c r="AB53" s="32"/>
      <c r="AC53" s="32"/>
      <c r="AD53" s="32"/>
      <c r="AE53" s="32"/>
      <c r="AF53" s="32"/>
      <c r="AG53" s="70"/>
      <c r="AJ53" s="32"/>
      <c r="AK53" s="32"/>
      <c r="AL53" s="32"/>
      <c r="AM53" s="32"/>
      <c r="AN53" s="32"/>
      <c r="AO53" s="32"/>
      <c r="AP53" s="32"/>
      <c r="AQ53" s="32"/>
      <c r="AR53" s="70"/>
      <c r="AU53" s="32"/>
      <c r="AV53" s="32"/>
      <c r="AW53" s="32"/>
      <c r="AX53" s="32"/>
      <c r="AY53" s="32"/>
      <c r="AZ53" s="32"/>
      <c r="BA53" s="32"/>
      <c r="BB53" s="32"/>
      <c r="BC53" s="70"/>
      <c r="BF53" s="32"/>
      <c r="BG53" s="32"/>
      <c r="BH53" s="32"/>
      <c r="BI53" s="32"/>
      <c r="BJ53" s="32"/>
      <c r="BK53" s="32"/>
      <c r="BL53" s="32"/>
      <c r="BM53" s="32"/>
      <c r="BN53" s="70"/>
      <c r="BQ53" s="32"/>
      <c r="BR53" s="32"/>
      <c r="BS53" s="32"/>
      <c r="BT53" s="32"/>
      <c r="BU53" s="32"/>
      <c r="BV53" s="32"/>
      <c r="BW53" s="32"/>
      <c r="BX53" s="32"/>
      <c r="BY53" s="70"/>
    </row>
    <row r="54" spans="2:88" x14ac:dyDescent="0.2">
      <c r="C54" s="32"/>
      <c r="D54" s="32"/>
      <c r="E54" s="32"/>
      <c r="F54" s="32"/>
      <c r="G54" s="32"/>
      <c r="H54" s="32"/>
      <c r="I54" s="32"/>
      <c r="J54" s="32"/>
      <c r="K54" s="70"/>
      <c r="N54" s="32"/>
      <c r="O54" s="32"/>
      <c r="P54" s="32"/>
      <c r="Q54" s="32"/>
      <c r="R54" s="32"/>
      <c r="S54" s="32"/>
      <c r="T54" s="32"/>
      <c r="U54" s="32"/>
      <c r="V54" s="70"/>
      <c r="Y54" s="32"/>
      <c r="Z54" s="32"/>
      <c r="AA54" s="32"/>
      <c r="AB54" s="32"/>
      <c r="AC54" s="32"/>
      <c r="AD54" s="32"/>
      <c r="AE54" s="32"/>
      <c r="AF54" s="32"/>
      <c r="AG54" s="70"/>
      <c r="AJ54" s="32"/>
      <c r="AK54" s="32"/>
      <c r="AL54" s="32"/>
      <c r="AM54" s="32"/>
      <c r="AN54" s="32"/>
      <c r="AO54" s="32"/>
      <c r="AP54" s="32"/>
      <c r="AQ54" s="32"/>
      <c r="AR54" s="70"/>
      <c r="AU54" s="32"/>
      <c r="AV54" s="32"/>
      <c r="AW54" s="32"/>
      <c r="AX54" s="32"/>
      <c r="AY54" s="32"/>
      <c r="AZ54" s="32"/>
      <c r="BA54" s="32"/>
      <c r="BB54" s="32"/>
      <c r="BC54" s="70"/>
      <c r="BF54" s="32"/>
      <c r="BG54" s="32"/>
      <c r="BH54" s="32"/>
      <c r="BI54" s="32"/>
      <c r="BJ54" s="32"/>
      <c r="BK54" s="32"/>
      <c r="BL54" s="32"/>
      <c r="BM54" s="32"/>
      <c r="BN54" s="70"/>
      <c r="BQ54" s="32"/>
      <c r="BR54" s="32"/>
      <c r="BS54" s="32"/>
      <c r="BT54" s="32"/>
      <c r="BU54" s="32"/>
      <c r="BV54" s="32"/>
      <c r="BW54" s="32"/>
      <c r="BX54" s="32"/>
      <c r="BY54" s="70"/>
    </row>
    <row r="55" spans="2:88" x14ac:dyDescent="0.2">
      <c r="C55" s="32"/>
      <c r="D55" s="32"/>
      <c r="E55" s="32"/>
      <c r="F55" s="32"/>
      <c r="G55" s="32"/>
      <c r="H55" s="32"/>
      <c r="I55" s="32"/>
      <c r="J55" s="32"/>
      <c r="K55" s="70"/>
      <c r="N55" s="32"/>
      <c r="O55" s="32"/>
      <c r="P55" s="32"/>
      <c r="Q55" s="32"/>
      <c r="R55" s="32"/>
      <c r="S55" s="32"/>
      <c r="T55" s="32"/>
      <c r="U55" s="32"/>
      <c r="V55" s="70"/>
      <c r="Y55" s="32"/>
      <c r="Z55" s="32"/>
      <c r="AA55" s="32"/>
      <c r="AB55" s="32"/>
      <c r="AC55" s="32"/>
      <c r="AD55" s="32"/>
      <c r="AE55" s="32"/>
      <c r="AF55" s="32"/>
      <c r="AG55" s="70"/>
      <c r="AJ55" s="32"/>
      <c r="AK55" s="32"/>
      <c r="AL55" s="32"/>
      <c r="AM55" s="32"/>
      <c r="AN55" s="32"/>
      <c r="AO55" s="32"/>
      <c r="AP55" s="32"/>
      <c r="AQ55" s="32"/>
      <c r="AR55" s="70"/>
      <c r="AU55" s="32"/>
      <c r="AV55" s="32"/>
      <c r="AW55" s="32"/>
      <c r="AX55" s="32"/>
      <c r="AY55" s="32"/>
      <c r="AZ55" s="32"/>
      <c r="BA55" s="32"/>
      <c r="BB55" s="32"/>
      <c r="BC55" s="70"/>
      <c r="BF55" s="32"/>
      <c r="BG55" s="32"/>
      <c r="BH55" s="32"/>
      <c r="BI55" s="32"/>
      <c r="BJ55" s="32"/>
      <c r="BK55" s="32"/>
      <c r="BL55" s="32"/>
      <c r="BM55" s="32"/>
      <c r="BN55" s="70"/>
      <c r="BQ55" s="32"/>
      <c r="BR55" s="32"/>
      <c r="BS55" s="32"/>
      <c r="BT55" s="32"/>
      <c r="BU55" s="32"/>
      <c r="BV55" s="32"/>
      <c r="BW55" s="32"/>
      <c r="BX55" s="32"/>
      <c r="BY55" s="70"/>
    </row>
    <row r="56" spans="2:88" x14ac:dyDescent="0.2">
      <c r="C56" s="32"/>
      <c r="D56" s="32"/>
      <c r="E56" s="32"/>
      <c r="F56" s="32"/>
      <c r="G56" s="32"/>
      <c r="H56" s="32"/>
      <c r="I56" s="32"/>
      <c r="J56" s="32"/>
      <c r="K56" s="70"/>
      <c r="N56" s="32"/>
      <c r="O56" s="32"/>
      <c r="P56" s="32"/>
      <c r="Q56" s="32"/>
      <c r="R56" s="32"/>
      <c r="S56" s="32"/>
      <c r="T56" s="32"/>
      <c r="U56" s="32"/>
      <c r="V56" s="70"/>
      <c r="Y56" s="32"/>
      <c r="Z56" s="32"/>
      <c r="AA56" s="32"/>
      <c r="AB56" s="32"/>
      <c r="AC56" s="32"/>
      <c r="AD56" s="32"/>
      <c r="AE56" s="32"/>
      <c r="AF56" s="32"/>
      <c r="AG56" s="70"/>
      <c r="AJ56" s="32"/>
      <c r="AK56" s="32"/>
      <c r="AL56" s="32"/>
      <c r="AM56" s="32"/>
      <c r="AN56" s="32"/>
      <c r="AO56" s="32"/>
      <c r="AP56" s="32"/>
      <c r="AQ56" s="32"/>
      <c r="AR56" s="70"/>
      <c r="AU56" s="32"/>
      <c r="AV56" s="32"/>
      <c r="AW56" s="32"/>
      <c r="AX56" s="32"/>
      <c r="AY56" s="32"/>
      <c r="AZ56" s="32"/>
      <c r="BA56" s="32"/>
      <c r="BB56" s="32"/>
      <c r="BC56" s="70"/>
      <c r="BF56" s="32"/>
      <c r="BG56" s="32"/>
      <c r="BH56" s="32"/>
      <c r="BI56" s="32"/>
      <c r="BJ56" s="32"/>
      <c r="BK56" s="32"/>
      <c r="BL56" s="32"/>
      <c r="BM56" s="32"/>
      <c r="BN56" s="70"/>
      <c r="BQ56" s="32"/>
      <c r="BR56" s="32"/>
      <c r="BS56" s="32"/>
      <c r="BT56" s="32"/>
      <c r="BU56" s="32"/>
      <c r="BV56" s="32"/>
      <c r="BW56" s="32"/>
      <c r="BX56" s="32"/>
      <c r="BY56" s="70"/>
    </row>
    <row r="60" spans="2:88" ht="13.5" customHeight="1" x14ac:dyDescent="0.2"/>
  </sheetData>
  <phoneticPr fontId="3" type="noConversion"/>
  <pageMargins left="0.59055118110236227" right="0.59055118110236227" top="0.78740157480314965" bottom="0.78740157480314965" header="0.39370078740157483" footer="0.39370078740157483"/>
  <pageSetup paperSize="9" scale="64" firstPageNumber="51" fitToWidth="0" orientation="landscape" useFirstPageNumber="1" r:id="rId1"/>
  <headerFooter differentOddEven="1" differentFirst="1" alignWithMargins="0">
    <oddHeader>&amp;R&amp;12Les finances des groupements à fiscalité propre en 2023</oddHeader>
    <oddFooter>&amp;L&amp;12Direction Générale des Collectivités Locales / DESL&amp;C&amp;12&amp;P&amp;R&amp;12Mise en ligne : janvier 2025</oddFooter>
    <evenHeader>&amp;R&amp;12Les finances des groupements à fiscalité propre en 2023</evenHeader>
    <evenFooter>&amp;L&amp;12Direction Générale des Collectivités Locales / DESL&amp;C&amp;12&amp;P&amp;R&amp;12Mise en ligne : janvier 2025</evenFooter>
    <firstHeader>&amp;R&amp;12Les finances des groupements à fiscalité propre en 2023</firstHeader>
    <firstFooter>&amp;L&amp;12Direction Générale des Collectivités Locales / DESL&amp;C&amp;12&amp;P&amp;R&amp;12Mise en ligne : janvier 2025</firstFooter>
  </headerFooter>
  <colBreaks count="7" manualBreakCount="7">
    <brk id="11" max="47" man="1"/>
    <brk id="22" max="47" man="1"/>
    <brk id="33" max="47" man="1"/>
    <brk id="44" max="47" man="1"/>
    <brk id="55" max="47" man="1"/>
    <brk id="66" max="47" man="1"/>
    <brk id="77" max="47"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A50"/>
  <sheetViews>
    <sheetView zoomScaleNormal="100" workbookViewId="0"/>
  </sheetViews>
  <sheetFormatPr baseColWidth="10" defaultRowHeight="12.75" x14ac:dyDescent="0.2"/>
  <cols>
    <col min="1" max="1" width="4.7109375" customWidth="1"/>
    <col min="2" max="2" width="28" customWidth="1"/>
    <col min="3" max="10" width="15.7109375" customWidth="1"/>
    <col min="11" max="11" width="15.7109375" style="74" customWidth="1"/>
    <col min="12" max="12" width="4.7109375" customWidth="1"/>
    <col min="13" max="13" width="28" customWidth="1"/>
    <col min="14" max="21" width="15.7109375" customWidth="1"/>
    <col min="22" max="22" width="15.7109375" style="74" customWidth="1"/>
    <col min="23" max="23" width="4.7109375" customWidth="1"/>
    <col min="24" max="24" width="28" customWidth="1"/>
    <col min="25" max="32" width="15.7109375" customWidth="1"/>
    <col min="33" max="33" width="15.7109375" style="74" customWidth="1"/>
    <col min="34" max="34" width="4.7109375" customWidth="1"/>
    <col min="35" max="35" width="28" customWidth="1"/>
    <col min="36" max="43" width="15.7109375" customWidth="1"/>
    <col min="44" max="44" width="15.7109375" style="74" customWidth="1"/>
    <col min="45" max="45" width="4.7109375" customWidth="1"/>
    <col min="46" max="46" width="28" customWidth="1"/>
    <col min="47" max="54" width="15.7109375" customWidth="1"/>
    <col min="55" max="55" width="15.7109375" style="74" customWidth="1"/>
    <col min="56" max="56" width="4.7109375" customWidth="1"/>
    <col min="57" max="57" width="28" customWidth="1"/>
    <col min="58" max="65" width="15.7109375" customWidth="1"/>
    <col min="66" max="66" width="15.7109375" style="74" customWidth="1"/>
    <col min="67" max="67" width="1.5703125" hidden="1" customWidth="1"/>
    <col min="68" max="68" width="4.7109375" customWidth="1"/>
    <col min="69" max="69" width="11.42578125" hidden="1" customWidth="1"/>
    <col min="70" max="70" width="28" customWidth="1"/>
    <col min="71" max="79" width="15.7109375" customWidth="1"/>
  </cols>
  <sheetData>
    <row r="1" spans="1:79" ht="20.25" x14ac:dyDescent="0.3">
      <c r="A1" s="9" t="s">
        <v>778</v>
      </c>
      <c r="B1" s="48"/>
      <c r="C1" s="48"/>
      <c r="D1" s="48"/>
      <c r="E1" s="48"/>
      <c r="F1" s="48"/>
      <c r="G1" s="48"/>
      <c r="H1" s="48"/>
      <c r="I1" s="48"/>
      <c r="J1" s="48"/>
      <c r="K1" s="127"/>
      <c r="L1" s="28"/>
      <c r="M1" s="48"/>
      <c r="N1" s="48"/>
      <c r="O1" s="48"/>
      <c r="P1" s="48"/>
      <c r="Q1" s="48"/>
      <c r="R1" s="48"/>
      <c r="S1" s="48"/>
      <c r="T1" s="48"/>
      <c r="U1" s="48"/>
      <c r="V1" s="127"/>
      <c r="W1" s="28"/>
      <c r="X1" s="48"/>
      <c r="Y1" s="48"/>
      <c r="Z1" s="48"/>
      <c r="AA1" s="48"/>
      <c r="AB1" s="48"/>
      <c r="AC1" s="48"/>
      <c r="AD1" s="48"/>
      <c r="AE1" s="48"/>
      <c r="AF1" s="48"/>
      <c r="AG1" s="127"/>
      <c r="AH1" s="28"/>
      <c r="AI1" s="48"/>
      <c r="AJ1" s="48"/>
      <c r="AK1" s="48"/>
      <c r="AL1" s="48"/>
      <c r="AM1" s="48"/>
      <c r="AN1" s="48"/>
      <c r="AO1" s="48"/>
      <c r="AP1" s="48"/>
      <c r="AQ1" s="48"/>
      <c r="AR1" s="48"/>
      <c r="AS1" s="28"/>
      <c r="AT1" s="48"/>
      <c r="AU1" s="48"/>
      <c r="AV1" s="48"/>
      <c r="AW1" s="48"/>
      <c r="AX1" s="48"/>
      <c r="AY1" s="48"/>
      <c r="AZ1" s="48"/>
      <c r="BA1" s="48"/>
      <c r="BB1" s="48"/>
      <c r="BC1" s="84"/>
      <c r="BD1" s="106"/>
      <c r="BE1" s="107"/>
      <c r="BF1" s="107"/>
      <c r="BG1" s="107"/>
      <c r="BH1" s="107"/>
      <c r="BI1" s="107"/>
      <c r="BJ1" s="107"/>
      <c r="BK1" s="48"/>
      <c r="BL1" s="48"/>
      <c r="BM1" s="48"/>
      <c r="BN1" s="127"/>
      <c r="BO1" s="106"/>
      <c r="BP1" s="106"/>
      <c r="BQ1" s="108"/>
      <c r="BR1" s="108"/>
      <c r="BS1" s="109"/>
      <c r="BT1" s="109"/>
      <c r="BU1" s="109"/>
      <c r="BV1" s="109"/>
      <c r="BW1" s="109"/>
      <c r="BX1" s="109"/>
      <c r="BY1" s="109"/>
      <c r="BZ1" s="109"/>
      <c r="CA1" s="137"/>
    </row>
    <row r="2" spans="1:79" ht="12.75" customHeight="1" x14ac:dyDescent="0.3">
      <c r="A2" s="8"/>
      <c r="B2" s="48"/>
      <c r="C2" s="48"/>
      <c r="D2" s="57"/>
      <c r="E2" s="48"/>
      <c r="F2" s="48"/>
      <c r="G2" s="48"/>
      <c r="H2" s="48"/>
      <c r="I2" s="48"/>
      <c r="J2" s="48"/>
      <c r="K2" s="127"/>
      <c r="L2" s="28"/>
      <c r="M2" s="48"/>
      <c r="N2" s="48"/>
      <c r="O2" s="48"/>
      <c r="P2" s="48"/>
      <c r="Q2" s="48"/>
      <c r="R2" s="48"/>
      <c r="S2" s="48"/>
      <c r="T2" s="48"/>
      <c r="U2" s="48"/>
      <c r="V2" s="127"/>
      <c r="W2" s="28"/>
      <c r="X2" s="48"/>
      <c r="Y2" s="48"/>
      <c r="Z2" s="48"/>
      <c r="AA2" s="48"/>
      <c r="AB2" s="48"/>
      <c r="AC2" s="48"/>
      <c r="AD2" s="48"/>
      <c r="AE2" s="48"/>
      <c r="AF2" s="48"/>
      <c r="AG2" s="127"/>
      <c r="AH2" s="110"/>
      <c r="AI2" s="12"/>
      <c r="AJ2" s="12"/>
      <c r="AK2" s="12"/>
      <c r="AL2" s="12"/>
      <c r="AM2" s="12"/>
      <c r="AN2" s="12"/>
      <c r="AO2" s="12"/>
      <c r="AP2" s="12"/>
      <c r="AQ2" s="12"/>
      <c r="AR2" s="12"/>
      <c r="BD2" s="106"/>
      <c r="BE2" s="107"/>
      <c r="BF2" s="107"/>
      <c r="BG2" s="107"/>
      <c r="BH2" s="107"/>
      <c r="BI2" s="107"/>
      <c r="BJ2" s="107"/>
      <c r="BK2" s="48"/>
      <c r="BL2" s="48"/>
      <c r="BM2" s="48"/>
      <c r="BN2" s="127"/>
      <c r="BO2" s="106"/>
      <c r="BP2" s="106"/>
      <c r="BQ2" s="108"/>
      <c r="BR2" s="108"/>
      <c r="BS2" s="109"/>
      <c r="BT2" s="109"/>
      <c r="BU2" s="109"/>
      <c r="BV2" s="109"/>
      <c r="BW2" s="109"/>
      <c r="BX2" s="109"/>
      <c r="BY2" s="109"/>
      <c r="BZ2" s="109"/>
      <c r="CA2" s="137"/>
    </row>
    <row r="3" spans="1:79" ht="16.5" x14ac:dyDescent="0.25">
      <c r="A3" s="12"/>
      <c r="B3" s="12"/>
      <c r="C3" s="12"/>
      <c r="D3" s="47"/>
      <c r="E3" s="12"/>
      <c r="F3" s="12"/>
      <c r="G3" s="12"/>
      <c r="H3" s="12"/>
      <c r="I3" s="12"/>
      <c r="J3" s="12"/>
      <c r="K3" s="23"/>
      <c r="L3" s="110"/>
      <c r="M3" s="12"/>
      <c r="N3" s="12"/>
      <c r="O3" s="12"/>
      <c r="P3" s="12"/>
      <c r="Q3" s="12"/>
      <c r="R3" s="12"/>
      <c r="S3" s="12"/>
      <c r="T3" s="12"/>
      <c r="U3" s="12"/>
      <c r="V3" s="23"/>
      <c r="W3" s="110"/>
      <c r="X3" s="12"/>
      <c r="Y3" s="12"/>
      <c r="Z3" s="12"/>
      <c r="AA3" s="12"/>
      <c r="AB3" s="12"/>
      <c r="AC3" s="12"/>
      <c r="AD3" s="12"/>
      <c r="AE3" s="12"/>
      <c r="AF3" s="12"/>
      <c r="AG3" s="23"/>
      <c r="AH3" s="89" t="s">
        <v>308</v>
      </c>
      <c r="AS3" s="88" t="s">
        <v>309</v>
      </c>
      <c r="AT3" s="12"/>
      <c r="AU3" s="12"/>
      <c r="AV3" s="12"/>
      <c r="AW3" s="12"/>
      <c r="AX3" s="12"/>
      <c r="AY3" s="12"/>
      <c r="AZ3" s="12"/>
      <c r="BA3" s="12"/>
      <c r="BB3" s="12"/>
      <c r="BC3" s="111"/>
      <c r="BD3" s="24"/>
      <c r="BE3" s="24"/>
      <c r="BF3" s="24"/>
      <c r="BG3" s="24"/>
      <c r="BH3" s="24"/>
      <c r="BI3" s="24"/>
      <c r="BJ3" s="24"/>
      <c r="BK3" s="26"/>
      <c r="BL3" s="26"/>
      <c r="BM3" s="26"/>
      <c r="BN3" s="133"/>
      <c r="BO3" s="24"/>
      <c r="BP3" s="24"/>
      <c r="BQ3" s="36"/>
      <c r="BR3" s="36"/>
      <c r="BS3" s="112"/>
      <c r="BT3" s="112"/>
      <c r="BU3" s="112"/>
      <c r="BV3" s="112"/>
      <c r="BW3" s="112"/>
      <c r="BX3" s="112"/>
      <c r="BY3" s="112"/>
      <c r="BZ3" s="112"/>
      <c r="CA3" s="138"/>
    </row>
    <row r="4" spans="1:79" ht="16.5" x14ac:dyDescent="0.25">
      <c r="A4" s="88" t="s">
        <v>310</v>
      </c>
      <c r="B4" s="88"/>
      <c r="C4" s="88"/>
      <c r="D4" s="230"/>
      <c r="E4" s="88"/>
      <c r="F4" s="88"/>
      <c r="G4" s="88"/>
      <c r="H4" s="88"/>
      <c r="I4" s="88"/>
      <c r="J4" s="88"/>
      <c r="K4" s="128"/>
      <c r="L4" s="33" t="s">
        <v>311</v>
      </c>
      <c r="M4" s="33"/>
      <c r="N4" s="33"/>
      <c r="O4" s="33"/>
      <c r="P4" s="33"/>
      <c r="Q4" s="33"/>
      <c r="R4" s="33"/>
      <c r="S4" s="33"/>
      <c r="T4" s="33"/>
      <c r="U4" s="33"/>
      <c r="V4" s="131"/>
      <c r="W4" s="33" t="s">
        <v>312</v>
      </c>
      <c r="X4" s="33"/>
      <c r="Y4" s="33"/>
      <c r="Z4" s="33"/>
      <c r="AA4" s="33"/>
      <c r="AB4" s="33"/>
      <c r="AC4" s="33"/>
      <c r="AD4" s="33"/>
      <c r="AE4" s="33"/>
      <c r="AF4" s="33"/>
      <c r="AG4" s="131"/>
      <c r="AH4" s="33" t="s">
        <v>172</v>
      </c>
      <c r="AI4" s="33"/>
      <c r="AJ4" s="33"/>
      <c r="AK4" s="33"/>
      <c r="AL4" s="33"/>
      <c r="AM4" s="33"/>
      <c r="AN4" s="33"/>
      <c r="AO4" s="33"/>
      <c r="AP4" s="33"/>
      <c r="AQ4" s="33"/>
      <c r="AR4" s="33"/>
      <c r="AS4" s="33" t="s">
        <v>167</v>
      </c>
      <c r="AT4" s="33"/>
      <c r="AU4" s="33"/>
      <c r="AV4" s="33"/>
      <c r="AW4" s="33"/>
      <c r="AX4" s="33"/>
      <c r="AY4" s="33"/>
      <c r="AZ4" s="33"/>
      <c r="BA4" s="33"/>
      <c r="BB4" s="33"/>
      <c r="BC4" s="61"/>
      <c r="BD4" s="33" t="s">
        <v>313</v>
      </c>
      <c r="BE4" s="33"/>
      <c r="BF4" s="33"/>
      <c r="BG4" s="33"/>
      <c r="BH4" s="33"/>
      <c r="BI4" s="33"/>
      <c r="BJ4" s="33"/>
      <c r="BK4" s="33"/>
      <c r="BL4" s="33"/>
      <c r="BM4" s="33"/>
      <c r="BN4" s="131"/>
      <c r="BO4" s="33" t="s">
        <v>12</v>
      </c>
      <c r="BP4" s="33" t="s">
        <v>779</v>
      </c>
      <c r="BQ4" s="113"/>
      <c r="BR4" s="113"/>
      <c r="BS4" s="114"/>
      <c r="BT4" s="114"/>
      <c r="BU4" s="114"/>
      <c r="BV4" s="114"/>
      <c r="BW4" s="114"/>
      <c r="BX4" s="114"/>
      <c r="BY4" s="114"/>
      <c r="BZ4" s="114"/>
      <c r="CA4" s="139"/>
    </row>
    <row r="5" spans="1:79" ht="16.5" x14ac:dyDescent="0.25">
      <c r="A5" s="229" t="s">
        <v>173</v>
      </c>
      <c r="B5" s="126"/>
      <c r="C5" s="126"/>
      <c r="D5" s="126"/>
      <c r="E5" s="126"/>
      <c r="F5" s="126"/>
      <c r="G5" s="126"/>
      <c r="H5" s="126"/>
      <c r="I5" s="126"/>
      <c r="J5" s="126"/>
      <c r="K5" s="129"/>
      <c r="L5" s="229"/>
      <c r="M5" s="86"/>
      <c r="N5" s="86"/>
      <c r="O5" s="86"/>
      <c r="P5" s="86"/>
      <c r="Q5" s="86"/>
      <c r="R5" s="86"/>
      <c r="S5" s="86"/>
      <c r="T5" s="86"/>
      <c r="U5" s="86"/>
      <c r="V5" s="132"/>
      <c r="W5" s="86"/>
      <c r="X5" s="86"/>
      <c r="Y5" s="86"/>
      <c r="Z5" s="86"/>
      <c r="AA5" s="86"/>
      <c r="AB5" s="86"/>
      <c r="AC5" s="86"/>
      <c r="AD5" s="86"/>
      <c r="AE5" s="86"/>
      <c r="AF5" s="86"/>
      <c r="AG5" s="132"/>
      <c r="AH5" s="68" t="s">
        <v>481</v>
      </c>
      <c r="AI5" s="86"/>
      <c r="AJ5" s="86"/>
      <c r="AK5" s="86"/>
      <c r="AL5" s="86"/>
      <c r="AM5" s="86"/>
      <c r="AN5" s="86"/>
      <c r="AO5" s="86"/>
      <c r="AP5" s="86"/>
      <c r="AQ5" s="86"/>
      <c r="AR5" s="86"/>
      <c r="AS5" s="68" t="s">
        <v>481</v>
      </c>
      <c r="AT5" s="88"/>
      <c r="AU5" s="88"/>
      <c r="AV5" s="88"/>
      <c r="AW5" s="88"/>
      <c r="AX5" s="88"/>
      <c r="AY5" s="88"/>
      <c r="AZ5" s="88"/>
      <c r="BA5" s="88"/>
      <c r="BB5" s="88"/>
      <c r="BC5" s="168"/>
      <c r="BD5" s="229" t="s">
        <v>173</v>
      </c>
      <c r="BE5" s="88"/>
      <c r="BF5" s="88"/>
      <c r="BG5" s="88"/>
      <c r="BH5" s="88"/>
      <c r="BI5" s="88"/>
      <c r="BJ5" s="88"/>
      <c r="BK5" s="88"/>
      <c r="BL5" s="88"/>
      <c r="BM5" s="88"/>
      <c r="BN5" s="128"/>
      <c r="BO5" s="86"/>
      <c r="BP5" s="68" t="s">
        <v>491</v>
      </c>
      <c r="BQ5" s="115"/>
      <c r="BR5" s="115"/>
      <c r="BS5" s="116"/>
      <c r="BT5" s="116"/>
      <c r="BU5" s="116"/>
      <c r="BV5" s="116"/>
      <c r="BW5" s="116"/>
      <c r="BX5" s="116"/>
      <c r="BY5" s="116"/>
      <c r="BZ5" s="116"/>
      <c r="CA5" s="140"/>
    </row>
    <row r="6" spans="1:79" x14ac:dyDescent="0.2">
      <c r="B6" s="47" t="s">
        <v>481</v>
      </c>
      <c r="C6" s="12"/>
      <c r="D6" s="12"/>
      <c r="E6" s="12"/>
      <c r="F6" s="12"/>
      <c r="G6" s="12"/>
      <c r="H6" s="12"/>
      <c r="I6" s="12"/>
      <c r="J6" s="12"/>
      <c r="K6" s="23"/>
      <c r="L6" s="47" t="s">
        <v>481</v>
      </c>
      <c r="M6" s="12"/>
      <c r="N6" s="12"/>
      <c r="O6" s="12"/>
      <c r="P6" s="12"/>
      <c r="Q6" s="12"/>
      <c r="R6" s="12"/>
      <c r="S6" s="12"/>
      <c r="T6" s="12"/>
      <c r="U6" s="12"/>
      <c r="V6" s="23"/>
      <c r="W6" s="47" t="s">
        <v>481</v>
      </c>
      <c r="X6" s="12"/>
      <c r="Y6" s="12"/>
      <c r="Z6" s="12"/>
      <c r="AA6" s="12"/>
      <c r="AB6" s="12"/>
      <c r="AC6" s="12"/>
      <c r="AD6" s="12"/>
      <c r="AE6" s="12"/>
      <c r="AF6" s="12"/>
      <c r="AG6" s="23"/>
      <c r="AH6" s="47" t="s">
        <v>578</v>
      </c>
      <c r="AI6" s="12"/>
      <c r="AJ6" s="12"/>
      <c r="AK6" s="12"/>
      <c r="AL6" s="12"/>
      <c r="AM6" s="12"/>
      <c r="AN6" s="12"/>
      <c r="AO6" s="12"/>
      <c r="AP6" s="12"/>
      <c r="AQ6" s="12"/>
      <c r="AR6" s="12"/>
      <c r="AS6" s="47" t="s">
        <v>578</v>
      </c>
      <c r="AT6" s="12"/>
      <c r="AU6" s="12"/>
      <c r="AV6" s="12"/>
      <c r="AW6" s="12"/>
      <c r="AX6" s="12"/>
      <c r="AY6" s="12"/>
      <c r="AZ6" s="12"/>
      <c r="BA6" s="12"/>
      <c r="BB6" s="12"/>
      <c r="BC6" s="111"/>
      <c r="BD6" s="47" t="s">
        <v>481</v>
      </c>
      <c r="BE6" s="24"/>
      <c r="BF6" s="24"/>
      <c r="BG6" s="24"/>
      <c r="BH6" s="24"/>
      <c r="BI6" s="24"/>
      <c r="BJ6" s="24"/>
      <c r="BK6" s="26"/>
      <c r="BL6" s="26"/>
      <c r="BM6" s="26"/>
      <c r="BN6" s="133"/>
      <c r="BO6" s="117"/>
      <c r="BP6" s="47" t="s">
        <v>481</v>
      </c>
      <c r="BQ6" s="36"/>
      <c r="BR6" s="36"/>
      <c r="BS6" s="112"/>
      <c r="BT6" s="112"/>
      <c r="BU6" s="112"/>
      <c r="BV6" s="112"/>
      <c r="BW6" s="112"/>
      <c r="BX6" s="112"/>
      <c r="BY6" s="112"/>
      <c r="BZ6" s="112"/>
      <c r="CA6" s="138"/>
    </row>
    <row r="7" spans="1:79" x14ac:dyDescent="0.2">
      <c r="A7" s="47"/>
      <c r="B7" s="693" t="s">
        <v>486</v>
      </c>
      <c r="C7" s="227"/>
      <c r="D7" s="51"/>
      <c r="E7" s="51"/>
      <c r="F7" s="51"/>
      <c r="G7" s="51"/>
      <c r="H7" s="51"/>
      <c r="I7" s="12"/>
      <c r="J7" s="12"/>
      <c r="K7" s="23"/>
      <c r="L7" s="693" t="s">
        <v>486</v>
      </c>
      <c r="M7" s="51"/>
      <c r="N7" s="51"/>
      <c r="O7" s="51"/>
      <c r="P7" s="51"/>
      <c r="Q7" s="51"/>
      <c r="R7" s="12"/>
      <c r="S7" s="12"/>
      <c r="T7" s="12"/>
      <c r="U7" s="12"/>
      <c r="V7" s="23"/>
      <c r="W7" s="47" t="s">
        <v>577</v>
      </c>
      <c r="X7" s="12"/>
      <c r="Y7" s="12"/>
      <c r="Z7" s="12"/>
      <c r="AA7" s="12"/>
      <c r="AB7" s="12"/>
      <c r="AC7" s="12"/>
      <c r="AD7" s="12"/>
      <c r="AE7" s="12"/>
      <c r="AF7" s="12"/>
      <c r="AG7" s="23"/>
      <c r="AH7" s="47" t="s">
        <v>490</v>
      </c>
      <c r="AI7" s="12"/>
      <c r="AJ7" s="12"/>
      <c r="AK7" s="12"/>
      <c r="AL7" s="12"/>
      <c r="AM7" s="12"/>
      <c r="AN7" s="12"/>
      <c r="AO7" s="12"/>
      <c r="AP7" s="12"/>
      <c r="AQ7" s="12"/>
      <c r="AR7" s="12"/>
      <c r="AS7" s="47" t="s">
        <v>490</v>
      </c>
      <c r="AT7" s="12"/>
      <c r="AU7" s="12"/>
      <c r="AV7" s="12"/>
      <c r="AW7" s="12"/>
      <c r="AX7" s="12"/>
      <c r="AY7" s="12"/>
      <c r="AZ7" s="12"/>
      <c r="BA7" s="12"/>
      <c r="BB7" s="12"/>
      <c r="BC7" s="111"/>
      <c r="BD7" s="47" t="s">
        <v>579</v>
      </c>
      <c r="BE7" s="24"/>
      <c r="BF7" s="24"/>
      <c r="BG7" s="24"/>
      <c r="BH7" s="24"/>
      <c r="BI7" s="24"/>
      <c r="BJ7" s="24"/>
      <c r="BK7" s="26"/>
      <c r="BL7" s="26"/>
      <c r="BM7" s="26"/>
      <c r="BN7" s="133"/>
      <c r="BO7" s="24" t="s">
        <v>182</v>
      </c>
      <c r="BP7" s="68" t="s">
        <v>780</v>
      </c>
      <c r="BQ7" s="36"/>
      <c r="BR7" s="36"/>
      <c r="BS7" s="112"/>
      <c r="BT7" s="112"/>
      <c r="BU7" s="112"/>
      <c r="BV7" s="112"/>
      <c r="BW7" s="112"/>
      <c r="BX7" s="112"/>
      <c r="BY7" s="112"/>
      <c r="BZ7" s="112"/>
      <c r="CA7" s="138"/>
    </row>
    <row r="8" spans="1:79" x14ac:dyDescent="0.2">
      <c r="A8" s="47"/>
      <c r="B8" s="693" t="s">
        <v>487</v>
      </c>
      <c r="D8" s="51"/>
      <c r="E8" s="51"/>
      <c r="F8" s="51"/>
      <c r="G8" s="51"/>
      <c r="H8" s="51"/>
      <c r="I8" s="12"/>
      <c r="J8" s="12"/>
      <c r="K8" s="23"/>
      <c r="L8" s="693" t="s">
        <v>488</v>
      </c>
      <c r="M8" s="51"/>
      <c r="N8" s="51"/>
      <c r="O8" s="51"/>
      <c r="P8" s="51"/>
      <c r="Q8" s="51"/>
      <c r="R8" s="12"/>
      <c r="S8" s="12"/>
      <c r="T8" s="12"/>
      <c r="U8" s="12"/>
      <c r="V8" s="23"/>
      <c r="W8" s="218"/>
      <c r="X8" s="12"/>
      <c r="Y8" s="12"/>
      <c r="Z8" s="12"/>
      <c r="AA8" s="12"/>
      <c r="AB8" s="12"/>
      <c r="AC8" s="12"/>
      <c r="AD8" s="12"/>
      <c r="AE8" s="12"/>
      <c r="AF8" s="12"/>
      <c r="AG8" s="23"/>
      <c r="AH8" s="47" t="s">
        <v>489</v>
      </c>
      <c r="AI8" s="12"/>
      <c r="AJ8" s="12"/>
      <c r="AK8" s="12"/>
      <c r="AL8" s="12"/>
      <c r="AM8" s="12"/>
      <c r="AN8" s="12"/>
      <c r="AO8" s="12"/>
      <c r="AP8" s="12"/>
      <c r="AQ8" s="12"/>
      <c r="AR8" s="12"/>
      <c r="AS8" s="47" t="s">
        <v>489</v>
      </c>
      <c r="AT8" s="12"/>
      <c r="AU8" s="12"/>
      <c r="AV8" s="12"/>
      <c r="AW8" s="12"/>
      <c r="AX8" s="12"/>
      <c r="AY8" s="12"/>
      <c r="AZ8" s="12"/>
      <c r="BA8" s="12"/>
      <c r="BB8" s="12"/>
      <c r="BC8" s="111"/>
      <c r="BD8" s="694" t="s">
        <v>486</v>
      </c>
      <c r="BE8" s="24"/>
      <c r="BF8" s="24"/>
      <c r="BG8" s="24"/>
      <c r="BH8" s="24"/>
      <c r="BI8" s="24"/>
      <c r="BJ8" s="24"/>
      <c r="BK8" s="26"/>
      <c r="BL8" s="26"/>
      <c r="BM8" s="26"/>
      <c r="BN8" s="133"/>
      <c r="BO8" s="24"/>
      <c r="BP8" s="694" t="s">
        <v>486</v>
      </c>
      <c r="BQ8" s="36"/>
      <c r="BR8" s="36"/>
      <c r="BS8" s="112"/>
      <c r="BT8" s="112"/>
      <c r="BU8" s="112"/>
      <c r="BV8" s="112"/>
      <c r="BW8" s="112"/>
      <c r="BX8" s="112"/>
      <c r="BY8" s="112"/>
      <c r="BZ8" s="112"/>
      <c r="CA8" s="138"/>
    </row>
    <row r="9" spans="1:79" x14ac:dyDescent="0.2">
      <c r="A9" s="12"/>
      <c r="B9" s="218"/>
      <c r="C9" s="7"/>
      <c r="D9" s="7"/>
      <c r="E9" s="7"/>
      <c r="F9" s="7"/>
      <c r="G9" s="7"/>
      <c r="H9" s="7"/>
      <c r="I9" s="7"/>
      <c r="J9" s="7"/>
      <c r="K9" s="13"/>
      <c r="L9" s="218"/>
      <c r="M9" s="118"/>
      <c r="N9" s="7"/>
      <c r="O9" s="7"/>
      <c r="P9" s="7"/>
      <c r="Q9" s="7"/>
      <c r="R9" s="7"/>
      <c r="S9" s="7"/>
      <c r="T9" s="7"/>
      <c r="U9" s="7"/>
      <c r="V9" s="13"/>
      <c r="W9" s="26"/>
      <c r="X9" s="7"/>
      <c r="Y9" s="7"/>
      <c r="Z9" s="7"/>
      <c r="AA9" s="7"/>
      <c r="AB9" s="7"/>
      <c r="AC9" s="7"/>
      <c r="AD9" s="7"/>
      <c r="AE9" s="7"/>
      <c r="AF9" s="7"/>
      <c r="AG9" s="13"/>
      <c r="AH9" s="218"/>
      <c r="AI9" s="7"/>
      <c r="AJ9" s="7"/>
      <c r="AK9" s="7"/>
      <c r="AL9" s="7"/>
      <c r="AM9" s="7"/>
      <c r="AN9" s="7"/>
      <c r="AO9" s="7"/>
      <c r="AP9" s="7"/>
      <c r="AQ9" s="7"/>
      <c r="AR9" s="7"/>
      <c r="AS9" s="295" t="s">
        <v>674</v>
      </c>
      <c r="AT9" s="7"/>
      <c r="AU9" s="7"/>
      <c r="AV9" s="7"/>
      <c r="AW9" s="7"/>
      <c r="AX9" s="7"/>
      <c r="AY9" s="7"/>
      <c r="AZ9" s="7"/>
      <c r="BA9" s="7"/>
      <c r="BB9" s="7"/>
      <c r="BC9" s="26"/>
      <c r="BD9" s="694" t="s">
        <v>487</v>
      </c>
      <c r="BE9" s="90"/>
      <c r="BF9" s="90"/>
      <c r="BG9" s="90"/>
      <c r="BH9" s="90"/>
      <c r="BI9" s="90"/>
      <c r="BJ9" s="90"/>
      <c r="BK9" s="26"/>
      <c r="BL9" s="26"/>
      <c r="BM9" s="26"/>
      <c r="BN9" s="133"/>
      <c r="BO9" s="90"/>
      <c r="BP9" s="694" t="s">
        <v>487</v>
      </c>
      <c r="BQ9" s="36"/>
      <c r="BR9" s="36"/>
      <c r="BS9" s="112"/>
      <c r="BT9" s="112"/>
      <c r="BU9" s="112"/>
      <c r="BV9" s="112"/>
      <c r="BW9" s="112"/>
      <c r="BX9" s="112"/>
      <c r="BY9" s="112"/>
      <c r="BZ9" s="112"/>
      <c r="CA9" s="138"/>
    </row>
    <row r="10" spans="1:79" x14ac:dyDescent="0.2">
      <c r="B10" s="12"/>
      <c r="C10" s="12"/>
      <c r="D10" s="12"/>
      <c r="E10" s="12"/>
      <c r="F10" s="12"/>
      <c r="G10" s="12"/>
      <c r="H10" s="12"/>
      <c r="I10" s="12"/>
      <c r="J10" s="12"/>
      <c r="K10" s="23"/>
      <c r="M10" s="12"/>
      <c r="N10" s="12"/>
      <c r="O10" s="12"/>
      <c r="P10" s="12"/>
      <c r="Q10" s="12"/>
      <c r="R10" s="12"/>
      <c r="S10" s="12"/>
      <c r="T10" s="12"/>
      <c r="U10" s="12"/>
      <c r="V10" s="23"/>
      <c r="W10" s="38" t="s">
        <v>19</v>
      </c>
      <c r="X10" s="12"/>
      <c r="Y10" s="12"/>
      <c r="Z10" s="12"/>
      <c r="AA10" s="12"/>
      <c r="AB10" s="12"/>
      <c r="AC10" s="12"/>
      <c r="AD10" s="12"/>
      <c r="AE10" s="12"/>
      <c r="AF10" s="12"/>
      <c r="AG10" s="23"/>
      <c r="AI10" s="12"/>
      <c r="AJ10" s="12"/>
      <c r="AK10" s="12"/>
      <c r="AL10" s="12"/>
      <c r="AM10" s="12"/>
      <c r="AN10" s="12"/>
      <c r="AO10" s="12"/>
      <c r="AP10" s="12"/>
      <c r="AQ10" s="12"/>
      <c r="AR10" s="12"/>
      <c r="AT10" s="12"/>
      <c r="AU10" s="12"/>
      <c r="AV10" s="12"/>
      <c r="AW10" s="12"/>
      <c r="AX10" s="12"/>
      <c r="AY10" s="12"/>
      <c r="AZ10" s="12"/>
      <c r="BA10" s="12"/>
      <c r="BB10" s="12"/>
      <c r="BC10" s="26"/>
      <c r="BE10" s="24"/>
      <c r="BF10" s="24"/>
      <c r="BG10" s="24"/>
      <c r="BH10" s="24"/>
      <c r="BI10" s="24"/>
      <c r="BJ10" s="24"/>
      <c r="BK10" s="26"/>
      <c r="BL10" s="26"/>
      <c r="BM10" s="26"/>
      <c r="BN10" s="133"/>
      <c r="BO10" s="120" t="s">
        <v>18</v>
      </c>
      <c r="BQ10" s="119"/>
      <c r="BR10" s="119"/>
      <c r="BS10" s="66"/>
      <c r="BT10" s="66"/>
      <c r="BU10" s="66"/>
      <c r="BV10" s="66"/>
      <c r="BW10" s="66"/>
      <c r="BX10" s="66"/>
      <c r="BY10" s="66"/>
      <c r="BZ10" s="66"/>
      <c r="CA10" s="141"/>
    </row>
    <row r="11" spans="1:79" x14ac:dyDescent="0.2">
      <c r="B11" s="38" t="s">
        <v>13</v>
      </c>
      <c r="C11" s="12"/>
      <c r="D11" s="12"/>
      <c r="E11" s="12"/>
      <c r="F11" s="12"/>
      <c r="G11" s="12"/>
      <c r="H11" s="12"/>
      <c r="I11" s="12"/>
      <c r="J11" s="12"/>
      <c r="K11" s="23"/>
      <c r="L11" s="38" t="s">
        <v>210</v>
      </c>
      <c r="M11" s="12"/>
      <c r="N11" s="12"/>
      <c r="O11" s="12"/>
      <c r="P11" s="12"/>
      <c r="Q11" s="12"/>
      <c r="R11" s="12"/>
      <c r="S11" s="12"/>
      <c r="T11" s="12"/>
      <c r="U11" s="12"/>
      <c r="V11" s="23"/>
      <c r="X11" s="12"/>
      <c r="Y11" s="12"/>
      <c r="Z11" s="12"/>
      <c r="AA11" s="12"/>
      <c r="AB11" s="12"/>
      <c r="AC11" s="12"/>
      <c r="AD11" s="12"/>
      <c r="AE11" s="12"/>
      <c r="AF11" s="12"/>
      <c r="AG11" s="23"/>
      <c r="AH11" s="38" t="s">
        <v>70</v>
      </c>
      <c r="AI11" s="12"/>
      <c r="AJ11" s="12"/>
      <c r="AK11" s="12"/>
      <c r="AL11" s="12"/>
      <c r="AM11" s="12"/>
      <c r="AN11" s="12"/>
      <c r="AO11" s="12"/>
      <c r="AP11" s="12"/>
      <c r="AQ11" s="12"/>
      <c r="AR11" s="12"/>
      <c r="AS11" s="38" t="s">
        <v>71</v>
      </c>
      <c r="AT11" s="12"/>
      <c r="AU11" s="12"/>
      <c r="AV11" s="12"/>
      <c r="AW11" s="12"/>
      <c r="AX11" s="12"/>
      <c r="AY11" s="12"/>
      <c r="AZ11" s="18"/>
      <c r="BA11" s="18"/>
      <c r="BB11" s="18"/>
      <c r="BC11" s="169"/>
      <c r="BD11" s="120" t="s">
        <v>234</v>
      </c>
      <c r="BP11" s="120"/>
      <c r="BQ11" s="119"/>
      <c r="BR11" s="119"/>
      <c r="BS11" s="66"/>
      <c r="BT11" s="66"/>
      <c r="BU11" s="66"/>
      <c r="BV11" s="66"/>
      <c r="BW11" s="66"/>
      <c r="BX11" s="66"/>
      <c r="BY11" s="66"/>
      <c r="BZ11" s="66"/>
      <c r="CA11" s="141"/>
    </row>
    <row r="12" spans="1:79" x14ac:dyDescent="0.2">
      <c r="B12" s="12"/>
      <c r="C12" s="12"/>
      <c r="D12" s="12"/>
      <c r="E12" s="12"/>
      <c r="F12" s="12"/>
      <c r="G12" s="12"/>
      <c r="H12" s="12"/>
      <c r="I12" s="12"/>
      <c r="J12" s="12"/>
      <c r="K12" s="23"/>
      <c r="L12" s="12"/>
      <c r="M12" s="12"/>
      <c r="N12" s="12"/>
      <c r="O12" s="12"/>
      <c r="P12" s="12"/>
      <c r="Q12" s="12"/>
      <c r="R12" s="12"/>
      <c r="S12" s="12"/>
      <c r="T12" s="12"/>
      <c r="U12" s="12"/>
      <c r="V12" s="23"/>
      <c r="W12" s="7"/>
      <c r="X12" s="12"/>
      <c r="Y12" s="12"/>
      <c r="Z12" s="12"/>
      <c r="AA12" s="12"/>
      <c r="AB12" s="12"/>
      <c r="AC12" s="12"/>
      <c r="AD12" s="12"/>
      <c r="AE12" s="12"/>
      <c r="AF12" s="12"/>
      <c r="AG12" s="23"/>
      <c r="AI12" s="12"/>
      <c r="AJ12" s="12"/>
      <c r="AK12" s="12"/>
      <c r="AL12" s="12"/>
      <c r="AM12" s="12"/>
      <c r="AN12" s="12"/>
      <c r="AO12" s="12"/>
      <c r="AP12" s="12"/>
      <c r="AQ12" s="12"/>
      <c r="AR12" s="12"/>
      <c r="AT12" s="12"/>
      <c r="AU12" s="12"/>
      <c r="AV12" s="12"/>
      <c r="AW12" s="12"/>
      <c r="AX12" s="12"/>
      <c r="AY12" s="12"/>
      <c r="AZ12" s="12"/>
      <c r="BA12" s="12"/>
      <c r="BB12" s="12"/>
      <c r="BC12" s="12"/>
      <c r="BE12" s="24"/>
      <c r="BF12" s="24"/>
      <c r="BG12" s="24"/>
      <c r="BH12" s="24"/>
      <c r="BI12" s="24"/>
      <c r="BJ12" s="24"/>
      <c r="BK12" s="12"/>
      <c r="BL12" s="12"/>
      <c r="BM12" s="12"/>
      <c r="BN12" s="23"/>
      <c r="BO12" s="24"/>
      <c r="BQ12" s="119"/>
      <c r="BR12" s="119"/>
      <c r="BS12" s="66"/>
      <c r="BT12" s="66"/>
      <c r="BU12" s="66"/>
      <c r="BV12" s="66"/>
      <c r="BW12" s="66"/>
      <c r="BX12" s="66"/>
      <c r="BY12" s="66"/>
      <c r="BZ12" s="66"/>
      <c r="CA12" s="141"/>
    </row>
    <row r="13" spans="1:79" x14ac:dyDescent="0.2">
      <c r="B13" s="12"/>
      <c r="C13" s="12"/>
      <c r="D13" s="12"/>
      <c r="E13" s="12"/>
      <c r="F13" s="12"/>
      <c r="G13" s="12"/>
      <c r="H13" s="12"/>
      <c r="I13" s="12"/>
      <c r="J13" s="12"/>
      <c r="K13" s="23"/>
      <c r="L13" s="12"/>
      <c r="M13" s="12"/>
      <c r="N13" s="12"/>
      <c r="O13" s="12"/>
      <c r="P13" s="12"/>
      <c r="Q13" s="12"/>
      <c r="R13" s="12"/>
      <c r="S13" s="12"/>
      <c r="T13" s="12"/>
      <c r="U13" s="12"/>
      <c r="V13" s="23"/>
      <c r="W13" s="12"/>
      <c r="X13" s="12"/>
      <c r="Y13" s="12"/>
      <c r="Z13" s="12"/>
      <c r="AA13" s="12"/>
      <c r="AB13" s="12"/>
      <c r="AC13" s="12"/>
      <c r="AD13" s="12"/>
      <c r="AE13" s="12"/>
      <c r="AF13" s="12"/>
      <c r="AG13" s="23"/>
      <c r="AH13" s="7" t="s">
        <v>193</v>
      </c>
      <c r="AI13" s="12"/>
      <c r="AJ13" s="12"/>
      <c r="AK13" s="12"/>
      <c r="AL13" s="12"/>
      <c r="AM13" s="12"/>
      <c r="AN13" s="12"/>
      <c r="AO13" s="12"/>
      <c r="AP13" s="12"/>
      <c r="AQ13" s="12"/>
      <c r="AR13" s="12"/>
      <c r="AS13" s="7" t="s">
        <v>194</v>
      </c>
      <c r="AT13" s="12"/>
      <c r="AU13" s="12"/>
      <c r="AV13" s="12"/>
      <c r="AW13" s="12"/>
      <c r="AX13" s="12"/>
      <c r="AY13" s="12"/>
      <c r="AZ13" s="12"/>
      <c r="BA13" s="12"/>
      <c r="BB13" s="12"/>
      <c r="BC13" s="12"/>
      <c r="BD13" s="24"/>
      <c r="BE13" s="24"/>
      <c r="BF13" s="24"/>
      <c r="BG13" s="24"/>
      <c r="BH13" s="24"/>
      <c r="BI13" s="24"/>
      <c r="BJ13" s="24"/>
      <c r="BK13" s="12"/>
      <c r="BL13" s="12"/>
      <c r="BM13" s="12"/>
      <c r="BN13" s="23"/>
      <c r="BO13" s="24"/>
      <c r="BP13" s="111"/>
      <c r="BQ13" s="119"/>
      <c r="BR13" s="119"/>
      <c r="BS13" s="66"/>
      <c r="BT13" s="66"/>
      <c r="BU13" s="66"/>
      <c r="BV13" s="66"/>
      <c r="BW13" s="66"/>
      <c r="BX13" s="66"/>
      <c r="BY13" s="66"/>
      <c r="BZ13" s="66"/>
      <c r="CA13" s="141"/>
    </row>
    <row r="14" spans="1:79" x14ac:dyDescent="0.2">
      <c r="A14" s="121"/>
      <c r="B14" s="121"/>
      <c r="C14" s="121"/>
      <c r="D14" s="121"/>
      <c r="E14" s="121"/>
      <c r="F14" s="121"/>
      <c r="G14" s="121"/>
      <c r="H14" s="121"/>
      <c r="I14" s="121"/>
      <c r="J14" s="121"/>
      <c r="K14" s="130"/>
      <c r="L14" s="121"/>
      <c r="M14" s="121"/>
      <c r="N14" s="121"/>
      <c r="O14" s="121"/>
      <c r="P14" s="121"/>
      <c r="Q14" s="121"/>
      <c r="R14" s="121"/>
      <c r="S14" s="121"/>
      <c r="T14" s="121"/>
      <c r="U14" s="121"/>
      <c r="V14" s="130"/>
      <c r="W14" s="121"/>
      <c r="X14" s="121"/>
      <c r="Y14" s="121"/>
      <c r="Z14" s="121"/>
      <c r="AA14" s="121"/>
      <c r="AB14" s="121"/>
      <c r="AC14" s="121"/>
      <c r="AD14" s="121"/>
      <c r="AE14" s="121"/>
      <c r="AF14" s="121"/>
      <c r="AG14" s="130"/>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2"/>
      <c r="BE14" s="122"/>
      <c r="BF14" s="122"/>
      <c r="BG14" s="122"/>
      <c r="BH14" s="122"/>
      <c r="BI14" s="122"/>
      <c r="BJ14" s="122"/>
      <c r="BK14" s="121"/>
      <c r="BL14" s="121"/>
      <c r="BM14" s="121"/>
      <c r="BN14" s="130"/>
      <c r="BO14" s="122"/>
      <c r="BP14" s="123"/>
      <c r="BQ14" s="124"/>
      <c r="BR14" s="124"/>
      <c r="BS14" s="125"/>
      <c r="BT14" s="125"/>
      <c r="BU14" s="125"/>
      <c r="BV14" s="125"/>
      <c r="BW14" s="125"/>
      <c r="BX14" s="125"/>
      <c r="BY14" s="125"/>
      <c r="BZ14" s="125"/>
      <c r="CA14" s="142"/>
    </row>
    <row r="15" spans="1:79" x14ac:dyDescent="0.2">
      <c r="A15" s="96"/>
      <c r="B15" s="97"/>
      <c r="C15" s="97"/>
      <c r="D15" s="97"/>
      <c r="E15" s="97"/>
      <c r="F15" s="97"/>
      <c r="G15" s="97"/>
      <c r="H15" s="93"/>
      <c r="I15" s="93"/>
      <c r="J15" s="93"/>
      <c r="K15" s="94" t="s">
        <v>80</v>
      </c>
      <c r="L15" s="96"/>
      <c r="M15" s="97"/>
      <c r="N15" s="97"/>
      <c r="O15" s="97"/>
      <c r="P15" s="97"/>
      <c r="Q15" s="97"/>
      <c r="R15" s="97"/>
      <c r="S15" s="93"/>
      <c r="T15" s="93"/>
      <c r="U15" s="93"/>
      <c r="V15" s="94" t="s">
        <v>80</v>
      </c>
      <c r="W15" s="96"/>
      <c r="X15" s="97"/>
      <c r="Y15" s="97"/>
      <c r="Z15" s="97"/>
      <c r="AA15" s="97"/>
      <c r="AB15" s="97"/>
      <c r="AC15" s="97"/>
      <c r="AD15" s="93"/>
      <c r="AE15" s="93"/>
      <c r="AF15" s="93"/>
      <c r="AG15" s="94" t="s">
        <v>80</v>
      </c>
      <c r="AH15" s="96"/>
      <c r="AI15" s="97"/>
      <c r="AJ15" s="97"/>
      <c r="AK15" s="97"/>
      <c r="AL15" s="97"/>
      <c r="AM15" s="97"/>
      <c r="AN15" s="97"/>
      <c r="AO15" s="93"/>
      <c r="AP15" s="93"/>
      <c r="AQ15" s="93"/>
      <c r="AR15" s="94" t="s">
        <v>80</v>
      </c>
      <c r="AS15" s="96"/>
      <c r="AT15" s="97"/>
      <c r="AU15" s="97"/>
      <c r="AV15" s="97"/>
      <c r="AW15" s="97"/>
      <c r="AX15" s="97"/>
      <c r="AY15" s="97"/>
      <c r="AZ15" s="93"/>
      <c r="BA15" s="93"/>
      <c r="BB15" s="93"/>
      <c r="BC15" s="100" t="s">
        <v>81</v>
      </c>
      <c r="BD15" s="96"/>
      <c r="BE15" s="97"/>
      <c r="BF15" s="97"/>
      <c r="BG15" s="97"/>
      <c r="BH15" s="97"/>
      <c r="BI15" s="97"/>
      <c r="BJ15" s="97"/>
      <c r="BK15" s="93"/>
      <c r="BL15" s="93"/>
      <c r="BM15" s="93"/>
      <c r="BN15" s="100" t="s">
        <v>81</v>
      </c>
      <c r="BO15" s="96"/>
      <c r="BP15" s="96"/>
      <c r="BQ15" s="97" t="s">
        <v>170</v>
      </c>
      <c r="BR15" s="97"/>
      <c r="BS15" s="97"/>
      <c r="BT15" s="97"/>
      <c r="BU15" s="97"/>
      <c r="BV15" s="97"/>
      <c r="BW15" s="97"/>
      <c r="BX15" s="93"/>
      <c r="BY15" s="93"/>
      <c r="BZ15" s="93"/>
      <c r="CA15" s="100" t="s">
        <v>81</v>
      </c>
    </row>
    <row r="16" spans="1:79" x14ac:dyDescent="0.2">
      <c r="A16" s="6"/>
      <c r="B16" s="6"/>
      <c r="C16" s="6"/>
      <c r="AR16"/>
      <c r="BC16"/>
      <c r="CA16" s="74"/>
    </row>
    <row r="17" spans="2:79" x14ac:dyDescent="0.2">
      <c r="B17" s="43" t="s">
        <v>287</v>
      </c>
      <c r="C17" s="220" t="s">
        <v>34</v>
      </c>
      <c r="D17" s="220" t="s">
        <v>455</v>
      </c>
      <c r="E17" s="220" t="s">
        <v>457</v>
      </c>
      <c r="F17" s="220" t="s">
        <v>97</v>
      </c>
      <c r="G17" s="220" t="s">
        <v>267</v>
      </c>
      <c r="H17" s="221">
        <v>300000</v>
      </c>
      <c r="I17" s="222" t="s">
        <v>283</v>
      </c>
      <c r="J17" s="222" t="s">
        <v>283</v>
      </c>
      <c r="K17" s="222" t="s">
        <v>61</v>
      </c>
      <c r="M17" s="43" t="s">
        <v>287</v>
      </c>
      <c r="N17" s="220" t="s">
        <v>34</v>
      </c>
      <c r="O17" s="220" t="s">
        <v>455</v>
      </c>
      <c r="P17" s="220" t="s">
        <v>457</v>
      </c>
      <c r="Q17" s="220" t="s">
        <v>97</v>
      </c>
      <c r="R17" s="220" t="s">
        <v>267</v>
      </c>
      <c r="S17" s="221">
        <v>300000</v>
      </c>
      <c r="T17" s="222" t="s">
        <v>283</v>
      </c>
      <c r="U17" s="222" t="s">
        <v>283</v>
      </c>
      <c r="V17" s="222" t="s">
        <v>61</v>
      </c>
      <c r="X17" s="43" t="s">
        <v>287</v>
      </c>
      <c r="Y17" s="220" t="s">
        <v>34</v>
      </c>
      <c r="Z17" s="220" t="s">
        <v>455</v>
      </c>
      <c r="AA17" s="220" t="s">
        <v>457</v>
      </c>
      <c r="AB17" s="220" t="s">
        <v>97</v>
      </c>
      <c r="AC17" s="220" t="s">
        <v>267</v>
      </c>
      <c r="AD17" s="221">
        <v>300000</v>
      </c>
      <c r="AE17" s="222" t="s">
        <v>283</v>
      </c>
      <c r="AF17" s="222" t="s">
        <v>283</v>
      </c>
      <c r="AG17" s="222" t="s">
        <v>61</v>
      </c>
      <c r="AI17" s="43" t="s">
        <v>287</v>
      </c>
      <c r="AJ17" s="220" t="s">
        <v>34</v>
      </c>
      <c r="AK17" s="220" t="s">
        <v>455</v>
      </c>
      <c r="AL17" s="220" t="s">
        <v>457</v>
      </c>
      <c r="AM17" s="220" t="s">
        <v>97</v>
      </c>
      <c r="AN17" s="220" t="s">
        <v>267</v>
      </c>
      <c r="AO17" s="221">
        <v>300000</v>
      </c>
      <c r="AP17" s="222" t="s">
        <v>283</v>
      </c>
      <c r="AQ17" s="222" t="s">
        <v>283</v>
      </c>
      <c r="AR17" s="222" t="s">
        <v>61</v>
      </c>
      <c r="AT17" s="43" t="s">
        <v>287</v>
      </c>
      <c r="AU17" s="220" t="s">
        <v>34</v>
      </c>
      <c r="AV17" s="220" t="s">
        <v>455</v>
      </c>
      <c r="AW17" s="220" t="s">
        <v>457</v>
      </c>
      <c r="AX17" s="220" t="s">
        <v>97</v>
      </c>
      <c r="AY17" s="220" t="s">
        <v>267</v>
      </c>
      <c r="AZ17" s="221">
        <v>300000</v>
      </c>
      <c r="BA17" s="222" t="s">
        <v>283</v>
      </c>
      <c r="BB17" s="222" t="s">
        <v>283</v>
      </c>
      <c r="BC17" s="222" t="s">
        <v>61</v>
      </c>
      <c r="BE17" s="43" t="s">
        <v>287</v>
      </c>
      <c r="BF17" s="220" t="s">
        <v>34</v>
      </c>
      <c r="BG17" s="220" t="s">
        <v>455</v>
      </c>
      <c r="BH17" s="220" t="s">
        <v>457</v>
      </c>
      <c r="BI17" s="220" t="s">
        <v>97</v>
      </c>
      <c r="BJ17" s="220" t="s">
        <v>267</v>
      </c>
      <c r="BK17" s="221">
        <v>300000</v>
      </c>
      <c r="BL17" s="222" t="s">
        <v>283</v>
      </c>
      <c r="BM17" s="222" t="s">
        <v>283</v>
      </c>
      <c r="BN17" s="222" t="s">
        <v>61</v>
      </c>
      <c r="BQ17" s="43" t="s">
        <v>306</v>
      </c>
      <c r="BR17" s="43" t="s">
        <v>287</v>
      </c>
      <c r="BS17" s="220" t="s">
        <v>34</v>
      </c>
      <c r="BT17" s="220" t="s">
        <v>455</v>
      </c>
      <c r="BU17" s="220" t="s">
        <v>457</v>
      </c>
      <c r="BV17" s="220" t="s">
        <v>97</v>
      </c>
      <c r="BW17" s="220" t="s">
        <v>267</v>
      </c>
      <c r="BX17" s="221">
        <v>300000</v>
      </c>
      <c r="BY17" s="222" t="s">
        <v>283</v>
      </c>
      <c r="BZ17" s="222" t="s">
        <v>283</v>
      </c>
      <c r="CA17" s="222" t="s">
        <v>61</v>
      </c>
    </row>
    <row r="18" spans="2:79" x14ac:dyDescent="0.2">
      <c r="B18" s="44"/>
      <c r="C18" s="219" t="s">
        <v>454</v>
      </c>
      <c r="D18" s="219" t="s">
        <v>35</v>
      </c>
      <c r="E18" s="219" t="s">
        <v>35</v>
      </c>
      <c r="F18" s="219" t="s">
        <v>35</v>
      </c>
      <c r="G18" s="219" t="s">
        <v>35</v>
      </c>
      <c r="H18" s="219" t="s">
        <v>36</v>
      </c>
      <c r="I18" s="11" t="s">
        <v>281</v>
      </c>
      <c r="J18" s="11" t="s">
        <v>282</v>
      </c>
      <c r="K18" s="11" t="s">
        <v>106</v>
      </c>
      <c r="M18" s="44"/>
      <c r="N18" s="219" t="s">
        <v>454</v>
      </c>
      <c r="O18" s="219" t="s">
        <v>35</v>
      </c>
      <c r="P18" s="219" t="s">
        <v>35</v>
      </c>
      <c r="Q18" s="219" t="s">
        <v>35</v>
      </c>
      <c r="R18" s="219" t="s">
        <v>35</v>
      </c>
      <c r="S18" s="219" t="s">
        <v>36</v>
      </c>
      <c r="T18" s="11" t="s">
        <v>281</v>
      </c>
      <c r="U18" s="11" t="s">
        <v>282</v>
      </c>
      <c r="V18" s="11" t="s">
        <v>106</v>
      </c>
      <c r="X18" s="44"/>
      <c r="Y18" s="219" t="s">
        <v>454</v>
      </c>
      <c r="Z18" s="219" t="s">
        <v>35</v>
      </c>
      <c r="AA18" s="219" t="s">
        <v>35</v>
      </c>
      <c r="AB18" s="219" t="s">
        <v>35</v>
      </c>
      <c r="AC18" s="219" t="s">
        <v>35</v>
      </c>
      <c r="AD18" s="219" t="s">
        <v>36</v>
      </c>
      <c r="AE18" s="11" t="s">
        <v>281</v>
      </c>
      <c r="AF18" s="11" t="s">
        <v>282</v>
      </c>
      <c r="AG18" s="11" t="s">
        <v>106</v>
      </c>
      <c r="AI18" s="44"/>
      <c r="AJ18" s="219" t="s">
        <v>454</v>
      </c>
      <c r="AK18" s="219" t="s">
        <v>35</v>
      </c>
      <c r="AL18" s="219" t="s">
        <v>35</v>
      </c>
      <c r="AM18" s="219" t="s">
        <v>35</v>
      </c>
      <c r="AN18" s="219" t="s">
        <v>35</v>
      </c>
      <c r="AO18" s="219" t="s">
        <v>36</v>
      </c>
      <c r="AP18" s="11" t="s">
        <v>281</v>
      </c>
      <c r="AQ18" s="11" t="s">
        <v>282</v>
      </c>
      <c r="AR18" s="11" t="s">
        <v>106</v>
      </c>
      <c r="AT18" s="44"/>
      <c r="AU18" s="219" t="s">
        <v>454</v>
      </c>
      <c r="AV18" s="219" t="s">
        <v>35</v>
      </c>
      <c r="AW18" s="219" t="s">
        <v>35</v>
      </c>
      <c r="AX18" s="219" t="s">
        <v>35</v>
      </c>
      <c r="AY18" s="219" t="s">
        <v>35</v>
      </c>
      <c r="AZ18" s="219" t="s">
        <v>36</v>
      </c>
      <c r="BA18" s="11" t="s">
        <v>281</v>
      </c>
      <c r="BB18" s="11" t="s">
        <v>282</v>
      </c>
      <c r="BC18" s="11" t="s">
        <v>106</v>
      </c>
      <c r="BE18" s="44"/>
      <c r="BF18" s="219" t="s">
        <v>454</v>
      </c>
      <c r="BG18" s="219" t="s">
        <v>35</v>
      </c>
      <c r="BH18" s="219" t="s">
        <v>35</v>
      </c>
      <c r="BI18" s="219" t="s">
        <v>35</v>
      </c>
      <c r="BJ18" s="219" t="s">
        <v>35</v>
      </c>
      <c r="BK18" s="219" t="s">
        <v>36</v>
      </c>
      <c r="BL18" s="11" t="s">
        <v>281</v>
      </c>
      <c r="BM18" s="11" t="s">
        <v>282</v>
      </c>
      <c r="BN18" s="11" t="s">
        <v>106</v>
      </c>
      <c r="BQ18" s="44" t="s">
        <v>69</v>
      </c>
      <c r="BR18" s="44"/>
      <c r="BS18" s="219" t="s">
        <v>454</v>
      </c>
      <c r="BT18" s="219" t="s">
        <v>35</v>
      </c>
      <c r="BU18" s="219" t="s">
        <v>35</v>
      </c>
      <c r="BV18" s="219" t="s">
        <v>35</v>
      </c>
      <c r="BW18" s="219" t="s">
        <v>35</v>
      </c>
      <c r="BX18" s="219" t="s">
        <v>36</v>
      </c>
      <c r="BY18" s="11" t="s">
        <v>281</v>
      </c>
      <c r="BZ18" s="11" t="s">
        <v>282</v>
      </c>
      <c r="CA18" s="11" t="s">
        <v>106</v>
      </c>
    </row>
    <row r="19" spans="2:79" x14ac:dyDescent="0.2">
      <c r="B19" s="45"/>
      <c r="C19" s="223" t="s">
        <v>36</v>
      </c>
      <c r="D19" s="223" t="s">
        <v>456</v>
      </c>
      <c r="E19" s="223" t="s">
        <v>99</v>
      </c>
      <c r="F19" s="223" t="s">
        <v>100</v>
      </c>
      <c r="G19" s="223" t="s">
        <v>268</v>
      </c>
      <c r="H19" s="223" t="s">
        <v>101</v>
      </c>
      <c r="I19" s="224" t="s">
        <v>100</v>
      </c>
      <c r="J19" s="224" t="s">
        <v>101</v>
      </c>
      <c r="K19" s="224" t="s">
        <v>265</v>
      </c>
      <c r="M19" s="45"/>
      <c r="N19" s="223" t="s">
        <v>36</v>
      </c>
      <c r="O19" s="223" t="s">
        <v>456</v>
      </c>
      <c r="P19" s="223" t="s">
        <v>99</v>
      </c>
      <c r="Q19" s="223" t="s">
        <v>100</v>
      </c>
      <c r="R19" s="223" t="s">
        <v>268</v>
      </c>
      <c r="S19" s="223" t="s">
        <v>101</v>
      </c>
      <c r="T19" s="224" t="s">
        <v>100</v>
      </c>
      <c r="U19" s="224" t="s">
        <v>101</v>
      </c>
      <c r="V19" s="224" t="s">
        <v>265</v>
      </c>
      <c r="X19" s="45"/>
      <c r="Y19" s="223" t="s">
        <v>36</v>
      </c>
      <c r="Z19" s="223" t="s">
        <v>456</v>
      </c>
      <c r="AA19" s="223" t="s">
        <v>99</v>
      </c>
      <c r="AB19" s="223" t="s">
        <v>100</v>
      </c>
      <c r="AC19" s="223" t="s">
        <v>268</v>
      </c>
      <c r="AD19" s="223" t="s">
        <v>101</v>
      </c>
      <c r="AE19" s="224" t="s">
        <v>100</v>
      </c>
      <c r="AF19" s="224" t="s">
        <v>101</v>
      </c>
      <c r="AG19" s="224" t="s">
        <v>265</v>
      </c>
      <c r="AI19" s="45"/>
      <c r="AJ19" s="223" t="s">
        <v>36</v>
      </c>
      <c r="AK19" s="223" t="s">
        <v>456</v>
      </c>
      <c r="AL19" s="223" t="s">
        <v>99</v>
      </c>
      <c r="AM19" s="223" t="s">
        <v>100</v>
      </c>
      <c r="AN19" s="223" t="s">
        <v>268</v>
      </c>
      <c r="AO19" s="223" t="s">
        <v>101</v>
      </c>
      <c r="AP19" s="224" t="s">
        <v>100</v>
      </c>
      <c r="AQ19" s="224" t="s">
        <v>101</v>
      </c>
      <c r="AR19" s="224" t="s">
        <v>265</v>
      </c>
      <c r="AT19" s="45"/>
      <c r="AU19" s="223" t="s">
        <v>36</v>
      </c>
      <c r="AV19" s="223" t="s">
        <v>456</v>
      </c>
      <c r="AW19" s="223" t="s">
        <v>99</v>
      </c>
      <c r="AX19" s="223" t="s">
        <v>100</v>
      </c>
      <c r="AY19" s="223" t="s">
        <v>268</v>
      </c>
      <c r="AZ19" s="223" t="s">
        <v>101</v>
      </c>
      <c r="BA19" s="224" t="s">
        <v>100</v>
      </c>
      <c r="BB19" s="224" t="s">
        <v>101</v>
      </c>
      <c r="BC19" s="224" t="s">
        <v>265</v>
      </c>
      <c r="BE19" s="45"/>
      <c r="BF19" s="223" t="s">
        <v>36</v>
      </c>
      <c r="BG19" s="223" t="s">
        <v>456</v>
      </c>
      <c r="BH19" s="223" t="s">
        <v>99</v>
      </c>
      <c r="BI19" s="223" t="s">
        <v>100</v>
      </c>
      <c r="BJ19" s="223" t="s">
        <v>268</v>
      </c>
      <c r="BK19" s="223" t="s">
        <v>101</v>
      </c>
      <c r="BL19" s="224" t="s">
        <v>100</v>
      </c>
      <c r="BM19" s="224" t="s">
        <v>101</v>
      </c>
      <c r="BN19" s="224" t="s">
        <v>265</v>
      </c>
      <c r="BQ19" s="45"/>
      <c r="BR19" s="45"/>
      <c r="BS19" s="223" t="s">
        <v>36</v>
      </c>
      <c r="BT19" s="223" t="s">
        <v>456</v>
      </c>
      <c r="BU19" s="223" t="s">
        <v>99</v>
      </c>
      <c r="BV19" s="223" t="s">
        <v>100</v>
      </c>
      <c r="BW19" s="223" t="s">
        <v>268</v>
      </c>
      <c r="BX19" s="223" t="s">
        <v>101</v>
      </c>
      <c r="BY19" s="224" t="s">
        <v>100</v>
      </c>
      <c r="BZ19" s="224" t="s">
        <v>101</v>
      </c>
      <c r="CA19" s="224" t="s">
        <v>265</v>
      </c>
    </row>
    <row r="20" spans="2:79" s="323" customFormat="1" ht="15.75" customHeight="1" x14ac:dyDescent="0.25">
      <c r="B20" s="352" t="s">
        <v>72</v>
      </c>
      <c r="C20" s="353">
        <v>166.668053461</v>
      </c>
      <c r="D20" s="353">
        <v>132.70714183699999</v>
      </c>
      <c r="E20" s="353">
        <v>126.389925565</v>
      </c>
      <c r="F20" s="353">
        <v>158.91694392700001</v>
      </c>
      <c r="G20" s="353">
        <v>236.946052888</v>
      </c>
      <c r="H20" s="353">
        <v>314.91847265199999</v>
      </c>
      <c r="I20" s="354">
        <v>144.07340912000001</v>
      </c>
      <c r="J20" s="354">
        <v>280.70929829099998</v>
      </c>
      <c r="K20" s="355">
        <v>219.41720175200001</v>
      </c>
      <c r="M20" s="352" t="s">
        <v>72</v>
      </c>
      <c r="N20" s="353">
        <v>138.47430307499999</v>
      </c>
      <c r="O20" s="353">
        <v>110.933255699</v>
      </c>
      <c r="P20" s="353">
        <v>106.235195565</v>
      </c>
      <c r="Q20" s="353">
        <v>132.62288963099999</v>
      </c>
      <c r="R20" s="353">
        <v>191.27954707500001</v>
      </c>
      <c r="S20" s="353">
        <v>255.07517372999999</v>
      </c>
      <c r="T20" s="354">
        <v>120.40235171499999</v>
      </c>
      <c r="U20" s="354">
        <v>227.08584465300001</v>
      </c>
      <c r="V20" s="355">
        <v>179.22978730299999</v>
      </c>
      <c r="X20" s="352" t="s">
        <v>72</v>
      </c>
      <c r="Y20" s="353">
        <v>118.44636643299999</v>
      </c>
      <c r="Z20" s="353">
        <v>89.745471330000001</v>
      </c>
      <c r="AA20" s="353">
        <v>83.022128542000004</v>
      </c>
      <c r="AB20" s="353">
        <v>96.611859201000001</v>
      </c>
      <c r="AC20" s="353">
        <v>130.51159274599999</v>
      </c>
      <c r="AD20" s="353">
        <v>179.94444215199999</v>
      </c>
      <c r="AE20" s="354">
        <v>93.647893100999994</v>
      </c>
      <c r="AF20" s="354">
        <v>158.25655597900001</v>
      </c>
      <c r="AG20" s="355">
        <v>129.27441646599999</v>
      </c>
      <c r="AI20" s="352" t="s">
        <v>72</v>
      </c>
      <c r="AJ20" s="353">
        <v>124.358203559</v>
      </c>
      <c r="AK20" s="353">
        <v>93.787105725999993</v>
      </c>
      <c r="AL20" s="353">
        <v>85.946002471</v>
      </c>
      <c r="AM20" s="353">
        <v>102.286874805</v>
      </c>
      <c r="AN20" s="353">
        <v>138.395003984</v>
      </c>
      <c r="AO20" s="353">
        <v>184.497380972</v>
      </c>
      <c r="AP20" s="354">
        <v>98.203991066</v>
      </c>
      <c r="AQ20" s="354">
        <v>164.270687256</v>
      </c>
      <c r="AR20" s="355">
        <v>134.63450348699999</v>
      </c>
      <c r="AT20" s="352" t="s">
        <v>72</v>
      </c>
      <c r="AU20" s="392">
        <v>23.723414945999998</v>
      </c>
      <c r="AV20" s="392">
        <v>20.430387639999999</v>
      </c>
      <c r="AW20" s="392">
        <v>18.829259794999999</v>
      </c>
      <c r="AX20" s="392">
        <v>19.993148940000001</v>
      </c>
      <c r="AY20" s="392">
        <v>22.947449681999998</v>
      </c>
      <c r="AZ20" s="392">
        <v>28.55782438</v>
      </c>
      <c r="BA20" s="393">
        <v>20.295736011999999</v>
      </c>
      <c r="BB20" s="393">
        <v>26.190972979000001</v>
      </c>
      <c r="BC20" s="387">
        <v>23.917811179000001</v>
      </c>
      <c r="BE20" s="352" t="s">
        <v>72</v>
      </c>
      <c r="BF20" s="392">
        <v>6.420728446</v>
      </c>
      <c r="BG20" s="392">
        <v>9.8227340840000004</v>
      </c>
      <c r="BH20" s="392">
        <v>12.276986806</v>
      </c>
      <c r="BI20" s="392">
        <v>15.340479159999999</v>
      </c>
      <c r="BJ20" s="392">
        <v>18.130143249</v>
      </c>
      <c r="BK20" s="392">
        <v>16.919531691</v>
      </c>
      <c r="BL20" s="393">
        <v>12.047865168</v>
      </c>
      <c r="BM20" s="393">
        <v>17.367863008</v>
      </c>
      <c r="BN20" s="387">
        <v>15.800879931000001</v>
      </c>
      <c r="BQ20" s="394" t="s">
        <v>72</v>
      </c>
      <c r="BR20" s="352" t="s">
        <v>72</v>
      </c>
      <c r="BS20" s="392">
        <v>16.916109475999999</v>
      </c>
      <c r="BT20" s="392">
        <v>16.407471245</v>
      </c>
      <c r="BU20" s="392">
        <v>15.946468763</v>
      </c>
      <c r="BV20" s="392">
        <v>16.545784008999998</v>
      </c>
      <c r="BW20" s="392">
        <v>19.272954858999999</v>
      </c>
      <c r="BX20" s="392">
        <v>19.002790918999999</v>
      </c>
      <c r="BY20" s="393">
        <v>16.429858605</v>
      </c>
      <c r="BZ20" s="393">
        <v>19.102841967</v>
      </c>
      <c r="CA20" s="387">
        <v>18.315525914999998</v>
      </c>
    </row>
    <row r="21" spans="2:79" s="323" customFormat="1" ht="15.75" customHeight="1" x14ac:dyDescent="0.25">
      <c r="B21" s="356" t="s">
        <v>171</v>
      </c>
      <c r="C21" s="357">
        <v>166.721403877</v>
      </c>
      <c r="D21" s="357">
        <v>132.97699656099999</v>
      </c>
      <c r="E21" s="357">
        <v>126.661512679</v>
      </c>
      <c r="F21" s="357">
        <v>163.291995918</v>
      </c>
      <c r="G21" s="357">
        <v>244.31992584100001</v>
      </c>
      <c r="H21" s="357">
        <v>314.91847265199999</v>
      </c>
      <c r="I21" s="358">
        <v>145.35303569600001</v>
      </c>
      <c r="J21" s="358">
        <v>285.34704627500003</v>
      </c>
      <c r="K21" s="359">
        <v>222.351843825</v>
      </c>
      <c r="M21" s="356" t="s">
        <v>171</v>
      </c>
      <c r="N21" s="357">
        <v>138.518582181</v>
      </c>
      <c r="O21" s="357">
        <v>111.146187442</v>
      </c>
      <c r="P21" s="357">
        <v>106.368711844</v>
      </c>
      <c r="Q21" s="357">
        <v>135.741287438</v>
      </c>
      <c r="R21" s="357">
        <v>197.09709769599999</v>
      </c>
      <c r="S21" s="357">
        <v>255.07517372999999</v>
      </c>
      <c r="T21" s="358">
        <v>121.26845687300001</v>
      </c>
      <c r="U21" s="358">
        <v>230.79005053200001</v>
      </c>
      <c r="V21" s="359">
        <v>181.50697808800001</v>
      </c>
      <c r="X21" s="356" t="s">
        <v>171</v>
      </c>
      <c r="Y21" s="357">
        <v>118.37900358100001</v>
      </c>
      <c r="Z21" s="357">
        <v>89.899462009999993</v>
      </c>
      <c r="AA21" s="357">
        <v>83.112495641999999</v>
      </c>
      <c r="AB21" s="357">
        <v>99.269808545000004</v>
      </c>
      <c r="AC21" s="357">
        <v>133.00154630200001</v>
      </c>
      <c r="AD21" s="357">
        <v>179.94444215199999</v>
      </c>
      <c r="AE21" s="358">
        <v>94.540231782000006</v>
      </c>
      <c r="AF21" s="358">
        <v>160.28159565999999</v>
      </c>
      <c r="AG21" s="359">
        <v>130.69896916299999</v>
      </c>
      <c r="AI21" s="356" t="s">
        <v>171</v>
      </c>
      <c r="AJ21" s="357">
        <v>124.323795129</v>
      </c>
      <c r="AK21" s="357">
        <v>93.953800659999999</v>
      </c>
      <c r="AL21" s="357">
        <v>86.061992575000005</v>
      </c>
      <c r="AM21" s="357">
        <v>104.873606989</v>
      </c>
      <c r="AN21" s="357">
        <v>141.55115064099999</v>
      </c>
      <c r="AO21" s="357">
        <v>184.497380972</v>
      </c>
      <c r="AP21" s="358">
        <v>99.060176147000007</v>
      </c>
      <c r="AQ21" s="358">
        <v>166.50860718300001</v>
      </c>
      <c r="AR21" s="359">
        <v>136.15782609999999</v>
      </c>
      <c r="AT21" s="356" t="s">
        <v>171</v>
      </c>
      <c r="AU21" s="380">
        <v>23.720805223999999</v>
      </c>
      <c r="AV21" s="380">
        <v>20.480727692999999</v>
      </c>
      <c r="AW21" s="380">
        <v>18.8041999</v>
      </c>
      <c r="AX21" s="380">
        <v>20.035810254000001</v>
      </c>
      <c r="AY21" s="380">
        <v>23.606580924999999</v>
      </c>
      <c r="AZ21" s="380">
        <v>28.55782438</v>
      </c>
      <c r="BA21" s="388">
        <v>20.325639645999999</v>
      </c>
      <c r="BB21" s="388">
        <v>26.573200201999999</v>
      </c>
      <c r="BC21" s="381">
        <v>24.143661132999998</v>
      </c>
      <c r="BE21" s="356" t="s">
        <v>171</v>
      </c>
      <c r="BF21" s="380">
        <v>6.4544535180000002</v>
      </c>
      <c r="BG21" s="380">
        <v>9.8278540739999993</v>
      </c>
      <c r="BH21" s="380">
        <v>12.256316757</v>
      </c>
      <c r="BI21" s="380">
        <v>15.144368043</v>
      </c>
      <c r="BJ21" s="380">
        <v>18.578835663</v>
      </c>
      <c r="BK21" s="380">
        <v>16.919531691</v>
      </c>
      <c r="BL21" s="388">
        <v>11.919490841</v>
      </c>
      <c r="BM21" s="388">
        <v>17.514628979000001</v>
      </c>
      <c r="BN21" s="381">
        <v>15.868771577</v>
      </c>
      <c r="BQ21" s="329" t="s">
        <v>73</v>
      </c>
      <c r="BR21" s="356" t="s">
        <v>171</v>
      </c>
      <c r="BS21" s="380">
        <v>16.916137365000001</v>
      </c>
      <c r="BT21" s="380">
        <v>16.416981646</v>
      </c>
      <c r="BU21" s="380">
        <v>16.021284133999998</v>
      </c>
      <c r="BV21" s="380">
        <v>16.872050784999999</v>
      </c>
      <c r="BW21" s="380">
        <v>19.328275409</v>
      </c>
      <c r="BX21" s="380">
        <v>19.002790918999999</v>
      </c>
      <c r="BY21" s="388">
        <v>16.569711603999998</v>
      </c>
      <c r="BZ21" s="388">
        <v>19.119523561000001</v>
      </c>
      <c r="CA21" s="381">
        <v>18.369474718999999</v>
      </c>
    </row>
    <row r="22" spans="2:79" s="323" customFormat="1" ht="15.75" customHeight="1" x14ac:dyDescent="0.25">
      <c r="B22" s="360" t="s">
        <v>386</v>
      </c>
      <c r="C22" s="361"/>
      <c r="D22" s="361"/>
      <c r="E22" s="361"/>
      <c r="F22" s="361"/>
      <c r="G22" s="361"/>
      <c r="H22" s="361"/>
      <c r="I22" s="362"/>
      <c r="J22" s="362"/>
      <c r="K22" s="363"/>
      <c r="M22" s="360" t="s">
        <v>386</v>
      </c>
      <c r="N22" s="361"/>
      <c r="O22" s="361"/>
      <c r="P22" s="361"/>
      <c r="Q22" s="361"/>
      <c r="R22" s="361"/>
      <c r="S22" s="361"/>
      <c r="T22" s="362"/>
      <c r="U22" s="362"/>
      <c r="V22" s="363"/>
      <c r="X22" s="360" t="s">
        <v>386</v>
      </c>
      <c r="Y22" s="361"/>
      <c r="Z22" s="361"/>
      <c r="AA22" s="361"/>
      <c r="AB22" s="361"/>
      <c r="AC22" s="361"/>
      <c r="AD22" s="361"/>
      <c r="AE22" s="362"/>
      <c r="AF22" s="362"/>
      <c r="AG22" s="363"/>
      <c r="AI22" s="360" t="s">
        <v>386</v>
      </c>
      <c r="AJ22" s="361"/>
      <c r="AK22" s="361"/>
      <c r="AL22" s="361"/>
      <c r="AM22" s="361"/>
      <c r="AN22" s="361"/>
      <c r="AO22" s="361"/>
      <c r="AP22" s="362"/>
      <c r="AQ22" s="362"/>
      <c r="AR22" s="363"/>
      <c r="AT22" s="360" t="s">
        <v>386</v>
      </c>
      <c r="AU22" s="382"/>
      <c r="AV22" s="382"/>
      <c r="AW22" s="382"/>
      <c r="AX22" s="382"/>
      <c r="AY22" s="382"/>
      <c r="AZ22" s="382"/>
      <c r="BA22" s="389"/>
      <c r="BB22" s="389"/>
      <c r="BC22" s="383"/>
      <c r="BE22" s="360" t="s">
        <v>386</v>
      </c>
      <c r="BF22" s="382"/>
      <c r="BG22" s="382"/>
      <c r="BH22" s="382"/>
      <c r="BI22" s="382"/>
      <c r="BJ22" s="382"/>
      <c r="BK22" s="382"/>
      <c r="BL22" s="389"/>
      <c r="BM22" s="389"/>
      <c r="BN22" s="383"/>
      <c r="BQ22" s="364" t="s">
        <v>37</v>
      </c>
      <c r="BR22" s="360" t="s">
        <v>386</v>
      </c>
      <c r="BS22" s="382"/>
      <c r="BT22" s="382"/>
      <c r="BU22" s="382"/>
      <c r="BV22" s="382"/>
      <c r="BW22" s="382"/>
      <c r="BX22" s="382"/>
      <c r="BY22" s="389"/>
      <c r="BZ22" s="389"/>
      <c r="CA22" s="383"/>
    </row>
    <row r="23" spans="2:79" s="351" customFormat="1" ht="15.75" customHeight="1" x14ac:dyDescent="0.25">
      <c r="B23" s="364" t="s">
        <v>590</v>
      </c>
      <c r="C23" s="365">
        <v>201.89265887100001</v>
      </c>
      <c r="D23" s="365">
        <v>128.57299561100001</v>
      </c>
      <c r="E23" s="365">
        <v>125.927134091</v>
      </c>
      <c r="F23" s="365">
        <v>189.16634654999999</v>
      </c>
      <c r="G23" s="365">
        <v>197.60255792000001</v>
      </c>
      <c r="H23" s="365">
        <v>464.11791009000001</v>
      </c>
      <c r="I23" s="366">
        <v>161.99710185199999</v>
      </c>
      <c r="J23" s="366">
        <v>377.065927375</v>
      </c>
      <c r="K23" s="367">
        <v>262.84859828399999</v>
      </c>
      <c r="M23" s="364" t="s">
        <v>590</v>
      </c>
      <c r="N23" s="365">
        <v>163.88589551499999</v>
      </c>
      <c r="O23" s="365">
        <v>106.87195685099999</v>
      </c>
      <c r="P23" s="365">
        <v>107.96499653399999</v>
      </c>
      <c r="Q23" s="365">
        <v>159.36299306999999</v>
      </c>
      <c r="R23" s="365">
        <v>158.80271732400001</v>
      </c>
      <c r="S23" s="365">
        <v>368.65038971000001</v>
      </c>
      <c r="T23" s="366">
        <v>135.90616180399999</v>
      </c>
      <c r="U23" s="366">
        <v>300.107786815</v>
      </c>
      <c r="V23" s="367">
        <v>212.90467406499999</v>
      </c>
      <c r="X23" s="364" t="s">
        <v>590</v>
      </c>
      <c r="Y23" s="365">
        <v>137.47482536000001</v>
      </c>
      <c r="Z23" s="365">
        <v>85.789645375999996</v>
      </c>
      <c r="AA23" s="365">
        <v>81.342707900999997</v>
      </c>
      <c r="AB23" s="365">
        <v>109.757366625</v>
      </c>
      <c r="AC23" s="365">
        <v>106.407174481</v>
      </c>
      <c r="AD23" s="365">
        <v>241.47774428</v>
      </c>
      <c r="AE23" s="366">
        <v>100.79417651</v>
      </c>
      <c r="AF23" s="366">
        <v>197.35960695099999</v>
      </c>
      <c r="AG23" s="367">
        <v>146.07627697199999</v>
      </c>
      <c r="AI23" s="364" t="s">
        <v>590</v>
      </c>
      <c r="AJ23" s="365">
        <v>142.23260579999999</v>
      </c>
      <c r="AK23" s="365">
        <v>90.653431785999999</v>
      </c>
      <c r="AL23" s="365">
        <v>84.378238327000005</v>
      </c>
      <c r="AM23" s="365">
        <v>121.644695813</v>
      </c>
      <c r="AN23" s="365">
        <v>112.132288847</v>
      </c>
      <c r="AO23" s="365">
        <v>252.735097282</v>
      </c>
      <c r="AP23" s="366">
        <v>108.166723457</v>
      </c>
      <c r="AQ23" s="366">
        <v>206.80996332699999</v>
      </c>
      <c r="AR23" s="367">
        <v>154.42316406200001</v>
      </c>
      <c r="AT23" s="364" t="s">
        <v>590</v>
      </c>
      <c r="AU23" s="384">
        <v>20.459571045000001</v>
      </c>
      <c r="AV23" s="384">
        <v>19.980897126999999</v>
      </c>
      <c r="AW23" s="384">
        <v>20.776179565</v>
      </c>
      <c r="AX23" s="384">
        <v>23.009304532000002</v>
      </c>
      <c r="AY23" s="384">
        <v>19.622942160000001</v>
      </c>
      <c r="AZ23" s="384">
        <v>19.935386776000001</v>
      </c>
      <c r="BA23" s="390">
        <v>21.564503556999998</v>
      </c>
      <c r="BB23" s="390">
        <v>19.879330230000001</v>
      </c>
      <c r="BC23" s="385">
        <v>20.474518797000002</v>
      </c>
      <c r="BE23" s="364" t="s">
        <v>590</v>
      </c>
      <c r="BF23" s="384">
        <v>9.1109642320000006</v>
      </c>
      <c r="BG23" s="384">
        <v>9.4034919089999995</v>
      </c>
      <c r="BH23" s="384">
        <v>14.298792124</v>
      </c>
      <c r="BI23" s="384">
        <v>14.112987776000001</v>
      </c>
      <c r="BJ23" s="384">
        <v>20.707390778000001</v>
      </c>
      <c r="BK23" s="384">
        <v>16.872183428</v>
      </c>
      <c r="BL23" s="390">
        <v>12.618594181000001</v>
      </c>
      <c r="BM23" s="390">
        <v>17.528662003000001</v>
      </c>
      <c r="BN23" s="385">
        <v>15.921559389</v>
      </c>
      <c r="BQ23" s="368" t="s">
        <v>38</v>
      </c>
      <c r="BR23" s="364" t="s">
        <v>590</v>
      </c>
      <c r="BS23" s="384">
        <v>18.825232957000001</v>
      </c>
      <c r="BT23" s="384">
        <v>16.878379987999999</v>
      </c>
      <c r="BU23" s="384">
        <v>14.263913561000001</v>
      </c>
      <c r="BV23" s="384">
        <v>15.755103391</v>
      </c>
      <c r="BW23" s="384">
        <v>19.635292682999999</v>
      </c>
      <c r="BX23" s="384">
        <v>20.56966954</v>
      </c>
      <c r="BY23" s="390">
        <v>16.105806678</v>
      </c>
      <c r="BZ23" s="390">
        <v>20.409730758999999</v>
      </c>
      <c r="CA23" s="385">
        <v>19.001023610000001</v>
      </c>
    </row>
    <row r="24" spans="2:79" s="323" customFormat="1" ht="15.75" customHeight="1" x14ac:dyDescent="0.25">
      <c r="B24" s="368" t="s">
        <v>591</v>
      </c>
      <c r="C24" s="369">
        <v>123.108335192</v>
      </c>
      <c r="D24" s="369">
        <v>111.165334712</v>
      </c>
      <c r="E24" s="369">
        <v>158.54035811899999</v>
      </c>
      <c r="F24" s="369">
        <v>175.03460121800001</v>
      </c>
      <c r="G24" s="369">
        <v>297.36395906899997</v>
      </c>
      <c r="H24" s="369" t="s">
        <v>84</v>
      </c>
      <c r="I24" s="370">
        <v>133.79310470499999</v>
      </c>
      <c r="J24" s="370">
        <v>297.36395906899997</v>
      </c>
      <c r="K24" s="355">
        <v>180.81771552000001</v>
      </c>
      <c r="M24" s="368" t="s">
        <v>591</v>
      </c>
      <c r="N24" s="369">
        <v>106.06229565700001</v>
      </c>
      <c r="O24" s="369">
        <v>92.414019542999995</v>
      </c>
      <c r="P24" s="369">
        <v>128.68879194300001</v>
      </c>
      <c r="Q24" s="369">
        <v>150.38028522299999</v>
      </c>
      <c r="R24" s="369">
        <v>253.80312710300001</v>
      </c>
      <c r="S24" s="369" t="s">
        <v>84</v>
      </c>
      <c r="T24" s="370">
        <v>112.908245632</v>
      </c>
      <c r="U24" s="370">
        <v>253.80312710300001</v>
      </c>
      <c r="V24" s="355">
        <v>153.41379286200001</v>
      </c>
      <c r="X24" s="368" t="s">
        <v>591</v>
      </c>
      <c r="Y24" s="369">
        <v>88.149590571000005</v>
      </c>
      <c r="Z24" s="369">
        <v>76.268214471999997</v>
      </c>
      <c r="AA24" s="369">
        <v>112.944458825</v>
      </c>
      <c r="AB24" s="369">
        <v>117.498275451</v>
      </c>
      <c r="AC24" s="369">
        <v>176.43159489600001</v>
      </c>
      <c r="AD24" s="369" t="s">
        <v>84</v>
      </c>
      <c r="AE24" s="370">
        <v>92.480217967000002</v>
      </c>
      <c r="AF24" s="370">
        <v>176.43159489600001</v>
      </c>
      <c r="AG24" s="355">
        <v>116.615207313</v>
      </c>
      <c r="AI24" s="368" t="s">
        <v>591</v>
      </c>
      <c r="AJ24" s="369">
        <v>91.649989727999994</v>
      </c>
      <c r="AK24" s="369">
        <v>77.607576929999993</v>
      </c>
      <c r="AL24" s="369">
        <v>114.052584709</v>
      </c>
      <c r="AM24" s="369">
        <v>118.15140298999999</v>
      </c>
      <c r="AN24" s="369">
        <v>195.16426499299999</v>
      </c>
      <c r="AO24" s="369" t="s">
        <v>84</v>
      </c>
      <c r="AP24" s="370">
        <v>94.139119851999993</v>
      </c>
      <c r="AQ24" s="370">
        <v>195.16426499299999</v>
      </c>
      <c r="AR24" s="355">
        <v>123.182607772</v>
      </c>
      <c r="AT24" s="368" t="s">
        <v>591</v>
      </c>
      <c r="AU24" s="386">
        <v>22.763889341999999</v>
      </c>
      <c r="AV24" s="386">
        <v>19.359843194</v>
      </c>
      <c r="AW24" s="386">
        <v>21.852152318000002</v>
      </c>
      <c r="AX24" s="386">
        <v>19.237105109000002</v>
      </c>
      <c r="AY24" s="386">
        <v>28.111588547</v>
      </c>
      <c r="AZ24" s="386" t="s">
        <v>84</v>
      </c>
      <c r="BA24" s="391">
        <v>20.302058593000002</v>
      </c>
      <c r="BB24" s="391">
        <v>28.111588547</v>
      </c>
      <c r="BC24" s="387">
        <v>23.243120262000001</v>
      </c>
      <c r="BE24" s="368" t="s">
        <v>591</v>
      </c>
      <c r="BF24" s="386">
        <v>5.8963446980000001</v>
      </c>
      <c r="BG24" s="386">
        <v>8.8618679490000005</v>
      </c>
      <c r="BH24" s="386">
        <v>5.9884910170000003</v>
      </c>
      <c r="BI24" s="386">
        <v>17.938121524</v>
      </c>
      <c r="BJ24" s="386">
        <v>18.000465036000001</v>
      </c>
      <c r="BK24" s="386" t="s">
        <v>84</v>
      </c>
      <c r="BL24" s="391">
        <v>10.647761024999999</v>
      </c>
      <c r="BM24" s="391">
        <v>18.000465036000001</v>
      </c>
      <c r="BN24" s="387">
        <v>14.124032809999999</v>
      </c>
      <c r="BQ24" s="364" t="s">
        <v>39</v>
      </c>
      <c r="BR24" s="368" t="s">
        <v>591</v>
      </c>
      <c r="BS24" s="386">
        <v>13.846373203000001</v>
      </c>
      <c r="BT24" s="386">
        <v>16.867951882</v>
      </c>
      <c r="BU24" s="386">
        <v>18.829001352999999</v>
      </c>
      <c r="BV24" s="386">
        <v>14.085395587000001</v>
      </c>
      <c r="BW24" s="386">
        <v>14.648995158</v>
      </c>
      <c r="BX24" s="386" t="s">
        <v>84</v>
      </c>
      <c r="BY24" s="391">
        <v>15.609817202</v>
      </c>
      <c r="BZ24" s="391">
        <v>14.648995158</v>
      </c>
      <c r="CA24" s="387">
        <v>15.155551865</v>
      </c>
    </row>
    <row r="25" spans="2:79" s="351" customFormat="1" ht="15.75" customHeight="1" x14ac:dyDescent="0.25">
      <c r="B25" s="364" t="s">
        <v>41</v>
      </c>
      <c r="C25" s="365">
        <v>452.22720746599998</v>
      </c>
      <c r="D25" s="365">
        <v>135.71541033099999</v>
      </c>
      <c r="E25" s="365">
        <v>101.974133255</v>
      </c>
      <c r="F25" s="365">
        <v>137.37648599400001</v>
      </c>
      <c r="G25" s="365">
        <v>230.36231623699999</v>
      </c>
      <c r="H25" s="365">
        <v>416.98237130000001</v>
      </c>
      <c r="I25" s="366">
        <v>130.53109143099999</v>
      </c>
      <c r="J25" s="366">
        <v>287.24388677399998</v>
      </c>
      <c r="K25" s="367">
        <v>200.31834190999999</v>
      </c>
      <c r="M25" s="364" t="s">
        <v>41</v>
      </c>
      <c r="N25" s="365">
        <v>443.52909547000002</v>
      </c>
      <c r="O25" s="365">
        <v>117.01933415800001</v>
      </c>
      <c r="P25" s="365">
        <v>90.722650060000007</v>
      </c>
      <c r="Q25" s="365">
        <v>119.432127838</v>
      </c>
      <c r="R25" s="365">
        <v>190.558531956</v>
      </c>
      <c r="S25" s="365">
        <v>339.63690116800001</v>
      </c>
      <c r="T25" s="366">
        <v>114.042177588</v>
      </c>
      <c r="U25" s="366">
        <v>235.99744135399999</v>
      </c>
      <c r="V25" s="367">
        <v>168.351224409</v>
      </c>
      <c r="X25" s="364" t="s">
        <v>41</v>
      </c>
      <c r="Y25" s="365">
        <v>403.98282278300002</v>
      </c>
      <c r="Z25" s="365">
        <v>78.407068593999995</v>
      </c>
      <c r="AA25" s="365">
        <v>56.186863529</v>
      </c>
      <c r="AB25" s="365">
        <v>69.894313679999996</v>
      </c>
      <c r="AC25" s="365">
        <v>103.999382286</v>
      </c>
      <c r="AD25" s="365">
        <v>192.27400424199999</v>
      </c>
      <c r="AE25" s="366">
        <v>71.501114255000005</v>
      </c>
      <c r="AF25" s="366">
        <v>130.90538193200001</v>
      </c>
      <c r="AG25" s="367">
        <v>97.954988036000003</v>
      </c>
      <c r="AI25" s="364" t="s">
        <v>41</v>
      </c>
      <c r="AJ25" s="365">
        <v>403.98282278300002</v>
      </c>
      <c r="AK25" s="365">
        <v>81.183187294000007</v>
      </c>
      <c r="AL25" s="365">
        <v>57.636470332999998</v>
      </c>
      <c r="AM25" s="365">
        <v>74.495336856999998</v>
      </c>
      <c r="AN25" s="365">
        <v>126.18722248</v>
      </c>
      <c r="AO25" s="365">
        <v>196.49081622700001</v>
      </c>
      <c r="AP25" s="366">
        <v>74.756822276999998</v>
      </c>
      <c r="AQ25" s="366">
        <v>147.61567412900001</v>
      </c>
      <c r="AR25" s="367">
        <v>107.202283624</v>
      </c>
      <c r="AT25" s="364" t="s">
        <v>41</v>
      </c>
      <c r="AU25" s="384">
        <v>54.549992803000002</v>
      </c>
      <c r="AV25" s="384">
        <v>19.254551331999998</v>
      </c>
      <c r="AW25" s="384">
        <v>14.973570365</v>
      </c>
      <c r="AX25" s="384">
        <v>16.723311045999999</v>
      </c>
      <c r="AY25" s="384">
        <v>18.970923132999999</v>
      </c>
      <c r="AZ25" s="384">
        <v>28.748462659000001</v>
      </c>
      <c r="BA25" s="390">
        <v>17.560802952</v>
      </c>
      <c r="BB25" s="390">
        <v>22.007698199</v>
      </c>
      <c r="BC25" s="385">
        <v>20.044362606</v>
      </c>
      <c r="BE25" s="364" t="s">
        <v>41</v>
      </c>
      <c r="BF25" s="384">
        <v>8.7130880669999993</v>
      </c>
      <c r="BG25" s="384">
        <v>21.400730354</v>
      </c>
      <c r="BH25" s="384">
        <v>29.246565357000001</v>
      </c>
      <c r="BI25" s="384">
        <v>27.452409829</v>
      </c>
      <c r="BJ25" s="384">
        <v>25.919045466</v>
      </c>
      <c r="BK25" s="384">
        <v>30.625789320999999</v>
      </c>
      <c r="BL25" s="390">
        <v>25.433996325999999</v>
      </c>
      <c r="BM25" s="390">
        <v>28.001620847000002</v>
      </c>
      <c r="BN25" s="385">
        <v>27.073578633</v>
      </c>
      <c r="BQ25" s="368" t="s">
        <v>40</v>
      </c>
      <c r="BR25" s="364" t="s">
        <v>41</v>
      </c>
      <c r="BS25" s="384">
        <v>1.9233942260000001</v>
      </c>
      <c r="BT25" s="384">
        <v>13.775941971</v>
      </c>
      <c r="BU25" s="384">
        <v>11.033663965000001</v>
      </c>
      <c r="BV25" s="384">
        <v>13.062175835</v>
      </c>
      <c r="BW25" s="384">
        <v>17.278774120000001</v>
      </c>
      <c r="BX25" s="384">
        <v>18.548858526</v>
      </c>
      <c r="BY25" s="390">
        <v>12.632173423999999</v>
      </c>
      <c r="BZ25" s="390">
        <v>17.840743625999998</v>
      </c>
      <c r="CA25" s="385">
        <v>15.958157998000001</v>
      </c>
    </row>
    <row r="26" spans="2:79" s="323" customFormat="1" ht="15.75" customHeight="1" x14ac:dyDescent="0.25">
      <c r="B26" s="368" t="s">
        <v>592</v>
      </c>
      <c r="C26" s="369">
        <v>76.026411564</v>
      </c>
      <c r="D26" s="369">
        <v>128.153684946</v>
      </c>
      <c r="E26" s="369">
        <v>125.27773358899999</v>
      </c>
      <c r="F26" s="369">
        <v>160.510519837</v>
      </c>
      <c r="G26" s="369">
        <v>335.63287235000001</v>
      </c>
      <c r="H26" s="369">
        <v>280.40992105700002</v>
      </c>
      <c r="I26" s="370">
        <v>126.11639369300001</v>
      </c>
      <c r="J26" s="370">
        <v>319.98474677899998</v>
      </c>
      <c r="K26" s="355">
        <v>204.86522409299999</v>
      </c>
      <c r="M26" s="368" t="s">
        <v>592</v>
      </c>
      <c r="N26" s="369">
        <v>59.381137371999998</v>
      </c>
      <c r="O26" s="369">
        <v>101.94151493299999</v>
      </c>
      <c r="P26" s="369">
        <v>110.817290942</v>
      </c>
      <c r="Q26" s="369">
        <v>121.348095183</v>
      </c>
      <c r="R26" s="369">
        <v>280.05973835899999</v>
      </c>
      <c r="S26" s="369">
        <v>236.217411263</v>
      </c>
      <c r="T26" s="370">
        <v>101.07419345700001</v>
      </c>
      <c r="U26" s="370">
        <v>267.63645739200001</v>
      </c>
      <c r="V26" s="355">
        <v>168.73136011099999</v>
      </c>
      <c r="X26" s="368" t="s">
        <v>592</v>
      </c>
      <c r="Y26" s="369">
        <v>49.739192324999998</v>
      </c>
      <c r="Z26" s="369">
        <v>83.010364140999997</v>
      </c>
      <c r="AA26" s="369">
        <v>88.975489198000005</v>
      </c>
      <c r="AB26" s="369">
        <v>106.499639493</v>
      </c>
      <c r="AC26" s="369">
        <v>205.72122440199999</v>
      </c>
      <c r="AD26" s="369">
        <v>165.76124772</v>
      </c>
      <c r="AE26" s="370">
        <v>83.991644046999994</v>
      </c>
      <c r="AF26" s="370">
        <v>194.398056801</v>
      </c>
      <c r="AG26" s="355">
        <v>128.83844722399999</v>
      </c>
      <c r="AI26" s="368" t="s">
        <v>592</v>
      </c>
      <c r="AJ26" s="369">
        <v>49.873697339000003</v>
      </c>
      <c r="AK26" s="369">
        <v>84.871021384000002</v>
      </c>
      <c r="AL26" s="369">
        <v>89.254719875000006</v>
      </c>
      <c r="AM26" s="369">
        <v>107.464463808</v>
      </c>
      <c r="AN26" s="369">
        <v>208.934318405</v>
      </c>
      <c r="AO26" s="369">
        <v>170.17425010400001</v>
      </c>
      <c r="AP26" s="370">
        <v>85.030309841000005</v>
      </c>
      <c r="AQ26" s="370">
        <v>197.951160104</v>
      </c>
      <c r="AR26" s="355">
        <v>130.898471118</v>
      </c>
      <c r="AT26" s="368" t="s">
        <v>592</v>
      </c>
      <c r="AU26" s="386">
        <v>14.760383351</v>
      </c>
      <c r="AV26" s="386">
        <v>16.436285713</v>
      </c>
      <c r="AW26" s="386">
        <v>22.286690655000001</v>
      </c>
      <c r="AX26" s="386">
        <v>20.025022667999998</v>
      </c>
      <c r="AY26" s="386">
        <v>36.414644873999997</v>
      </c>
      <c r="AZ26" s="386">
        <v>26.865202794000002</v>
      </c>
      <c r="BA26" s="391">
        <v>18.218179900999999</v>
      </c>
      <c r="BB26" s="391">
        <v>33.512782156</v>
      </c>
      <c r="BC26" s="387">
        <v>25.315056945999999</v>
      </c>
      <c r="BE26" s="368" t="s">
        <v>592</v>
      </c>
      <c r="BF26" s="386">
        <v>7.9920660449999996</v>
      </c>
      <c r="BG26" s="386">
        <v>9.2553880660000001</v>
      </c>
      <c r="BH26" s="386">
        <v>14.478831154</v>
      </c>
      <c r="BI26" s="386">
        <v>7.7146493420000004</v>
      </c>
      <c r="BJ26" s="386">
        <v>9.0486172610000004</v>
      </c>
      <c r="BK26" s="386">
        <v>16.297587102000001</v>
      </c>
      <c r="BL26" s="391">
        <v>9.7835911499999995</v>
      </c>
      <c r="BM26" s="391">
        <v>10.848661178</v>
      </c>
      <c r="BN26" s="387">
        <v>10.459326109999999</v>
      </c>
      <c r="BQ26" s="364" t="s">
        <v>41</v>
      </c>
      <c r="BR26" s="368" t="s">
        <v>592</v>
      </c>
      <c r="BS26" s="386">
        <v>21.894067928999998</v>
      </c>
      <c r="BT26" s="386">
        <v>20.453699809</v>
      </c>
      <c r="BU26" s="386">
        <v>11.542707736000001</v>
      </c>
      <c r="BV26" s="386">
        <v>24.398665392000002</v>
      </c>
      <c r="BW26" s="386">
        <v>16.557714863000001</v>
      </c>
      <c r="BX26" s="386">
        <v>15.759966562000001</v>
      </c>
      <c r="BY26" s="391">
        <v>19.856419536000001</v>
      </c>
      <c r="BZ26" s="391">
        <v>16.359620236000001</v>
      </c>
      <c r="CA26" s="387">
        <v>17.637871015999998</v>
      </c>
    </row>
    <row r="27" spans="2:79" s="351" customFormat="1" ht="15.75" customHeight="1" x14ac:dyDescent="0.25">
      <c r="B27" s="364" t="s">
        <v>44</v>
      </c>
      <c r="C27" s="365">
        <v>127.659798834</v>
      </c>
      <c r="D27" s="365">
        <v>84.082134784999994</v>
      </c>
      <c r="E27" s="365" t="s">
        <v>84</v>
      </c>
      <c r="F27" s="365">
        <v>158.644029545</v>
      </c>
      <c r="G27" s="365" t="s">
        <v>84</v>
      </c>
      <c r="H27" s="365" t="s">
        <v>84</v>
      </c>
      <c r="I27" s="366">
        <v>135.64431643500001</v>
      </c>
      <c r="J27" s="366" t="s">
        <v>84</v>
      </c>
      <c r="K27" s="367">
        <v>135.64431643500001</v>
      </c>
      <c r="M27" s="364" t="s">
        <v>44</v>
      </c>
      <c r="N27" s="365">
        <v>115.208135735</v>
      </c>
      <c r="O27" s="365">
        <v>72.223132254000006</v>
      </c>
      <c r="P27" s="365" t="s">
        <v>84</v>
      </c>
      <c r="Q27" s="365">
        <v>149.37200997799999</v>
      </c>
      <c r="R27" s="365" t="s">
        <v>84</v>
      </c>
      <c r="S27" s="365" t="s">
        <v>84</v>
      </c>
      <c r="T27" s="366">
        <v>124.677661286</v>
      </c>
      <c r="U27" s="366" t="s">
        <v>84</v>
      </c>
      <c r="V27" s="367">
        <v>124.677661286</v>
      </c>
      <c r="X27" s="364" t="s">
        <v>44</v>
      </c>
      <c r="Y27" s="365">
        <v>109.99628385299999</v>
      </c>
      <c r="Z27" s="365">
        <v>55.344263679000001</v>
      </c>
      <c r="AA27" s="365" t="s">
        <v>84</v>
      </c>
      <c r="AB27" s="365">
        <v>130.17421478599999</v>
      </c>
      <c r="AC27" s="365" t="s">
        <v>84</v>
      </c>
      <c r="AD27" s="365" t="s">
        <v>84</v>
      </c>
      <c r="AE27" s="366">
        <v>111.743135165</v>
      </c>
      <c r="AF27" s="366" t="s">
        <v>84</v>
      </c>
      <c r="AG27" s="367">
        <v>111.743135165</v>
      </c>
      <c r="AI27" s="364" t="s">
        <v>44</v>
      </c>
      <c r="AJ27" s="365">
        <v>110.69629865900001</v>
      </c>
      <c r="AK27" s="365">
        <v>55.344263679000001</v>
      </c>
      <c r="AL27" s="365" t="s">
        <v>84</v>
      </c>
      <c r="AM27" s="365">
        <v>130.74020247499999</v>
      </c>
      <c r="AN27" s="365" t="s">
        <v>84</v>
      </c>
      <c r="AO27" s="365" t="s">
        <v>84</v>
      </c>
      <c r="AP27" s="366">
        <v>112.291837825</v>
      </c>
      <c r="AQ27" s="366" t="s">
        <v>84</v>
      </c>
      <c r="AR27" s="367">
        <v>112.291837825</v>
      </c>
      <c r="AT27" s="364" t="s">
        <v>44</v>
      </c>
      <c r="AU27" s="384">
        <v>20.197604270999999</v>
      </c>
      <c r="AV27" s="384">
        <v>7.3517828170000001</v>
      </c>
      <c r="AW27" s="384" t="s">
        <v>84</v>
      </c>
      <c r="AX27" s="384">
        <v>29.393957885999999</v>
      </c>
      <c r="AY27" s="384" t="s">
        <v>84</v>
      </c>
      <c r="AZ27" s="384" t="s">
        <v>84</v>
      </c>
      <c r="BA27" s="390">
        <v>21.216437666000001</v>
      </c>
      <c r="BB27" s="390" t="s">
        <v>84</v>
      </c>
      <c r="BC27" s="385">
        <v>21.216437666000001</v>
      </c>
      <c r="BE27" s="364" t="s">
        <v>44</v>
      </c>
      <c r="BF27" s="384">
        <v>2.7933024789999998</v>
      </c>
      <c r="BG27" s="384">
        <v>13.154851648999999</v>
      </c>
      <c r="BH27" s="384" t="s">
        <v>84</v>
      </c>
      <c r="BI27" s="384">
        <v>9.3792351640000007</v>
      </c>
      <c r="BJ27" s="384" t="s">
        <v>84</v>
      </c>
      <c r="BK27" s="384" t="s">
        <v>84</v>
      </c>
      <c r="BL27" s="390">
        <v>7.0461470190000002</v>
      </c>
      <c r="BM27" s="390" t="s">
        <v>84</v>
      </c>
      <c r="BN27" s="385">
        <v>7.0461470190000002</v>
      </c>
      <c r="BQ27" s="368" t="s">
        <v>42</v>
      </c>
      <c r="BR27" s="364" t="s">
        <v>44</v>
      </c>
      <c r="BS27" s="384">
        <v>9.7537856190000003</v>
      </c>
      <c r="BT27" s="384">
        <v>14.104069266</v>
      </c>
      <c r="BU27" s="384" t="s">
        <v>84</v>
      </c>
      <c r="BV27" s="384">
        <v>5.8445436580000001</v>
      </c>
      <c r="BW27" s="384" t="s">
        <v>84</v>
      </c>
      <c r="BX27" s="384" t="s">
        <v>84</v>
      </c>
      <c r="BY27" s="390">
        <v>8.0848615250000009</v>
      </c>
      <c r="BZ27" s="390" t="s">
        <v>84</v>
      </c>
      <c r="CA27" s="385">
        <v>8.0848615250000009</v>
      </c>
    </row>
    <row r="28" spans="2:79" s="323" customFormat="1" ht="15.75" customHeight="1" x14ac:dyDescent="0.25">
      <c r="B28" s="368" t="s">
        <v>102</v>
      </c>
      <c r="C28" s="369">
        <v>171.92713292299999</v>
      </c>
      <c r="D28" s="369">
        <v>156.56732568000001</v>
      </c>
      <c r="E28" s="369">
        <v>120.893303692</v>
      </c>
      <c r="F28" s="369">
        <v>129.669921098</v>
      </c>
      <c r="G28" s="369">
        <v>219.88573848999999</v>
      </c>
      <c r="H28" s="369">
        <v>510.60990299000002</v>
      </c>
      <c r="I28" s="370">
        <v>142.269252596</v>
      </c>
      <c r="J28" s="370">
        <v>332.06602897200003</v>
      </c>
      <c r="K28" s="355">
        <v>213.31503156700001</v>
      </c>
      <c r="M28" s="368" t="s">
        <v>102</v>
      </c>
      <c r="N28" s="369">
        <v>140.53881985000001</v>
      </c>
      <c r="O28" s="369">
        <v>133.81654089599999</v>
      </c>
      <c r="P28" s="369">
        <v>99.170657456000001</v>
      </c>
      <c r="Q28" s="369">
        <v>103.60340588299999</v>
      </c>
      <c r="R28" s="369">
        <v>162.48503654199999</v>
      </c>
      <c r="S28" s="369">
        <v>420.892467415</v>
      </c>
      <c r="T28" s="370">
        <v>117.829034096</v>
      </c>
      <c r="U28" s="370">
        <v>262.195429408</v>
      </c>
      <c r="V28" s="355">
        <v>171.869061582</v>
      </c>
      <c r="X28" s="368" t="s">
        <v>102</v>
      </c>
      <c r="Y28" s="369">
        <v>119.25872291500001</v>
      </c>
      <c r="Z28" s="369">
        <v>103.819980004</v>
      </c>
      <c r="AA28" s="369">
        <v>75.081095035000004</v>
      </c>
      <c r="AB28" s="369">
        <v>79.757904858000003</v>
      </c>
      <c r="AC28" s="369">
        <v>117.306398324</v>
      </c>
      <c r="AD28" s="369">
        <v>327.85511975100002</v>
      </c>
      <c r="AE28" s="370">
        <v>92.009423611000003</v>
      </c>
      <c r="AF28" s="370">
        <v>198.54978850099999</v>
      </c>
      <c r="AG28" s="355">
        <v>131.89020219899999</v>
      </c>
      <c r="AI28" s="368" t="s">
        <v>102</v>
      </c>
      <c r="AJ28" s="369">
        <v>125.666466146</v>
      </c>
      <c r="AK28" s="369">
        <v>111.753989754</v>
      </c>
      <c r="AL28" s="369">
        <v>78.381414125000006</v>
      </c>
      <c r="AM28" s="369">
        <v>80.781405805000006</v>
      </c>
      <c r="AN28" s="369">
        <v>120.470121037</v>
      </c>
      <c r="AO28" s="369">
        <v>334.87290664</v>
      </c>
      <c r="AP28" s="370">
        <v>96.727432049000001</v>
      </c>
      <c r="AQ28" s="370">
        <v>203.20065982899999</v>
      </c>
      <c r="AR28" s="355">
        <v>136.58307950299999</v>
      </c>
      <c r="AT28" s="368" t="s">
        <v>102</v>
      </c>
      <c r="AU28" s="386">
        <v>27.438003129999998</v>
      </c>
      <c r="AV28" s="386">
        <v>25.947987363999999</v>
      </c>
      <c r="AW28" s="386">
        <v>16.566044696999999</v>
      </c>
      <c r="AX28" s="386">
        <v>16.496004103000001</v>
      </c>
      <c r="AY28" s="386">
        <v>18.909731520000001</v>
      </c>
      <c r="AZ28" s="386">
        <v>29.582228289</v>
      </c>
      <c r="BA28" s="391">
        <v>21.002074674999999</v>
      </c>
      <c r="BB28" s="391">
        <v>24.539510922000002</v>
      </c>
      <c r="BC28" s="387">
        <v>22.835259860000001</v>
      </c>
      <c r="BE28" s="368" t="s">
        <v>102</v>
      </c>
      <c r="BF28" s="386">
        <v>6.5716414370000003</v>
      </c>
      <c r="BG28" s="386">
        <v>11.001366066999999</v>
      </c>
      <c r="BH28" s="386">
        <v>12.871002556000001</v>
      </c>
      <c r="BI28" s="386">
        <v>12.669108733</v>
      </c>
      <c r="BJ28" s="386">
        <v>13.671585931999999</v>
      </c>
      <c r="BK28" s="386">
        <v>10.593529375999999</v>
      </c>
      <c r="BL28" s="391">
        <v>11.169705522999999</v>
      </c>
      <c r="BM28" s="391">
        <v>11.845266209</v>
      </c>
      <c r="BN28" s="387">
        <v>11.563361459999999</v>
      </c>
      <c r="BQ28" s="364" t="s">
        <v>43</v>
      </c>
      <c r="BR28" s="368" t="s">
        <v>102</v>
      </c>
      <c r="BS28" s="386">
        <v>18.256753625000002</v>
      </c>
      <c r="BT28" s="386">
        <v>14.530991499000001</v>
      </c>
      <c r="BU28" s="386">
        <v>17.968444548000001</v>
      </c>
      <c r="BV28" s="386">
        <v>20.102206428999999</v>
      </c>
      <c r="BW28" s="386">
        <v>26.104786214000001</v>
      </c>
      <c r="BX28" s="386">
        <v>17.570641511000002</v>
      </c>
      <c r="BY28" s="391">
        <v>17.178847892</v>
      </c>
      <c r="BZ28" s="391">
        <v>21.041176594</v>
      </c>
      <c r="CA28" s="387">
        <v>19.429465274999998</v>
      </c>
    </row>
    <row r="29" spans="2:79" s="351" customFormat="1" ht="15.75" customHeight="1" x14ac:dyDescent="0.25">
      <c r="B29" s="364" t="s">
        <v>593</v>
      </c>
      <c r="C29" s="365">
        <v>51.222436377000001</v>
      </c>
      <c r="D29" s="365">
        <v>97.376603545999998</v>
      </c>
      <c r="E29" s="365">
        <v>161.931866619</v>
      </c>
      <c r="F29" s="365">
        <v>151.18899048</v>
      </c>
      <c r="G29" s="365">
        <v>291.47258732300003</v>
      </c>
      <c r="H29" s="365">
        <v>380.96475223700003</v>
      </c>
      <c r="I29" s="366">
        <v>135.096229704</v>
      </c>
      <c r="J29" s="366">
        <v>321.98953371499999</v>
      </c>
      <c r="K29" s="367">
        <v>242.81743714800001</v>
      </c>
      <c r="M29" s="364" t="s">
        <v>593</v>
      </c>
      <c r="N29" s="365">
        <v>42.138420987000003</v>
      </c>
      <c r="O29" s="365">
        <v>85.065430563000007</v>
      </c>
      <c r="P29" s="365">
        <v>140.70164697600001</v>
      </c>
      <c r="Q29" s="365">
        <v>123.085238277</v>
      </c>
      <c r="R29" s="365">
        <v>234.46098327999999</v>
      </c>
      <c r="S29" s="365">
        <v>312.53415493099999</v>
      </c>
      <c r="T29" s="366">
        <v>114.325215507</v>
      </c>
      <c r="U29" s="366">
        <v>261.08403789300002</v>
      </c>
      <c r="V29" s="367">
        <v>198.91378669299999</v>
      </c>
      <c r="X29" s="364" t="s">
        <v>593</v>
      </c>
      <c r="Y29" s="365">
        <v>24.355627444</v>
      </c>
      <c r="Z29" s="365">
        <v>71.983852432000006</v>
      </c>
      <c r="AA29" s="365">
        <v>112.875224034</v>
      </c>
      <c r="AB29" s="365">
        <v>101.328934863</v>
      </c>
      <c r="AC29" s="365">
        <v>138.92504989899999</v>
      </c>
      <c r="AD29" s="365">
        <v>215.39643993600001</v>
      </c>
      <c r="AE29" s="366">
        <v>93.724973237</v>
      </c>
      <c r="AF29" s="366">
        <v>165.001894867</v>
      </c>
      <c r="AG29" s="367">
        <v>134.80742989000001</v>
      </c>
      <c r="AI29" s="364" t="s">
        <v>593</v>
      </c>
      <c r="AJ29" s="365">
        <v>27.374782208999999</v>
      </c>
      <c r="AK29" s="365">
        <v>73.803901074999999</v>
      </c>
      <c r="AL29" s="365">
        <v>118.182947953</v>
      </c>
      <c r="AM29" s="365">
        <v>101.809457068</v>
      </c>
      <c r="AN29" s="365">
        <v>148.99681734000001</v>
      </c>
      <c r="AO29" s="365">
        <v>218.62915793600001</v>
      </c>
      <c r="AP29" s="366">
        <v>96.030692755000004</v>
      </c>
      <c r="AQ29" s="366">
        <v>172.741537419</v>
      </c>
      <c r="AR29" s="367">
        <v>140.245143641</v>
      </c>
      <c r="AT29" s="364" t="s">
        <v>593</v>
      </c>
      <c r="AU29" s="384">
        <v>8.1097289319999994</v>
      </c>
      <c r="AV29" s="384">
        <v>18.804950913999999</v>
      </c>
      <c r="AW29" s="384">
        <v>24.738754594</v>
      </c>
      <c r="AX29" s="384">
        <v>22.504510567000001</v>
      </c>
      <c r="AY29" s="384">
        <v>22.651758486999999</v>
      </c>
      <c r="AZ29" s="384">
        <v>29.606470996999999</v>
      </c>
      <c r="BA29" s="390">
        <v>21.917594471000001</v>
      </c>
      <c r="BB29" s="390">
        <v>25.207321544999999</v>
      </c>
      <c r="BC29" s="385">
        <v>24.155635564000001</v>
      </c>
      <c r="BE29" s="364" t="s">
        <v>593</v>
      </c>
      <c r="BF29" s="384">
        <v>23.954786383999998</v>
      </c>
      <c r="BG29" s="384">
        <v>8.0783104090000002</v>
      </c>
      <c r="BH29" s="384">
        <v>13.058488200999999</v>
      </c>
      <c r="BI29" s="384">
        <v>11.650199665000001</v>
      </c>
      <c r="BJ29" s="384">
        <v>25.548565437000001</v>
      </c>
      <c r="BK29" s="384">
        <v>19.012088911999999</v>
      </c>
      <c r="BL29" s="390">
        <v>11.384062042</v>
      </c>
      <c r="BM29" s="390">
        <v>22.911367018</v>
      </c>
      <c r="BN29" s="385">
        <v>20.194492722</v>
      </c>
      <c r="BQ29" s="368" t="s">
        <v>44</v>
      </c>
      <c r="BR29" s="364" t="s">
        <v>593</v>
      </c>
      <c r="BS29" s="384">
        <v>17.734446139999999</v>
      </c>
      <c r="BT29" s="384">
        <v>12.642844928000001</v>
      </c>
      <c r="BU29" s="384">
        <v>13.110587858000001</v>
      </c>
      <c r="BV29" s="384">
        <v>18.588491208000001</v>
      </c>
      <c r="BW29" s="384">
        <v>19.559851087999998</v>
      </c>
      <c r="BX29" s="384">
        <v>17.962448469000002</v>
      </c>
      <c r="BY29" s="390">
        <v>15.374976964</v>
      </c>
      <c r="BZ29" s="390">
        <v>18.915365080000001</v>
      </c>
      <c r="CA29" s="385">
        <v>18.080929842</v>
      </c>
    </row>
    <row r="30" spans="2:79" s="323" customFormat="1" ht="15.75" customHeight="1" x14ac:dyDescent="0.25">
      <c r="B30" s="368" t="s">
        <v>103</v>
      </c>
      <c r="C30" s="369">
        <v>205.81074388499999</v>
      </c>
      <c r="D30" s="369">
        <v>137.01299288300001</v>
      </c>
      <c r="E30" s="369">
        <v>128.899633112</v>
      </c>
      <c r="F30" s="369">
        <v>124.02389503400001</v>
      </c>
      <c r="G30" s="369">
        <v>389.511396768</v>
      </c>
      <c r="H30" s="369">
        <v>350.08116985499998</v>
      </c>
      <c r="I30" s="370">
        <v>134.41741187299999</v>
      </c>
      <c r="J30" s="370">
        <v>375.82185203099999</v>
      </c>
      <c r="K30" s="355">
        <v>237.07770711699999</v>
      </c>
      <c r="M30" s="368" t="s">
        <v>103</v>
      </c>
      <c r="N30" s="369">
        <v>173.48439690199999</v>
      </c>
      <c r="O30" s="369">
        <v>120.029025576</v>
      </c>
      <c r="P30" s="369">
        <v>109.391625514</v>
      </c>
      <c r="Q30" s="369">
        <v>100.46383968000001</v>
      </c>
      <c r="R30" s="369">
        <v>334.69266850100001</v>
      </c>
      <c r="S30" s="369">
        <v>312.78786635599999</v>
      </c>
      <c r="T30" s="370">
        <v>113.739121599</v>
      </c>
      <c r="U30" s="370">
        <v>327.08767120900001</v>
      </c>
      <c r="V30" s="355">
        <v>204.46829409700001</v>
      </c>
      <c r="X30" s="368" t="s">
        <v>103</v>
      </c>
      <c r="Y30" s="369">
        <v>143.96104249000001</v>
      </c>
      <c r="Z30" s="369">
        <v>102.768302964</v>
      </c>
      <c r="AA30" s="369">
        <v>88.883302936999996</v>
      </c>
      <c r="AB30" s="369">
        <v>71.735838776999998</v>
      </c>
      <c r="AC30" s="369">
        <v>233.65096649099999</v>
      </c>
      <c r="AD30" s="369">
        <v>233.34613593099999</v>
      </c>
      <c r="AE30" s="370">
        <v>91.175325271000006</v>
      </c>
      <c r="AF30" s="370">
        <v>233.54513419200001</v>
      </c>
      <c r="AG30" s="355">
        <v>151.71988943900001</v>
      </c>
      <c r="AI30" s="368" t="s">
        <v>103</v>
      </c>
      <c r="AJ30" s="369">
        <v>147.353705744</v>
      </c>
      <c r="AK30" s="369">
        <v>104.607532167</v>
      </c>
      <c r="AL30" s="369">
        <v>89.001840134000005</v>
      </c>
      <c r="AM30" s="369">
        <v>72.544031453000002</v>
      </c>
      <c r="AN30" s="369">
        <v>256.70483680699999</v>
      </c>
      <c r="AO30" s="369">
        <v>234.065850821</v>
      </c>
      <c r="AP30" s="370">
        <v>92.286822221999998</v>
      </c>
      <c r="AQ30" s="370">
        <v>248.844942616</v>
      </c>
      <c r="AR30" s="355">
        <v>158.86514552</v>
      </c>
      <c r="AT30" s="368" t="s">
        <v>103</v>
      </c>
      <c r="AU30" s="386">
        <v>23.05359091</v>
      </c>
      <c r="AV30" s="386">
        <v>22.672310357000001</v>
      </c>
      <c r="AW30" s="386">
        <v>18.065583038</v>
      </c>
      <c r="AX30" s="386">
        <v>12.922760578</v>
      </c>
      <c r="AY30" s="386">
        <v>34.789506111000001</v>
      </c>
      <c r="AZ30" s="386">
        <v>43.711114320999997</v>
      </c>
      <c r="BA30" s="391">
        <v>18.009226811000001</v>
      </c>
      <c r="BB30" s="391">
        <v>37.273928314000003</v>
      </c>
      <c r="BC30" s="387">
        <v>27.464904521000001</v>
      </c>
      <c r="BE30" s="368" t="s">
        <v>103</v>
      </c>
      <c r="BF30" s="386">
        <v>2.8885414329999999</v>
      </c>
      <c r="BG30" s="386">
        <v>7.8005686750000001</v>
      </c>
      <c r="BH30" s="386">
        <v>7.604591944</v>
      </c>
      <c r="BI30" s="386">
        <v>12.616387152</v>
      </c>
      <c r="BJ30" s="386">
        <v>14.702090947</v>
      </c>
      <c r="BK30" s="386">
        <v>21.011033210000001</v>
      </c>
      <c r="BL30" s="391">
        <v>8.7593034230000004</v>
      </c>
      <c r="BM30" s="391">
        <v>16.742433114000001</v>
      </c>
      <c r="BN30" s="387">
        <v>14.141031494</v>
      </c>
      <c r="BQ30" s="364" t="s">
        <v>45</v>
      </c>
      <c r="BR30" s="368" t="s">
        <v>103</v>
      </c>
      <c r="BS30" s="386">
        <v>15.706831613</v>
      </c>
      <c r="BT30" s="386">
        <v>12.395880821</v>
      </c>
      <c r="BU30" s="386">
        <v>15.134261539000001</v>
      </c>
      <c r="BV30" s="386">
        <v>18.996384000999999</v>
      </c>
      <c r="BW30" s="386">
        <v>14.073716127999999</v>
      </c>
      <c r="BX30" s="386">
        <v>10.652759048</v>
      </c>
      <c r="BY30" s="391">
        <v>15.383639654</v>
      </c>
      <c r="BZ30" s="391">
        <v>12.967362210999999</v>
      </c>
      <c r="CA30" s="387">
        <v>13.754736123000001</v>
      </c>
    </row>
    <row r="31" spans="2:79" s="351" customFormat="1" ht="15.75" customHeight="1" x14ac:dyDescent="0.25">
      <c r="B31" s="364" t="s">
        <v>594</v>
      </c>
      <c r="C31" s="365">
        <v>143.416511372</v>
      </c>
      <c r="D31" s="365">
        <v>133.64831628300001</v>
      </c>
      <c r="E31" s="365">
        <v>103.132809642</v>
      </c>
      <c r="F31" s="365">
        <v>156.17548693200001</v>
      </c>
      <c r="G31" s="365">
        <v>265.14272816099998</v>
      </c>
      <c r="H31" s="365">
        <v>581.61101241200004</v>
      </c>
      <c r="I31" s="366">
        <v>135.41191737400001</v>
      </c>
      <c r="J31" s="366">
        <v>411.23543832799999</v>
      </c>
      <c r="K31" s="367">
        <v>247.465021675</v>
      </c>
      <c r="M31" s="364" t="s">
        <v>594</v>
      </c>
      <c r="N31" s="365">
        <v>117.960498594</v>
      </c>
      <c r="O31" s="365">
        <v>110.666238913</v>
      </c>
      <c r="P31" s="365">
        <v>77.122462299000006</v>
      </c>
      <c r="Q31" s="365">
        <v>124.613478144</v>
      </c>
      <c r="R31" s="365">
        <v>219.159300847</v>
      </c>
      <c r="S31" s="365">
        <v>531.11849847400003</v>
      </c>
      <c r="T31" s="366">
        <v>108.66495273300001</v>
      </c>
      <c r="U31" s="366">
        <v>363.17046060899997</v>
      </c>
      <c r="V31" s="367">
        <v>212.05762976299999</v>
      </c>
      <c r="X31" s="364" t="s">
        <v>594</v>
      </c>
      <c r="Y31" s="365">
        <v>104.033722498</v>
      </c>
      <c r="Z31" s="365">
        <v>93.240262657000002</v>
      </c>
      <c r="AA31" s="365">
        <v>59.323727499</v>
      </c>
      <c r="AB31" s="365">
        <v>96.622590217999999</v>
      </c>
      <c r="AC31" s="365">
        <v>151.553519085</v>
      </c>
      <c r="AD31" s="365">
        <v>376.89876870099999</v>
      </c>
      <c r="AE31" s="366">
        <v>88.275192476000001</v>
      </c>
      <c r="AF31" s="366">
        <v>255.58068350600001</v>
      </c>
      <c r="AG31" s="367">
        <v>156.24292623400001</v>
      </c>
      <c r="AI31" s="364" t="s">
        <v>594</v>
      </c>
      <c r="AJ31" s="365">
        <v>109.569295779</v>
      </c>
      <c r="AK31" s="365">
        <v>96.940045045000005</v>
      </c>
      <c r="AL31" s="365">
        <v>63.258346406000001</v>
      </c>
      <c r="AM31" s="365">
        <v>100.992787905</v>
      </c>
      <c r="AN31" s="365">
        <v>157.29491789599999</v>
      </c>
      <c r="AO31" s="365">
        <v>394.22874700900002</v>
      </c>
      <c r="AP31" s="366">
        <v>92.500435479999993</v>
      </c>
      <c r="AQ31" s="366">
        <v>266.67177158999999</v>
      </c>
      <c r="AR31" s="367">
        <v>163.257413797</v>
      </c>
      <c r="AT31" s="364" t="s">
        <v>594</v>
      </c>
      <c r="AU31" s="384">
        <v>23.577448701000002</v>
      </c>
      <c r="AV31" s="384">
        <v>19.777947411</v>
      </c>
      <c r="AW31" s="384">
        <v>14.361476626</v>
      </c>
      <c r="AX31" s="384">
        <v>18.049178774000001</v>
      </c>
      <c r="AY31" s="384">
        <v>24.819454049000001</v>
      </c>
      <c r="AZ31" s="384">
        <v>46.033603253999999</v>
      </c>
      <c r="BA31" s="390">
        <v>18.587882899</v>
      </c>
      <c r="BB31" s="390">
        <v>36.206336176999997</v>
      </c>
      <c r="BC31" s="385">
        <v>27.452555668999999</v>
      </c>
      <c r="BE31" s="364" t="s">
        <v>594</v>
      </c>
      <c r="BF31" s="384">
        <v>5.3242947999999997</v>
      </c>
      <c r="BG31" s="384">
        <v>8.2393601519999997</v>
      </c>
      <c r="BH31" s="384">
        <v>7.2033758150000002</v>
      </c>
      <c r="BI31" s="384">
        <v>14.296331925</v>
      </c>
      <c r="BJ31" s="384">
        <v>17.219335150999999</v>
      </c>
      <c r="BK31" s="384">
        <v>16.028655207</v>
      </c>
      <c r="BL31" s="390">
        <v>9.8588945760000009</v>
      </c>
      <c r="BM31" s="390">
        <v>16.441951363000001</v>
      </c>
      <c r="BN31" s="385">
        <v>14.303128472999999</v>
      </c>
      <c r="BQ31" s="368" t="s">
        <v>74</v>
      </c>
      <c r="BR31" s="364" t="s">
        <v>594</v>
      </c>
      <c r="BS31" s="384">
        <v>17.749708548000001</v>
      </c>
      <c r="BT31" s="384">
        <v>17.195934829999999</v>
      </c>
      <c r="BU31" s="384">
        <v>25.220245073000001</v>
      </c>
      <c r="BV31" s="384">
        <v>20.209323120000001</v>
      </c>
      <c r="BW31" s="384">
        <v>17.342895894000002</v>
      </c>
      <c r="BX31" s="384">
        <v>8.6814920729999994</v>
      </c>
      <c r="BY31" s="390">
        <v>19.752297405</v>
      </c>
      <c r="BZ31" s="390">
        <v>11.687946427</v>
      </c>
      <c r="CA31" s="385">
        <v>14.308039040000001</v>
      </c>
    </row>
    <row r="32" spans="2:79" s="323" customFormat="1" ht="15.75" customHeight="1" x14ac:dyDescent="0.25">
      <c r="B32" s="368" t="s">
        <v>104</v>
      </c>
      <c r="C32" s="369">
        <v>210.81177949799999</v>
      </c>
      <c r="D32" s="369">
        <v>167.20235817</v>
      </c>
      <c r="E32" s="369">
        <v>154.19778334099999</v>
      </c>
      <c r="F32" s="369">
        <v>203.794303547</v>
      </c>
      <c r="G32" s="369">
        <v>211.539876902</v>
      </c>
      <c r="H32" s="369">
        <v>675.49337624700001</v>
      </c>
      <c r="I32" s="370">
        <v>180.51244018899999</v>
      </c>
      <c r="J32" s="370">
        <v>433.82528631399998</v>
      </c>
      <c r="K32" s="355">
        <v>296.00555361599999</v>
      </c>
      <c r="M32" s="368" t="s">
        <v>104</v>
      </c>
      <c r="N32" s="369">
        <v>174.14143343500001</v>
      </c>
      <c r="O32" s="369">
        <v>135.53417540199999</v>
      </c>
      <c r="P32" s="369">
        <v>124.63544696699999</v>
      </c>
      <c r="Q32" s="369">
        <v>164.46353534299999</v>
      </c>
      <c r="R32" s="369">
        <v>171.533426507</v>
      </c>
      <c r="S32" s="369">
        <v>546.44839592799997</v>
      </c>
      <c r="T32" s="370">
        <v>146.65019877200001</v>
      </c>
      <c r="U32" s="370">
        <v>351.15946142199999</v>
      </c>
      <c r="V32" s="355">
        <v>239.892258263</v>
      </c>
      <c r="X32" s="368" t="s">
        <v>104</v>
      </c>
      <c r="Y32" s="369">
        <v>151.821673992</v>
      </c>
      <c r="Z32" s="369">
        <v>113.648878166</v>
      </c>
      <c r="AA32" s="369">
        <v>105.714666532</v>
      </c>
      <c r="AB32" s="369">
        <v>106.061001405</v>
      </c>
      <c r="AC32" s="369">
        <v>113.599026501</v>
      </c>
      <c r="AD32" s="369">
        <v>422.31764141500003</v>
      </c>
      <c r="AE32" s="370">
        <v>116.750512716</v>
      </c>
      <c r="AF32" s="370">
        <v>261.50963350400002</v>
      </c>
      <c r="AG32" s="355">
        <v>182.75064580200001</v>
      </c>
      <c r="AI32" s="368" t="s">
        <v>104</v>
      </c>
      <c r="AJ32" s="369">
        <v>161.99489939599999</v>
      </c>
      <c r="AK32" s="369">
        <v>121.597208704</v>
      </c>
      <c r="AL32" s="369">
        <v>112.532380674</v>
      </c>
      <c r="AM32" s="369">
        <v>113.183033825</v>
      </c>
      <c r="AN32" s="369">
        <v>121.654296085</v>
      </c>
      <c r="AO32" s="369">
        <v>431.33456126499999</v>
      </c>
      <c r="AP32" s="370">
        <v>124.616135982</v>
      </c>
      <c r="AQ32" s="370">
        <v>270.02564069099998</v>
      </c>
      <c r="AR32" s="355">
        <v>190.91279909100001</v>
      </c>
      <c r="AT32" s="368" t="s">
        <v>104</v>
      </c>
      <c r="AU32" s="386">
        <v>27.274757415</v>
      </c>
      <c r="AV32" s="386">
        <v>22.271381379000001</v>
      </c>
      <c r="AW32" s="386">
        <v>19.720961945999999</v>
      </c>
      <c r="AX32" s="386">
        <v>17.340418226000001</v>
      </c>
      <c r="AY32" s="386">
        <v>23.941182920999999</v>
      </c>
      <c r="AZ32" s="386">
        <v>41.786231327000003</v>
      </c>
      <c r="BA32" s="391">
        <v>21.248118825999999</v>
      </c>
      <c r="BB32" s="391">
        <v>35.565172052999998</v>
      </c>
      <c r="BC32" s="387">
        <v>28.697996423999999</v>
      </c>
      <c r="BE32" s="368" t="s">
        <v>104</v>
      </c>
      <c r="BF32" s="386">
        <v>5.6571136979999999</v>
      </c>
      <c r="BG32" s="386">
        <v>7.9138159899999998</v>
      </c>
      <c r="BH32" s="386">
        <v>8.519729559</v>
      </c>
      <c r="BI32" s="386">
        <v>20.126423452000001</v>
      </c>
      <c r="BJ32" s="386">
        <v>21.637312161000001</v>
      </c>
      <c r="BK32" s="386">
        <v>15.126286457000001</v>
      </c>
      <c r="BL32" s="391">
        <v>10.851360937999999</v>
      </c>
      <c r="BM32" s="391">
        <v>16.780043283000001</v>
      </c>
      <c r="BN32" s="387">
        <v>14.812974038</v>
      </c>
      <c r="BQ32" s="364" t="s">
        <v>46</v>
      </c>
      <c r="BR32" s="368" t="s">
        <v>104</v>
      </c>
      <c r="BS32" s="386">
        <v>17.394827816999999</v>
      </c>
      <c r="BT32" s="386">
        <v>18.940033570000001</v>
      </c>
      <c r="BU32" s="386">
        <v>19.171699963999998</v>
      </c>
      <c r="BV32" s="386">
        <v>19.299248075000001</v>
      </c>
      <c r="BW32" s="386">
        <v>18.912013649999999</v>
      </c>
      <c r="BX32" s="386">
        <v>19.103811356000001</v>
      </c>
      <c r="BY32" s="391">
        <v>18.758951671999998</v>
      </c>
      <c r="BZ32" s="391">
        <v>19.055096026000001</v>
      </c>
      <c r="CA32" s="387">
        <v>18.956838703999999</v>
      </c>
    </row>
    <row r="33" spans="2:79" s="351" customFormat="1" ht="15.75" customHeight="1" x14ac:dyDescent="0.25">
      <c r="B33" s="364" t="s">
        <v>53</v>
      </c>
      <c r="C33" s="365">
        <v>381.32031027900001</v>
      </c>
      <c r="D33" s="365">
        <v>135.13653053600001</v>
      </c>
      <c r="E33" s="365">
        <v>110.40968260699999</v>
      </c>
      <c r="F33" s="365">
        <v>184.196601985</v>
      </c>
      <c r="G33" s="365">
        <v>237.92667408299999</v>
      </c>
      <c r="H33" s="365">
        <v>399.84263555000001</v>
      </c>
      <c r="I33" s="366">
        <v>148.38085896300001</v>
      </c>
      <c r="J33" s="366">
        <v>322.986242215</v>
      </c>
      <c r="K33" s="367">
        <v>233.278006922</v>
      </c>
      <c r="M33" s="364" t="s">
        <v>53</v>
      </c>
      <c r="N33" s="365">
        <v>345.371304533</v>
      </c>
      <c r="O33" s="365">
        <v>102.749159507</v>
      </c>
      <c r="P33" s="365">
        <v>97.626543100000006</v>
      </c>
      <c r="Q33" s="365">
        <v>164.55135345100001</v>
      </c>
      <c r="R33" s="365">
        <v>210.11282321799999</v>
      </c>
      <c r="S33" s="365">
        <v>313.26453515700001</v>
      </c>
      <c r="T33" s="366">
        <v>126.243360788</v>
      </c>
      <c r="U33" s="366">
        <v>264.30167520200001</v>
      </c>
      <c r="V33" s="367">
        <v>193.37048440500001</v>
      </c>
      <c r="X33" s="364" t="s">
        <v>53</v>
      </c>
      <c r="Y33" s="365">
        <v>309.19206809999997</v>
      </c>
      <c r="Z33" s="365">
        <v>81.504095828999994</v>
      </c>
      <c r="AA33" s="365">
        <v>65.571109976000002</v>
      </c>
      <c r="AB33" s="365">
        <v>128.68325093300001</v>
      </c>
      <c r="AC33" s="365">
        <v>130.88286258700001</v>
      </c>
      <c r="AD33" s="365">
        <v>203.019267415</v>
      </c>
      <c r="AE33" s="366">
        <v>96.426145589000001</v>
      </c>
      <c r="AF33" s="366">
        <v>168.77839423</v>
      </c>
      <c r="AG33" s="367">
        <v>131.60547078299999</v>
      </c>
      <c r="AI33" s="364" t="s">
        <v>53</v>
      </c>
      <c r="AJ33" s="365">
        <v>309.19206809999997</v>
      </c>
      <c r="AK33" s="365">
        <v>82.467549556999998</v>
      </c>
      <c r="AL33" s="365">
        <v>65.833820071999995</v>
      </c>
      <c r="AM33" s="365">
        <v>129.66585025399999</v>
      </c>
      <c r="AN33" s="365">
        <v>140.991630453</v>
      </c>
      <c r="AO33" s="365">
        <v>204.067310142</v>
      </c>
      <c r="AP33" s="366">
        <v>97.180454005000001</v>
      </c>
      <c r="AQ33" s="366">
        <v>174.12727702800001</v>
      </c>
      <c r="AR33" s="367">
        <v>134.59376679900001</v>
      </c>
      <c r="AT33" s="364" t="s">
        <v>53</v>
      </c>
      <c r="AU33" s="384">
        <v>36.830070405999997</v>
      </c>
      <c r="AV33" s="384">
        <v>17.789877314000002</v>
      </c>
      <c r="AW33" s="384">
        <v>15.311402022999999</v>
      </c>
      <c r="AX33" s="384">
        <v>27.121273423000002</v>
      </c>
      <c r="AY33" s="384">
        <v>22.193839985</v>
      </c>
      <c r="AZ33" s="384">
        <v>29.265250533</v>
      </c>
      <c r="BA33" s="390">
        <v>20.972520007</v>
      </c>
      <c r="BB33" s="390">
        <v>26.072446600999999</v>
      </c>
      <c r="BC33" s="385">
        <v>23.915126225000002</v>
      </c>
      <c r="BE33" s="364" t="s">
        <v>53</v>
      </c>
      <c r="BF33" s="384">
        <v>8.3418914179999994</v>
      </c>
      <c r="BG33" s="384">
        <v>11.463292037</v>
      </c>
      <c r="BH33" s="384">
        <v>18.481619824999999</v>
      </c>
      <c r="BI33" s="384">
        <v>16.927670891000002</v>
      </c>
      <c r="BJ33" s="384">
        <v>24.747506613999999</v>
      </c>
      <c r="BK33" s="384">
        <v>17.537787206000001</v>
      </c>
      <c r="BL33" s="390">
        <v>15.324872029</v>
      </c>
      <c r="BM33" s="390">
        <v>20.058757975999999</v>
      </c>
      <c r="BN33" s="385">
        <v>18.511735729000002</v>
      </c>
      <c r="BQ33" s="368" t="s">
        <v>47</v>
      </c>
      <c r="BR33" s="364" t="s">
        <v>53</v>
      </c>
      <c r="BS33" s="384">
        <v>9.4275087840000005</v>
      </c>
      <c r="BT33" s="384">
        <v>23.966407085</v>
      </c>
      <c r="BU33" s="384">
        <v>11.577915274</v>
      </c>
      <c r="BV33" s="384">
        <v>10.665369676999999</v>
      </c>
      <c r="BW33" s="384">
        <v>11.690093585</v>
      </c>
      <c r="BX33" s="384">
        <v>21.653043646</v>
      </c>
      <c r="BY33" s="390">
        <v>14.919375942</v>
      </c>
      <c r="BZ33" s="390">
        <v>18.169370501</v>
      </c>
      <c r="CA33" s="385">
        <v>17.107280297999999</v>
      </c>
    </row>
    <row r="34" spans="2:79" s="323" customFormat="1" ht="15.75" customHeight="1" x14ac:dyDescent="0.25">
      <c r="B34" s="368" t="s">
        <v>75</v>
      </c>
      <c r="C34" s="369">
        <v>236.58946032599999</v>
      </c>
      <c r="D34" s="369">
        <v>143.89867879299999</v>
      </c>
      <c r="E34" s="369">
        <v>160.92773830900001</v>
      </c>
      <c r="F34" s="369">
        <v>173.06004771900001</v>
      </c>
      <c r="G34" s="369">
        <v>140.85224573599999</v>
      </c>
      <c r="H34" s="369">
        <v>302.98239130000002</v>
      </c>
      <c r="I34" s="370">
        <v>169.66989605099999</v>
      </c>
      <c r="J34" s="370">
        <v>262.48831250699999</v>
      </c>
      <c r="K34" s="355">
        <v>239.09832057200001</v>
      </c>
      <c r="M34" s="368" t="s">
        <v>75</v>
      </c>
      <c r="N34" s="369">
        <v>197.59480912199999</v>
      </c>
      <c r="O34" s="369">
        <v>129.271421769</v>
      </c>
      <c r="P34" s="369">
        <v>140.04773862499999</v>
      </c>
      <c r="Q34" s="369">
        <v>149.86897579800001</v>
      </c>
      <c r="R34" s="369">
        <v>106.955619392</v>
      </c>
      <c r="S34" s="369">
        <v>217.53149237400001</v>
      </c>
      <c r="T34" s="370">
        <v>147.490001283</v>
      </c>
      <c r="U34" s="370">
        <v>189.91375294900001</v>
      </c>
      <c r="V34" s="355">
        <v>179.22308134299999</v>
      </c>
      <c r="X34" s="368" t="s">
        <v>75</v>
      </c>
      <c r="Y34" s="369">
        <v>154.52327855600001</v>
      </c>
      <c r="Z34" s="369">
        <v>109.23640481299999</v>
      </c>
      <c r="AA34" s="369">
        <v>122.587564427</v>
      </c>
      <c r="AB34" s="369">
        <v>118.212253066</v>
      </c>
      <c r="AC34" s="369">
        <v>66.524632440999994</v>
      </c>
      <c r="AD34" s="369">
        <v>162.630968301</v>
      </c>
      <c r="AE34" s="370">
        <v>120.236374961</v>
      </c>
      <c r="AF34" s="370">
        <v>138.62718095299999</v>
      </c>
      <c r="AG34" s="355">
        <v>133.99274718199999</v>
      </c>
      <c r="AI34" s="368" t="s">
        <v>75</v>
      </c>
      <c r="AJ34" s="369">
        <v>178.909814651</v>
      </c>
      <c r="AK34" s="369">
        <v>110.989997286</v>
      </c>
      <c r="AL34" s="369">
        <v>125.262509069</v>
      </c>
      <c r="AM34" s="369">
        <v>127.07485367</v>
      </c>
      <c r="AN34" s="369">
        <v>70.057906320000001</v>
      </c>
      <c r="AO34" s="369">
        <v>166.33719938900001</v>
      </c>
      <c r="AP34" s="370">
        <v>127.65410822600001</v>
      </c>
      <c r="AQ34" s="370">
        <v>142.29021376399999</v>
      </c>
      <c r="AR34" s="355">
        <v>138.60195443399999</v>
      </c>
      <c r="AT34" s="368" t="s">
        <v>75</v>
      </c>
      <c r="AU34" s="386">
        <v>25.984895598000001</v>
      </c>
      <c r="AV34" s="386">
        <v>21.264052917000001</v>
      </c>
      <c r="AW34" s="386">
        <v>23.915591074999998</v>
      </c>
      <c r="AX34" s="386">
        <v>23.436784433</v>
      </c>
      <c r="AY34" s="386">
        <v>12.398403285000001</v>
      </c>
      <c r="AZ34" s="386">
        <v>24.589693781000001</v>
      </c>
      <c r="BA34" s="391">
        <v>23.332312068</v>
      </c>
      <c r="BB34" s="391">
        <v>21.937087672000001</v>
      </c>
      <c r="BC34" s="387">
        <v>22.245830059999999</v>
      </c>
      <c r="BE34" s="368" t="s">
        <v>75</v>
      </c>
      <c r="BF34" s="386">
        <v>5.9051380919999996</v>
      </c>
      <c r="BG34" s="386">
        <v>11.837370755</v>
      </c>
      <c r="BH34" s="386">
        <v>7.6987541430000004</v>
      </c>
      <c r="BI34" s="386">
        <v>11.341532359</v>
      </c>
      <c r="BJ34" s="386">
        <v>24.184307733000001</v>
      </c>
      <c r="BK34" s="386">
        <v>13.465574361</v>
      </c>
      <c r="BL34" s="391">
        <v>10.092484484</v>
      </c>
      <c r="BM34" s="391">
        <v>14.90213851</v>
      </c>
      <c r="BN34" s="387">
        <v>14.042060146000001</v>
      </c>
      <c r="BQ34" s="364" t="s">
        <v>48</v>
      </c>
      <c r="BR34" s="368" t="s">
        <v>75</v>
      </c>
      <c r="BS34" s="386">
        <v>16.481990005</v>
      </c>
      <c r="BT34" s="386">
        <v>10.164969648</v>
      </c>
      <c r="BU34" s="386">
        <v>12.974767373000001</v>
      </c>
      <c r="BV34" s="386">
        <v>13.400592584</v>
      </c>
      <c r="BW34" s="386">
        <v>24.0653787</v>
      </c>
      <c r="BX34" s="386">
        <v>28.203255825999999</v>
      </c>
      <c r="BY34" s="391">
        <v>13.072380713999999</v>
      </c>
      <c r="BZ34" s="391">
        <v>27.648682283999999</v>
      </c>
      <c r="CA34" s="387">
        <v>25.042099453999999</v>
      </c>
    </row>
    <row r="35" spans="2:79" s="351" customFormat="1" ht="15.75" customHeight="1" x14ac:dyDescent="0.25">
      <c r="B35" s="364" t="s">
        <v>105</v>
      </c>
      <c r="C35" s="365" t="s">
        <v>84</v>
      </c>
      <c r="D35" s="365">
        <v>93.157988420999999</v>
      </c>
      <c r="E35" s="365">
        <v>72.861836593999996</v>
      </c>
      <c r="F35" s="365">
        <v>153.72305289600001</v>
      </c>
      <c r="G35" s="365">
        <v>184.78119336399999</v>
      </c>
      <c r="H35" s="365">
        <v>145.259554861</v>
      </c>
      <c r="I35" s="366">
        <v>109.777641074</v>
      </c>
      <c r="J35" s="366">
        <v>152.948508463</v>
      </c>
      <c r="K35" s="367">
        <v>148.472402515</v>
      </c>
      <c r="M35" s="364" t="s">
        <v>105</v>
      </c>
      <c r="N35" s="365" t="s">
        <v>84</v>
      </c>
      <c r="O35" s="365">
        <v>80.886687813999998</v>
      </c>
      <c r="P35" s="365">
        <v>61.601463121000002</v>
      </c>
      <c r="Q35" s="365">
        <v>121.41312424100001</v>
      </c>
      <c r="R35" s="365">
        <v>130.748082256</v>
      </c>
      <c r="S35" s="365">
        <v>119.173177571</v>
      </c>
      <c r="T35" s="366">
        <v>90.448813955000006</v>
      </c>
      <c r="U35" s="366">
        <v>121.42508079300001</v>
      </c>
      <c r="V35" s="367">
        <v>118.21335351899999</v>
      </c>
      <c r="X35" s="364" t="s">
        <v>105</v>
      </c>
      <c r="Y35" s="365" t="s">
        <v>84</v>
      </c>
      <c r="Z35" s="365">
        <v>62.916575989999998</v>
      </c>
      <c r="AA35" s="365">
        <v>52.115055142000003</v>
      </c>
      <c r="AB35" s="365">
        <v>75.881529830000005</v>
      </c>
      <c r="AC35" s="365">
        <v>111.769946722</v>
      </c>
      <c r="AD35" s="365">
        <v>82.394596532999998</v>
      </c>
      <c r="AE35" s="366">
        <v>64.709930239000002</v>
      </c>
      <c r="AF35" s="366">
        <v>88.109584909000006</v>
      </c>
      <c r="AG35" s="367">
        <v>85.683427183000006</v>
      </c>
      <c r="AI35" s="364" t="s">
        <v>105</v>
      </c>
      <c r="AJ35" s="365" t="s">
        <v>84</v>
      </c>
      <c r="AK35" s="365">
        <v>69.874267134999997</v>
      </c>
      <c r="AL35" s="365">
        <v>52.195244598999999</v>
      </c>
      <c r="AM35" s="365">
        <v>98.584332486999998</v>
      </c>
      <c r="AN35" s="365">
        <v>112.140405192</v>
      </c>
      <c r="AO35" s="365">
        <v>83.540886908999994</v>
      </c>
      <c r="AP35" s="366">
        <v>75.550723638999997</v>
      </c>
      <c r="AQ35" s="366">
        <v>89.104936819000002</v>
      </c>
      <c r="AR35" s="367">
        <v>87.699588770000005</v>
      </c>
      <c r="AT35" s="364" t="s">
        <v>105</v>
      </c>
      <c r="AU35" s="384" t="s">
        <v>84</v>
      </c>
      <c r="AV35" s="384">
        <v>18.23023169</v>
      </c>
      <c r="AW35" s="384">
        <v>14.573960145999999</v>
      </c>
      <c r="AX35" s="384">
        <v>20.755849263000002</v>
      </c>
      <c r="AY35" s="384">
        <v>24.837823160999999</v>
      </c>
      <c r="AZ35" s="384">
        <v>26.678632028999999</v>
      </c>
      <c r="BA35" s="390">
        <v>18.428325431000001</v>
      </c>
      <c r="BB35" s="390">
        <v>26.203142239999998</v>
      </c>
      <c r="BC35" s="385">
        <v>25.251566690000001</v>
      </c>
      <c r="BE35" s="364" t="s">
        <v>105</v>
      </c>
      <c r="BF35" s="384" t="s">
        <v>84</v>
      </c>
      <c r="BG35" s="384">
        <v>2.9407734529999998</v>
      </c>
      <c r="BH35" s="384">
        <v>8.6009333520000002</v>
      </c>
      <c r="BI35" s="384">
        <v>12.315138482</v>
      </c>
      <c r="BJ35" s="384">
        <v>8.2270016300000002</v>
      </c>
      <c r="BK35" s="384">
        <v>19.54526079</v>
      </c>
      <c r="BL35" s="390">
        <v>8.7715902650000004</v>
      </c>
      <c r="BM35" s="390">
        <v>16.884998524</v>
      </c>
      <c r="BN35" s="385">
        <v>16.263011862999999</v>
      </c>
      <c r="BQ35" s="368" t="s">
        <v>49</v>
      </c>
      <c r="BR35" s="364" t="s">
        <v>105</v>
      </c>
      <c r="BS35" s="384" t="s">
        <v>84</v>
      </c>
      <c r="BT35" s="384">
        <v>13.172569325</v>
      </c>
      <c r="BU35" s="384">
        <v>15.454418937</v>
      </c>
      <c r="BV35" s="384">
        <v>21.018271525999999</v>
      </c>
      <c r="BW35" s="384">
        <v>29.241672339000001</v>
      </c>
      <c r="BX35" s="384">
        <v>17.958458784000001</v>
      </c>
      <c r="BY35" s="390">
        <v>17.607253106999998</v>
      </c>
      <c r="BZ35" s="390">
        <v>20.610483873</v>
      </c>
      <c r="CA35" s="385">
        <v>20.380251470000001</v>
      </c>
    </row>
    <row r="36" spans="2:79" s="325" customFormat="1" ht="15.75" customHeight="1" x14ac:dyDescent="0.25">
      <c r="B36" s="761" t="s">
        <v>653</v>
      </c>
      <c r="C36" s="762">
        <v>157.097290112</v>
      </c>
      <c r="D36" s="763">
        <v>46.857617886</v>
      </c>
      <c r="E36" s="763">
        <v>95.398770489</v>
      </c>
      <c r="F36" s="763">
        <v>101.939952762</v>
      </c>
      <c r="G36" s="763">
        <v>149.68715922999999</v>
      </c>
      <c r="H36" s="763" t="s">
        <v>84</v>
      </c>
      <c r="I36" s="764">
        <v>100.744775465</v>
      </c>
      <c r="J36" s="764">
        <v>149.68715922999999</v>
      </c>
      <c r="K36" s="765">
        <v>129.832049463</v>
      </c>
      <c r="M36" s="761" t="s">
        <v>653</v>
      </c>
      <c r="N36" s="762">
        <v>130.530881556</v>
      </c>
      <c r="O36" s="763">
        <v>43.192775122999997</v>
      </c>
      <c r="P36" s="763">
        <v>90.999481156000002</v>
      </c>
      <c r="Q36" s="763">
        <v>92.011503828000002</v>
      </c>
      <c r="R36" s="763">
        <v>122.4374292</v>
      </c>
      <c r="S36" s="763" t="s">
        <v>84</v>
      </c>
      <c r="T36" s="764">
        <v>91.075707648000005</v>
      </c>
      <c r="U36" s="764">
        <v>122.4374292</v>
      </c>
      <c r="V36" s="765">
        <v>109.714501218</v>
      </c>
      <c r="X36" s="761" t="s">
        <v>654</v>
      </c>
      <c r="Y36" s="762">
        <v>130.530881556</v>
      </c>
      <c r="Z36" s="763">
        <v>40.756050864000002</v>
      </c>
      <c r="AA36" s="763">
        <v>72.710222477000002</v>
      </c>
      <c r="AB36" s="763">
        <v>61.996966248</v>
      </c>
      <c r="AC36" s="763">
        <v>101.04667057899999</v>
      </c>
      <c r="AD36" s="763" t="s">
        <v>84</v>
      </c>
      <c r="AE36" s="764">
        <v>63.432972163000002</v>
      </c>
      <c r="AF36" s="764">
        <v>101.04667057899999</v>
      </c>
      <c r="AG36" s="765">
        <v>85.787419735</v>
      </c>
      <c r="AI36" s="761" t="s">
        <v>654</v>
      </c>
      <c r="AJ36" s="762">
        <v>130.530881556</v>
      </c>
      <c r="AK36" s="763">
        <v>40.756050864000002</v>
      </c>
      <c r="AL36" s="763">
        <v>72.710222477000002</v>
      </c>
      <c r="AM36" s="763">
        <v>68.599454154</v>
      </c>
      <c r="AN36" s="763">
        <v>101.04667057899999</v>
      </c>
      <c r="AO36" s="763" t="s">
        <v>84</v>
      </c>
      <c r="AP36" s="764">
        <v>69.213244535000001</v>
      </c>
      <c r="AQ36" s="764">
        <v>101.04667057899999</v>
      </c>
      <c r="AR36" s="765">
        <v>88.132379943000004</v>
      </c>
      <c r="AT36" s="761" t="s">
        <v>654</v>
      </c>
      <c r="AU36" s="771">
        <v>24.177914543</v>
      </c>
      <c r="AV36" s="792">
        <v>7.2898082110000004</v>
      </c>
      <c r="AW36" s="772">
        <v>22.962470254999999</v>
      </c>
      <c r="AX36" s="772">
        <v>19.180058080999999</v>
      </c>
      <c r="AY36" s="772">
        <v>15.686764219000001</v>
      </c>
      <c r="AZ36" s="763" t="s">
        <v>84</v>
      </c>
      <c r="BA36" s="773">
        <v>18.944983987000001</v>
      </c>
      <c r="BB36" s="773">
        <v>15.686764219000001</v>
      </c>
      <c r="BC36" s="774">
        <v>16.596119447</v>
      </c>
      <c r="BE36" s="761" t="s">
        <v>654</v>
      </c>
      <c r="BF36" s="771">
        <v>0</v>
      </c>
      <c r="BG36" s="792">
        <v>5.2002734430000004</v>
      </c>
      <c r="BH36" s="772">
        <v>15.408628021</v>
      </c>
      <c r="BI36" s="772">
        <v>19.431568609999999</v>
      </c>
      <c r="BJ36" s="772">
        <v>9.4637753750000009</v>
      </c>
      <c r="BK36" s="763" t="s">
        <v>84</v>
      </c>
      <c r="BL36" s="773">
        <v>18.319366185</v>
      </c>
      <c r="BM36" s="773">
        <v>9.4637753750000009</v>
      </c>
      <c r="BN36" s="774">
        <v>12.251470886</v>
      </c>
      <c r="BQ36" s="782" t="s">
        <v>50</v>
      </c>
      <c r="BR36" s="761" t="s">
        <v>654</v>
      </c>
      <c r="BS36" s="771">
        <v>16.910800011999999</v>
      </c>
      <c r="BT36" s="792">
        <v>7.8212314850000002</v>
      </c>
      <c r="BU36" s="772">
        <v>4.6114738270000002</v>
      </c>
      <c r="BV36" s="772">
        <v>9.7395070960000005</v>
      </c>
      <c r="BW36" s="772">
        <v>18.204453989000001</v>
      </c>
      <c r="BX36" s="763" t="s">
        <v>84</v>
      </c>
      <c r="BY36" s="773">
        <v>9.5975873410000005</v>
      </c>
      <c r="BZ36" s="773">
        <v>18.204453989000001</v>
      </c>
      <c r="CA36" s="774">
        <v>15.495055595</v>
      </c>
    </row>
    <row r="37" spans="2:79" s="323" customFormat="1" ht="15.75" customHeight="1" x14ac:dyDescent="0.25">
      <c r="B37" s="790" t="s">
        <v>665</v>
      </c>
      <c r="C37" s="365">
        <v>150.794329073</v>
      </c>
      <c r="D37" s="365" t="s">
        <v>84</v>
      </c>
      <c r="E37" s="365" t="s">
        <v>84</v>
      </c>
      <c r="F37" s="365">
        <v>96.161466734000001</v>
      </c>
      <c r="G37" s="365" t="s">
        <v>84</v>
      </c>
      <c r="H37" s="365" t="s">
        <v>84</v>
      </c>
      <c r="I37" s="366">
        <v>97.657125437999994</v>
      </c>
      <c r="J37" s="366" t="s">
        <v>84</v>
      </c>
      <c r="K37" s="367">
        <v>97.657125437999994</v>
      </c>
      <c r="M37" s="790" t="s">
        <v>665</v>
      </c>
      <c r="N37" s="365">
        <v>110.46711990199999</v>
      </c>
      <c r="O37" s="365" t="s">
        <v>84</v>
      </c>
      <c r="P37" s="365" t="s">
        <v>84</v>
      </c>
      <c r="Q37" s="365">
        <v>78.063658992000001</v>
      </c>
      <c r="R37" s="365" t="s">
        <v>84</v>
      </c>
      <c r="S37" s="365" t="s">
        <v>84</v>
      </c>
      <c r="T37" s="366">
        <v>78.950753614000007</v>
      </c>
      <c r="U37" s="366" t="s">
        <v>84</v>
      </c>
      <c r="V37" s="367">
        <v>78.950753614000007</v>
      </c>
      <c r="X37" s="790" t="s">
        <v>665</v>
      </c>
      <c r="Y37" s="365">
        <v>110.46711990199999</v>
      </c>
      <c r="Z37" s="365" t="s">
        <v>84</v>
      </c>
      <c r="AA37" s="365" t="s">
        <v>84</v>
      </c>
      <c r="AB37" s="365">
        <v>56.460379226999997</v>
      </c>
      <c r="AC37" s="365" t="s">
        <v>84</v>
      </c>
      <c r="AD37" s="365" t="s">
        <v>84</v>
      </c>
      <c r="AE37" s="366">
        <v>57.938896886999999</v>
      </c>
      <c r="AF37" s="366" t="s">
        <v>84</v>
      </c>
      <c r="AG37" s="367">
        <v>57.938896886999999</v>
      </c>
      <c r="AI37" s="790" t="s">
        <v>665</v>
      </c>
      <c r="AJ37" s="365">
        <v>110.46711990199999</v>
      </c>
      <c r="AK37" s="365" t="s">
        <v>84</v>
      </c>
      <c r="AL37" s="365" t="s">
        <v>84</v>
      </c>
      <c r="AM37" s="365">
        <v>67.477782536000007</v>
      </c>
      <c r="AN37" s="365" t="s">
        <v>84</v>
      </c>
      <c r="AO37" s="365" t="s">
        <v>84</v>
      </c>
      <c r="AP37" s="366">
        <v>68.654681819999993</v>
      </c>
      <c r="AQ37" s="366" t="s">
        <v>84</v>
      </c>
      <c r="AR37" s="367">
        <v>68.654681819999993</v>
      </c>
      <c r="AT37" s="790" t="s">
        <v>665</v>
      </c>
      <c r="AU37" s="384">
        <v>14.259571965999999</v>
      </c>
      <c r="AV37" s="793" t="s">
        <v>84</v>
      </c>
      <c r="AW37" s="384" t="s">
        <v>84</v>
      </c>
      <c r="AX37" s="384">
        <v>14.956400673999999</v>
      </c>
      <c r="AY37" s="384" t="s">
        <v>84</v>
      </c>
      <c r="AZ37" s="365" t="s">
        <v>84</v>
      </c>
      <c r="BA37" s="390">
        <v>14.924274856</v>
      </c>
      <c r="BB37" s="390" t="s">
        <v>84</v>
      </c>
      <c r="BC37" s="385">
        <v>14.924274856</v>
      </c>
      <c r="BE37" s="790" t="s">
        <v>665</v>
      </c>
      <c r="BF37" s="384">
        <v>0</v>
      </c>
      <c r="BG37" s="793" t="s">
        <v>84</v>
      </c>
      <c r="BH37" s="384" t="s">
        <v>84</v>
      </c>
      <c r="BI37" s="384">
        <v>8.0799261540000007</v>
      </c>
      <c r="BJ37" s="384" t="s">
        <v>84</v>
      </c>
      <c r="BK37" s="365" t="s">
        <v>84</v>
      </c>
      <c r="BL37" s="390">
        <v>7.7383661479999999</v>
      </c>
      <c r="BM37" s="390" t="s">
        <v>84</v>
      </c>
      <c r="BN37" s="385">
        <v>7.7383661479999999</v>
      </c>
      <c r="BQ37" s="364"/>
      <c r="BR37" s="790" t="s">
        <v>665</v>
      </c>
      <c r="BS37" s="384">
        <v>26.743186842</v>
      </c>
      <c r="BT37" s="793" t="s">
        <v>84</v>
      </c>
      <c r="BU37" s="384" t="s">
        <v>84</v>
      </c>
      <c r="BV37" s="384">
        <v>18.820228472</v>
      </c>
      <c r="BW37" s="384" t="s">
        <v>84</v>
      </c>
      <c r="BX37" s="365" t="s">
        <v>84</v>
      </c>
      <c r="BY37" s="390">
        <v>19.155153032000001</v>
      </c>
      <c r="BZ37" s="390" t="s">
        <v>84</v>
      </c>
      <c r="CA37" s="385">
        <v>19.155153032000001</v>
      </c>
    </row>
    <row r="38" spans="2:79" s="323" customFormat="1" ht="15.75" customHeight="1" x14ac:dyDescent="0.25">
      <c r="B38" s="791" t="s">
        <v>666</v>
      </c>
      <c r="C38" s="369" t="s">
        <v>84</v>
      </c>
      <c r="D38" s="369" t="s">
        <v>84</v>
      </c>
      <c r="E38" s="369" t="s">
        <v>84</v>
      </c>
      <c r="F38" s="369">
        <v>151.974461061</v>
      </c>
      <c r="G38" s="369">
        <v>108.100029026</v>
      </c>
      <c r="H38" s="369" t="s">
        <v>84</v>
      </c>
      <c r="I38" s="370">
        <v>151.974461061</v>
      </c>
      <c r="J38" s="370">
        <v>108.100029026</v>
      </c>
      <c r="K38" s="355">
        <v>119.77935595300001</v>
      </c>
      <c r="M38" s="791" t="s">
        <v>666</v>
      </c>
      <c r="N38" s="369" t="s">
        <v>84</v>
      </c>
      <c r="O38" s="369" t="s">
        <v>84</v>
      </c>
      <c r="P38" s="369" t="s">
        <v>84</v>
      </c>
      <c r="Q38" s="369">
        <v>147.50647425</v>
      </c>
      <c r="R38" s="369">
        <v>77.544212932999997</v>
      </c>
      <c r="S38" s="369" t="s">
        <v>84</v>
      </c>
      <c r="T38" s="370">
        <v>147.50647425</v>
      </c>
      <c r="U38" s="370">
        <v>77.544212932999997</v>
      </c>
      <c r="V38" s="355">
        <v>96.168092138000006</v>
      </c>
      <c r="X38" s="791" t="s">
        <v>666</v>
      </c>
      <c r="Y38" s="369" t="s">
        <v>84</v>
      </c>
      <c r="Z38" s="369" t="s">
        <v>84</v>
      </c>
      <c r="AA38" s="369" t="s">
        <v>84</v>
      </c>
      <c r="AB38" s="369">
        <v>69.699322910999996</v>
      </c>
      <c r="AC38" s="369">
        <v>41.664745766999999</v>
      </c>
      <c r="AD38" s="369" t="s">
        <v>84</v>
      </c>
      <c r="AE38" s="370">
        <v>69.699322910999996</v>
      </c>
      <c r="AF38" s="370">
        <v>41.664745766999999</v>
      </c>
      <c r="AG38" s="355">
        <v>49.127520247</v>
      </c>
      <c r="AI38" s="791" t="s">
        <v>666</v>
      </c>
      <c r="AJ38" s="369" t="s">
        <v>84</v>
      </c>
      <c r="AK38" s="369" t="s">
        <v>84</v>
      </c>
      <c r="AL38" s="369" t="s">
        <v>84</v>
      </c>
      <c r="AM38" s="369">
        <v>70.033359559999994</v>
      </c>
      <c r="AN38" s="369">
        <v>41.664745766999999</v>
      </c>
      <c r="AO38" s="369" t="s">
        <v>84</v>
      </c>
      <c r="AP38" s="370">
        <v>70.033359559999994</v>
      </c>
      <c r="AQ38" s="370">
        <v>41.664745766999999</v>
      </c>
      <c r="AR38" s="355">
        <v>49.216440446</v>
      </c>
      <c r="AT38" s="791" t="s">
        <v>666</v>
      </c>
      <c r="AU38" s="386" t="s">
        <v>84</v>
      </c>
      <c r="AV38" s="794" t="s">
        <v>84</v>
      </c>
      <c r="AW38" s="386" t="s">
        <v>84</v>
      </c>
      <c r="AX38" s="386">
        <v>14.044745726</v>
      </c>
      <c r="AY38" s="386">
        <v>6.8738088040000003</v>
      </c>
      <c r="AZ38" s="369" t="s">
        <v>84</v>
      </c>
      <c r="BA38" s="391">
        <v>14.044745726</v>
      </c>
      <c r="BB38" s="391">
        <v>6.8738088040000003</v>
      </c>
      <c r="BC38" s="387">
        <v>8.5219860220000001</v>
      </c>
      <c r="BE38" s="791" t="s">
        <v>666</v>
      </c>
      <c r="BF38" s="386" t="s">
        <v>84</v>
      </c>
      <c r="BG38" s="794" t="s">
        <v>84</v>
      </c>
      <c r="BH38" s="386" t="s">
        <v>84</v>
      </c>
      <c r="BI38" s="386">
        <v>39.373842166999999</v>
      </c>
      <c r="BJ38" s="386">
        <v>33.186318763999999</v>
      </c>
      <c r="BK38" s="369" t="s">
        <v>84</v>
      </c>
      <c r="BL38" s="391">
        <v>39.373842166999999</v>
      </c>
      <c r="BM38" s="391">
        <v>33.186318763999999</v>
      </c>
      <c r="BN38" s="387">
        <v>35.276152813000003</v>
      </c>
      <c r="BQ38" s="364"/>
      <c r="BR38" s="791" t="s">
        <v>666</v>
      </c>
      <c r="BS38" s="386" t="s">
        <v>84</v>
      </c>
      <c r="BT38" s="794" t="s">
        <v>84</v>
      </c>
      <c r="BU38" s="386" t="s">
        <v>84</v>
      </c>
      <c r="BV38" s="386">
        <v>2.9399589779999999</v>
      </c>
      <c r="BW38" s="386">
        <v>28.266242265999999</v>
      </c>
      <c r="BX38" s="369" t="s">
        <v>84</v>
      </c>
      <c r="BY38" s="391">
        <v>2.9399589779999999</v>
      </c>
      <c r="BZ38" s="391">
        <v>28.266242265999999</v>
      </c>
      <c r="CA38" s="387">
        <v>19.712298188999998</v>
      </c>
    </row>
    <row r="39" spans="2:79" s="323" customFormat="1" ht="15.75" customHeight="1" x14ac:dyDescent="0.25">
      <c r="B39" s="790" t="s">
        <v>667</v>
      </c>
      <c r="C39" s="365">
        <v>166.099586633</v>
      </c>
      <c r="D39" s="365">
        <v>46.857617886</v>
      </c>
      <c r="E39" s="365" t="s">
        <v>84</v>
      </c>
      <c r="F39" s="365">
        <v>106.028731319</v>
      </c>
      <c r="G39" s="365">
        <v>58.993018847000002</v>
      </c>
      <c r="H39" s="365" t="s">
        <v>84</v>
      </c>
      <c r="I39" s="366">
        <v>96.180151414999997</v>
      </c>
      <c r="J39" s="366">
        <v>58.993018847000002</v>
      </c>
      <c r="K39" s="367">
        <v>76.37729641</v>
      </c>
      <c r="M39" s="790" t="s">
        <v>667</v>
      </c>
      <c r="N39" s="365">
        <v>159.18724332299999</v>
      </c>
      <c r="O39" s="365">
        <v>43.192775122999997</v>
      </c>
      <c r="P39" s="365" t="s">
        <v>84</v>
      </c>
      <c r="Q39" s="365">
        <v>106.025740364</v>
      </c>
      <c r="R39" s="365">
        <v>58.592167597</v>
      </c>
      <c r="S39" s="365" t="s">
        <v>84</v>
      </c>
      <c r="T39" s="366">
        <v>94.978235579</v>
      </c>
      <c r="U39" s="366">
        <v>58.592167597</v>
      </c>
      <c r="V39" s="367">
        <v>75.601962693999994</v>
      </c>
      <c r="X39" s="790" t="s">
        <v>667</v>
      </c>
      <c r="Y39" s="365">
        <v>159.18724332299999</v>
      </c>
      <c r="Z39" s="365">
        <v>40.756050864000002</v>
      </c>
      <c r="AA39" s="365" t="s">
        <v>84</v>
      </c>
      <c r="AB39" s="365">
        <v>95.026517393999995</v>
      </c>
      <c r="AC39" s="365">
        <v>56.397058397000002</v>
      </c>
      <c r="AD39" s="365" t="s">
        <v>84</v>
      </c>
      <c r="AE39" s="366">
        <v>86.496419793000001</v>
      </c>
      <c r="AF39" s="366">
        <v>56.397058397000002</v>
      </c>
      <c r="AG39" s="367">
        <v>70.467937672999994</v>
      </c>
      <c r="AI39" s="790" t="s">
        <v>667</v>
      </c>
      <c r="AJ39" s="365">
        <v>159.18724332299999</v>
      </c>
      <c r="AK39" s="365">
        <v>40.756050864000002</v>
      </c>
      <c r="AL39" s="365" t="s">
        <v>84</v>
      </c>
      <c r="AM39" s="365">
        <v>104.388759785</v>
      </c>
      <c r="AN39" s="365">
        <v>56.397058397000002</v>
      </c>
      <c r="AO39" s="365" t="s">
        <v>84</v>
      </c>
      <c r="AP39" s="366">
        <v>93.253907975000004</v>
      </c>
      <c r="AQ39" s="366">
        <v>56.397058397000002</v>
      </c>
      <c r="AR39" s="367">
        <v>73.626934941000002</v>
      </c>
      <c r="AT39" s="790" t="s">
        <v>667</v>
      </c>
      <c r="AU39" s="384">
        <v>77.840539569000001</v>
      </c>
      <c r="AV39" s="793">
        <v>7.2898082110000004</v>
      </c>
      <c r="AW39" s="384" t="s">
        <v>84</v>
      </c>
      <c r="AX39" s="384">
        <v>54.551217655999999</v>
      </c>
      <c r="AY39" s="384">
        <v>11.057138063</v>
      </c>
      <c r="AZ39" s="365" t="s">
        <v>84</v>
      </c>
      <c r="BA39" s="390">
        <v>34.034325725999999</v>
      </c>
      <c r="BB39" s="390">
        <v>11.057138063</v>
      </c>
      <c r="BC39" s="385">
        <v>18.420479137000001</v>
      </c>
      <c r="BE39" s="790" t="s">
        <v>667</v>
      </c>
      <c r="BF39" s="384">
        <v>0</v>
      </c>
      <c r="BG39" s="793">
        <v>5.2002734430000004</v>
      </c>
      <c r="BH39" s="384" t="s">
        <v>84</v>
      </c>
      <c r="BI39" s="384">
        <v>1.5028539990000001</v>
      </c>
      <c r="BJ39" s="384">
        <v>2.3861140839999999</v>
      </c>
      <c r="BK39" s="365" t="s">
        <v>84</v>
      </c>
      <c r="BL39" s="390">
        <v>1.7601481269999999</v>
      </c>
      <c r="BM39" s="390">
        <v>2.3861140839999999</v>
      </c>
      <c r="BN39" s="385">
        <v>2.017615481</v>
      </c>
      <c r="BQ39" s="364"/>
      <c r="BR39" s="790" t="s">
        <v>667</v>
      </c>
      <c r="BS39" s="384">
        <v>4.1615656300000001</v>
      </c>
      <c r="BT39" s="793">
        <v>7.8212314850000002</v>
      </c>
      <c r="BU39" s="384" t="s">
        <v>84</v>
      </c>
      <c r="BV39" s="384">
        <v>2.8208909999999998E-3</v>
      </c>
      <c r="BW39" s="384">
        <v>0.67948929899999999</v>
      </c>
      <c r="BX39" s="365" t="s">
        <v>84</v>
      </c>
      <c r="BY39" s="390">
        <v>1.249650597</v>
      </c>
      <c r="BZ39" s="390">
        <v>0.67948929899999999</v>
      </c>
      <c r="CA39" s="385">
        <v>1.015136372</v>
      </c>
    </row>
    <row r="40" spans="2:79" s="323" customFormat="1" ht="15.75" customHeight="1" x14ac:dyDescent="0.25">
      <c r="B40" s="791" t="s">
        <v>668</v>
      </c>
      <c r="C40" s="369" t="s">
        <v>84</v>
      </c>
      <c r="D40" s="369" t="s">
        <v>84</v>
      </c>
      <c r="E40" s="369" t="s">
        <v>84</v>
      </c>
      <c r="F40" s="369" t="s">
        <v>84</v>
      </c>
      <c r="G40" s="369">
        <v>178.380927421</v>
      </c>
      <c r="H40" s="369" t="s">
        <v>84</v>
      </c>
      <c r="I40" s="370" t="s">
        <v>84</v>
      </c>
      <c r="J40" s="370">
        <v>178.380927421</v>
      </c>
      <c r="K40" s="355">
        <v>178.380927421</v>
      </c>
      <c r="M40" s="791" t="s">
        <v>668</v>
      </c>
      <c r="N40" s="369" t="s">
        <v>84</v>
      </c>
      <c r="O40" s="369" t="s">
        <v>84</v>
      </c>
      <c r="P40" s="369" t="s">
        <v>84</v>
      </c>
      <c r="Q40" s="369" t="s">
        <v>84</v>
      </c>
      <c r="R40" s="369">
        <v>147.43985453299999</v>
      </c>
      <c r="S40" s="369" t="s">
        <v>84</v>
      </c>
      <c r="T40" s="370" t="s">
        <v>84</v>
      </c>
      <c r="U40" s="370">
        <v>147.43985453299999</v>
      </c>
      <c r="V40" s="355">
        <v>147.43985453299999</v>
      </c>
      <c r="X40" s="791" t="s">
        <v>668</v>
      </c>
      <c r="Y40" s="369" t="s">
        <v>84</v>
      </c>
      <c r="Z40" s="369" t="s">
        <v>84</v>
      </c>
      <c r="AA40" s="369" t="s">
        <v>84</v>
      </c>
      <c r="AB40" s="369" t="s">
        <v>84</v>
      </c>
      <c r="AC40" s="369">
        <v>127.138973099</v>
      </c>
      <c r="AD40" s="369" t="s">
        <v>84</v>
      </c>
      <c r="AE40" s="370" t="s">
        <v>84</v>
      </c>
      <c r="AF40" s="370">
        <v>127.138973099</v>
      </c>
      <c r="AG40" s="355">
        <v>127.138973099</v>
      </c>
      <c r="AI40" s="791" t="s">
        <v>668</v>
      </c>
      <c r="AJ40" s="369" t="s">
        <v>84</v>
      </c>
      <c r="AK40" s="369" t="s">
        <v>84</v>
      </c>
      <c r="AL40" s="369" t="s">
        <v>84</v>
      </c>
      <c r="AM40" s="369" t="s">
        <v>84</v>
      </c>
      <c r="AN40" s="369">
        <v>127.138973099</v>
      </c>
      <c r="AO40" s="369" t="s">
        <v>84</v>
      </c>
      <c r="AP40" s="370" t="s">
        <v>84</v>
      </c>
      <c r="AQ40" s="370">
        <v>127.138973099</v>
      </c>
      <c r="AR40" s="355">
        <v>127.138973099</v>
      </c>
      <c r="AT40" s="791" t="s">
        <v>668</v>
      </c>
      <c r="AU40" s="386" t="s">
        <v>84</v>
      </c>
      <c r="AV40" s="369" t="s">
        <v>84</v>
      </c>
      <c r="AW40" s="386" t="s">
        <v>84</v>
      </c>
      <c r="AX40" s="386" t="s">
        <v>84</v>
      </c>
      <c r="AY40" s="386">
        <v>18.714543085999999</v>
      </c>
      <c r="AZ40" s="369" t="s">
        <v>84</v>
      </c>
      <c r="BA40" s="391" t="s">
        <v>84</v>
      </c>
      <c r="BB40" s="391">
        <v>18.714543085999999</v>
      </c>
      <c r="BC40" s="387">
        <v>18.714543085999999</v>
      </c>
      <c r="BE40" s="791" t="s">
        <v>668</v>
      </c>
      <c r="BF40" s="386" t="s">
        <v>84</v>
      </c>
      <c r="BG40" s="369" t="s">
        <v>84</v>
      </c>
      <c r="BH40" s="386" t="s">
        <v>84</v>
      </c>
      <c r="BI40" s="386" t="s">
        <v>84</v>
      </c>
      <c r="BJ40" s="386">
        <v>5.452931167</v>
      </c>
      <c r="BK40" s="369" t="s">
        <v>84</v>
      </c>
      <c r="BL40" s="391" t="s">
        <v>84</v>
      </c>
      <c r="BM40" s="391">
        <v>5.452931167</v>
      </c>
      <c r="BN40" s="387">
        <v>5.452931167</v>
      </c>
      <c r="BQ40" s="364"/>
      <c r="BR40" s="791" t="s">
        <v>668</v>
      </c>
      <c r="BS40" s="386" t="s">
        <v>84</v>
      </c>
      <c r="BT40" s="369" t="s">
        <v>84</v>
      </c>
      <c r="BU40" s="386" t="s">
        <v>84</v>
      </c>
      <c r="BV40" s="386" t="s">
        <v>84</v>
      </c>
      <c r="BW40" s="386">
        <v>17.345505114000002</v>
      </c>
      <c r="BX40" s="369" t="s">
        <v>84</v>
      </c>
      <c r="BY40" s="391" t="s">
        <v>84</v>
      </c>
      <c r="BZ40" s="391">
        <v>17.345505114000002</v>
      </c>
      <c r="CA40" s="387">
        <v>17.345505114000002</v>
      </c>
    </row>
    <row r="41" spans="2:79" s="323" customFormat="1" ht="15.75" customHeight="1" x14ac:dyDescent="0.25">
      <c r="B41" s="790" t="s">
        <v>669</v>
      </c>
      <c r="C41" s="365" t="s">
        <v>84</v>
      </c>
      <c r="D41" s="365" t="s">
        <v>84</v>
      </c>
      <c r="E41" s="365">
        <v>95.398770489</v>
      </c>
      <c r="F41" s="365">
        <v>86.595125205000002</v>
      </c>
      <c r="G41" s="365" t="s">
        <v>84</v>
      </c>
      <c r="H41" s="365" t="s">
        <v>84</v>
      </c>
      <c r="I41" s="366">
        <v>88.670802374000004</v>
      </c>
      <c r="J41" s="366" t="s">
        <v>84</v>
      </c>
      <c r="K41" s="367">
        <v>88.670802374000004</v>
      </c>
      <c r="M41" s="790" t="s">
        <v>669</v>
      </c>
      <c r="N41" s="365" t="s">
        <v>84</v>
      </c>
      <c r="O41" s="365" t="s">
        <v>84</v>
      </c>
      <c r="P41" s="365">
        <v>90.999481156000002</v>
      </c>
      <c r="Q41" s="365">
        <v>84.604170354000004</v>
      </c>
      <c r="R41" s="365" t="s">
        <v>84</v>
      </c>
      <c r="S41" s="365" t="s">
        <v>84</v>
      </c>
      <c r="T41" s="366">
        <v>86.112023089000004</v>
      </c>
      <c r="U41" s="366" t="s">
        <v>84</v>
      </c>
      <c r="V41" s="367">
        <v>86.112023089000004</v>
      </c>
      <c r="X41" s="790" t="s">
        <v>669</v>
      </c>
      <c r="Y41" s="365" t="s">
        <v>84</v>
      </c>
      <c r="Z41" s="365" t="s">
        <v>84</v>
      </c>
      <c r="AA41" s="365">
        <v>72.710222477000002</v>
      </c>
      <c r="AB41" s="365">
        <v>52.743626282000001</v>
      </c>
      <c r="AC41" s="365" t="s">
        <v>84</v>
      </c>
      <c r="AD41" s="365" t="s">
        <v>84</v>
      </c>
      <c r="AE41" s="366">
        <v>57.451245288000003</v>
      </c>
      <c r="AF41" s="366" t="s">
        <v>84</v>
      </c>
      <c r="AG41" s="367">
        <v>57.451245288000003</v>
      </c>
      <c r="AI41" s="790" t="s">
        <v>669</v>
      </c>
      <c r="AJ41" s="365" t="s">
        <v>84</v>
      </c>
      <c r="AK41" s="365" t="s">
        <v>84</v>
      </c>
      <c r="AL41" s="365">
        <v>72.710222477000002</v>
      </c>
      <c r="AM41" s="365">
        <v>52.743626282000001</v>
      </c>
      <c r="AN41" s="365" t="s">
        <v>84</v>
      </c>
      <c r="AO41" s="365" t="s">
        <v>84</v>
      </c>
      <c r="AP41" s="366">
        <v>57.451245288000003</v>
      </c>
      <c r="AQ41" s="366" t="s">
        <v>84</v>
      </c>
      <c r="AR41" s="367">
        <v>57.451245288000003</v>
      </c>
      <c r="AT41" s="790" t="s">
        <v>669</v>
      </c>
      <c r="AU41" s="384" t="s">
        <v>84</v>
      </c>
      <c r="AV41" s="365" t="s">
        <v>84</v>
      </c>
      <c r="AW41" s="384">
        <v>22.962470254999999</v>
      </c>
      <c r="AX41" s="384">
        <v>27.238071103999999</v>
      </c>
      <c r="AY41" s="384" t="s">
        <v>84</v>
      </c>
      <c r="AZ41" s="365" t="s">
        <v>84</v>
      </c>
      <c r="BA41" s="390">
        <v>25.804349709</v>
      </c>
      <c r="BB41" s="390" t="s">
        <v>84</v>
      </c>
      <c r="BC41" s="385">
        <v>25.804349709</v>
      </c>
      <c r="BE41" s="790" t="s">
        <v>669</v>
      </c>
      <c r="BF41" s="384" t="s">
        <v>84</v>
      </c>
      <c r="BG41" s="365" t="s">
        <v>84</v>
      </c>
      <c r="BH41" s="384">
        <v>15.408628021</v>
      </c>
      <c r="BI41" s="384">
        <v>36.787938855</v>
      </c>
      <c r="BJ41" s="384" t="s">
        <v>84</v>
      </c>
      <c r="BK41" s="365" t="s">
        <v>84</v>
      </c>
      <c r="BL41" s="390">
        <v>31.364770167</v>
      </c>
      <c r="BM41" s="390" t="s">
        <v>84</v>
      </c>
      <c r="BN41" s="385">
        <v>31.364770167</v>
      </c>
      <c r="BQ41" s="364"/>
      <c r="BR41" s="790" t="s">
        <v>669</v>
      </c>
      <c r="BS41" s="384" t="s">
        <v>84</v>
      </c>
      <c r="BT41" s="365" t="s">
        <v>84</v>
      </c>
      <c r="BU41" s="384">
        <v>4.6114738270000002</v>
      </c>
      <c r="BV41" s="384">
        <v>2.2991534979999999</v>
      </c>
      <c r="BW41" s="384" t="s">
        <v>84</v>
      </c>
      <c r="BX41" s="365" t="s">
        <v>84</v>
      </c>
      <c r="BY41" s="390">
        <v>2.885706699</v>
      </c>
      <c r="BZ41" s="390" t="s">
        <v>84</v>
      </c>
      <c r="CA41" s="385">
        <v>2.885706699</v>
      </c>
    </row>
    <row r="42" spans="2:79" s="351" customFormat="1" ht="15.75" customHeight="1" x14ac:dyDescent="0.25">
      <c r="B42" s="766" t="s">
        <v>773</v>
      </c>
      <c r="C42" s="767"/>
      <c r="D42" s="767"/>
      <c r="E42" s="767"/>
      <c r="F42" s="767"/>
      <c r="G42" s="767"/>
      <c r="H42" s="767"/>
      <c r="I42" s="768"/>
      <c r="J42" s="768"/>
      <c r="K42" s="769"/>
      <c r="M42" s="766" t="s">
        <v>773</v>
      </c>
      <c r="N42" s="767"/>
      <c r="O42" s="767"/>
      <c r="P42" s="767"/>
      <c r="Q42" s="767"/>
      <c r="R42" s="767"/>
      <c r="S42" s="767"/>
      <c r="T42" s="768"/>
      <c r="U42" s="768"/>
      <c r="V42" s="769"/>
      <c r="X42" s="766" t="s">
        <v>773</v>
      </c>
      <c r="Y42" s="767"/>
      <c r="Z42" s="767"/>
      <c r="AA42" s="767"/>
      <c r="AB42" s="767"/>
      <c r="AC42" s="767"/>
      <c r="AD42" s="767"/>
      <c r="AE42" s="768"/>
      <c r="AF42" s="768"/>
      <c r="AG42" s="769"/>
      <c r="AI42" s="766" t="s">
        <v>773</v>
      </c>
      <c r="AJ42" s="767"/>
      <c r="AK42" s="767"/>
      <c r="AL42" s="767"/>
      <c r="AM42" s="767"/>
      <c r="AN42" s="767"/>
      <c r="AO42" s="767"/>
      <c r="AP42" s="768"/>
      <c r="AQ42" s="768"/>
      <c r="AR42" s="769"/>
      <c r="AT42" s="766" t="s">
        <v>773</v>
      </c>
      <c r="AU42" s="775"/>
      <c r="AV42" s="775"/>
      <c r="AW42" s="775"/>
      <c r="AX42" s="775"/>
      <c r="AY42" s="775"/>
      <c r="AZ42" s="775"/>
      <c r="BA42" s="776"/>
      <c r="BB42" s="776"/>
      <c r="BC42" s="777"/>
      <c r="BE42" s="766" t="s">
        <v>773</v>
      </c>
      <c r="BF42" s="775"/>
      <c r="BG42" s="775"/>
      <c r="BH42" s="775"/>
      <c r="BI42" s="775"/>
      <c r="BJ42" s="775"/>
      <c r="BK42" s="775"/>
      <c r="BL42" s="776"/>
      <c r="BM42" s="776"/>
      <c r="BN42" s="777"/>
      <c r="BQ42" s="368" t="s">
        <v>51</v>
      </c>
      <c r="BR42" s="766" t="s">
        <v>773</v>
      </c>
      <c r="BS42" s="775"/>
      <c r="BT42" s="775"/>
      <c r="BU42" s="775"/>
      <c r="BV42" s="775"/>
      <c r="BW42" s="775"/>
      <c r="BX42" s="775"/>
      <c r="BY42" s="776"/>
      <c r="BZ42" s="776"/>
      <c r="CA42" s="777"/>
    </row>
    <row r="43" spans="2:79" s="323" customFormat="1" ht="15.75" customHeight="1" x14ac:dyDescent="0.25">
      <c r="B43" s="681" t="s">
        <v>433</v>
      </c>
      <c r="C43" s="682" t="s">
        <v>84</v>
      </c>
      <c r="D43" s="682" t="s">
        <v>84</v>
      </c>
      <c r="E43" s="682" t="s">
        <v>84</v>
      </c>
      <c r="F43" s="682">
        <v>324.34269053200001</v>
      </c>
      <c r="G43" s="682">
        <v>402.63442876200003</v>
      </c>
      <c r="H43" s="682">
        <v>323.59131474600002</v>
      </c>
      <c r="I43" s="683">
        <v>324.34269053200001</v>
      </c>
      <c r="J43" s="683">
        <v>334.77593371299997</v>
      </c>
      <c r="K43" s="684">
        <v>334.70728927499999</v>
      </c>
      <c r="M43" s="681" t="s">
        <v>433</v>
      </c>
      <c r="N43" s="682" t="s">
        <v>84</v>
      </c>
      <c r="O43" s="682" t="s">
        <v>84</v>
      </c>
      <c r="P43" s="682" t="s">
        <v>84</v>
      </c>
      <c r="Q43" s="682">
        <v>268.49144710000002</v>
      </c>
      <c r="R43" s="682">
        <v>331.74691112699998</v>
      </c>
      <c r="S43" s="682">
        <v>262.65140730600001</v>
      </c>
      <c r="T43" s="683">
        <v>268.49144710000002</v>
      </c>
      <c r="U43" s="683">
        <v>272.42843712299998</v>
      </c>
      <c r="V43" s="684">
        <v>272.40253410700001</v>
      </c>
      <c r="X43" s="681" t="s">
        <v>433</v>
      </c>
      <c r="Y43" s="682" t="s">
        <v>84</v>
      </c>
      <c r="Z43" s="682" t="s">
        <v>84</v>
      </c>
      <c r="AA43" s="682" t="s">
        <v>84</v>
      </c>
      <c r="AB43" s="682">
        <v>237.694943411</v>
      </c>
      <c r="AC43" s="682">
        <v>233.68950403100001</v>
      </c>
      <c r="AD43" s="682">
        <v>184.67379068299999</v>
      </c>
      <c r="AE43" s="683">
        <v>237.694943411</v>
      </c>
      <c r="AF43" s="683">
        <v>191.609525491</v>
      </c>
      <c r="AG43" s="684">
        <v>191.91273970099999</v>
      </c>
      <c r="AI43" s="681" t="s">
        <v>433</v>
      </c>
      <c r="AJ43" s="682" t="s">
        <v>84</v>
      </c>
      <c r="AK43" s="682" t="s">
        <v>84</v>
      </c>
      <c r="AL43" s="682" t="s">
        <v>84</v>
      </c>
      <c r="AM43" s="682">
        <v>238.73947431299999</v>
      </c>
      <c r="AN43" s="682">
        <v>248.532953139</v>
      </c>
      <c r="AO43" s="682">
        <v>189.21720713400001</v>
      </c>
      <c r="AP43" s="683">
        <v>238.73947431299999</v>
      </c>
      <c r="AQ43" s="683">
        <v>197.610398952</v>
      </c>
      <c r="AR43" s="684">
        <v>197.88100342199999</v>
      </c>
      <c r="AT43" s="681" t="s">
        <v>433</v>
      </c>
      <c r="AU43" s="687" t="s">
        <v>84</v>
      </c>
      <c r="AV43" s="687" t="s">
        <v>84</v>
      </c>
      <c r="AW43" s="687" t="s">
        <v>84</v>
      </c>
      <c r="AX43" s="687">
        <v>28.367773491000001</v>
      </c>
      <c r="AY43" s="687">
        <v>31.481420573000001</v>
      </c>
      <c r="AZ43" s="687">
        <v>28.574402033999998</v>
      </c>
      <c r="BA43" s="688">
        <v>28.367773491000001</v>
      </c>
      <c r="BB43" s="688">
        <v>29.051819333000001</v>
      </c>
      <c r="BC43" s="689">
        <v>29.04625957</v>
      </c>
      <c r="BE43" s="681" t="s">
        <v>433</v>
      </c>
      <c r="BF43" s="687" t="s">
        <v>84</v>
      </c>
      <c r="BG43" s="687" t="s">
        <v>84</v>
      </c>
      <c r="BH43" s="687" t="s">
        <v>84</v>
      </c>
      <c r="BI43" s="687">
        <v>9.0366686729999994</v>
      </c>
      <c r="BJ43" s="687">
        <v>15.640898302</v>
      </c>
      <c r="BK43" s="687">
        <v>17.357722641999999</v>
      </c>
      <c r="BL43" s="688">
        <v>9.0366686729999994</v>
      </c>
      <c r="BM43" s="688">
        <v>17.065549903000001</v>
      </c>
      <c r="BN43" s="689">
        <v>17.014360507999999</v>
      </c>
      <c r="BQ43" s="364" t="s">
        <v>52</v>
      </c>
      <c r="BR43" s="681" t="s">
        <v>433</v>
      </c>
      <c r="BS43" s="687" t="s">
        <v>84</v>
      </c>
      <c r="BT43" s="687" t="s">
        <v>84</v>
      </c>
      <c r="BU43" s="687" t="s">
        <v>84</v>
      </c>
      <c r="BV43" s="687">
        <v>17.219824914</v>
      </c>
      <c r="BW43" s="687">
        <v>17.605925516999999</v>
      </c>
      <c r="BX43" s="687">
        <v>18.832368072000001</v>
      </c>
      <c r="BY43" s="688">
        <v>17.219824914</v>
      </c>
      <c r="BZ43" s="688">
        <v>18.623649525000001</v>
      </c>
      <c r="CA43" s="689">
        <v>18.614699220999999</v>
      </c>
    </row>
    <row r="44" spans="2:79" s="351" customFormat="1" ht="15.75" customHeight="1" x14ac:dyDescent="0.25">
      <c r="B44" s="371" t="s">
        <v>288</v>
      </c>
      <c r="C44" s="369" t="s">
        <v>84</v>
      </c>
      <c r="D44" s="369">
        <v>379.21606255500001</v>
      </c>
      <c r="E44" s="369">
        <v>159.84013980899999</v>
      </c>
      <c r="F44" s="369">
        <v>167.54438702100001</v>
      </c>
      <c r="G44" s="369">
        <v>196.496949067</v>
      </c>
      <c r="H44" s="369">
        <v>215.58592817300001</v>
      </c>
      <c r="I44" s="370">
        <v>168.291914177</v>
      </c>
      <c r="J44" s="370">
        <v>198.68511098100001</v>
      </c>
      <c r="K44" s="355">
        <v>187.26883180799999</v>
      </c>
      <c r="M44" s="371" t="s">
        <v>288</v>
      </c>
      <c r="N44" s="369" t="s">
        <v>84</v>
      </c>
      <c r="O44" s="369">
        <v>340.09655793799999</v>
      </c>
      <c r="P44" s="369">
        <v>125.504354361</v>
      </c>
      <c r="Q44" s="369">
        <v>138.74938430500001</v>
      </c>
      <c r="R44" s="369">
        <v>156.450992845</v>
      </c>
      <c r="S44" s="369">
        <v>168.302400689</v>
      </c>
      <c r="T44" s="370">
        <v>138.97860984499999</v>
      </c>
      <c r="U44" s="370">
        <v>157.80951490800001</v>
      </c>
      <c r="V44" s="355">
        <v>150.73625865700001</v>
      </c>
      <c r="X44" s="371" t="s">
        <v>288</v>
      </c>
      <c r="Y44" s="369" t="s">
        <v>84</v>
      </c>
      <c r="Z44" s="369">
        <v>328.18449696499999</v>
      </c>
      <c r="AA44" s="369">
        <v>103.940451547</v>
      </c>
      <c r="AB44" s="369">
        <v>99.055249372999995</v>
      </c>
      <c r="AC44" s="369">
        <v>104.672182459</v>
      </c>
      <c r="AD44" s="369">
        <v>125.77785889800001</v>
      </c>
      <c r="AE44" s="370">
        <v>100.94145002099999</v>
      </c>
      <c r="AF44" s="370">
        <v>107.091517569</v>
      </c>
      <c r="AG44" s="355">
        <v>104.78143190999999</v>
      </c>
      <c r="AI44" s="371" t="s">
        <v>288</v>
      </c>
      <c r="AJ44" s="369" t="s">
        <v>84</v>
      </c>
      <c r="AK44" s="369">
        <v>330.61359148499997</v>
      </c>
      <c r="AL44" s="369">
        <v>110.23336581</v>
      </c>
      <c r="AM44" s="369">
        <v>106.02499509</v>
      </c>
      <c r="AN44" s="369">
        <v>110.917440552</v>
      </c>
      <c r="AO44" s="369">
        <v>130.43986013899999</v>
      </c>
      <c r="AP44" s="370">
        <v>107.82658045300001</v>
      </c>
      <c r="AQ44" s="370">
        <v>113.155287573</v>
      </c>
      <c r="AR44" s="355">
        <v>111.153720956</v>
      </c>
      <c r="AT44" s="371" t="s">
        <v>288</v>
      </c>
      <c r="AU44" s="386" t="s">
        <v>84</v>
      </c>
      <c r="AV44" s="386">
        <v>34.787685746000001</v>
      </c>
      <c r="AW44" s="386">
        <v>15.781858187999999</v>
      </c>
      <c r="AX44" s="386">
        <v>19.639128495000001</v>
      </c>
      <c r="AY44" s="386">
        <v>19.817919719999999</v>
      </c>
      <c r="AZ44" s="386">
        <v>28.285187011000001</v>
      </c>
      <c r="BA44" s="391">
        <v>19.412467788000001</v>
      </c>
      <c r="BB44" s="391">
        <v>20.634131059000001</v>
      </c>
      <c r="BC44" s="387">
        <v>20.171578925999999</v>
      </c>
      <c r="BE44" s="371" t="s">
        <v>288</v>
      </c>
      <c r="BF44" s="386" t="s">
        <v>84</v>
      </c>
      <c r="BG44" s="386">
        <v>2.500676366</v>
      </c>
      <c r="BH44" s="386">
        <v>9.0624504419999994</v>
      </c>
      <c r="BI44" s="386">
        <v>15.641705105</v>
      </c>
      <c r="BJ44" s="386">
        <v>19.334598092</v>
      </c>
      <c r="BK44" s="386">
        <v>9.3864969150000004</v>
      </c>
      <c r="BL44" s="391">
        <v>14.9404609</v>
      </c>
      <c r="BM44" s="391">
        <v>18.097249603000002</v>
      </c>
      <c r="BN44" s="387">
        <v>17.031656352999999</v>
      </c>
      <c r="BQ44" s="368" t="s">
        <v>53</v>
      </c>
      <c r="BR44" s="371" t="s">
        <v>288</v>
      </c>
      <c r="BS44" s="386" t="s">
        <v>84</v>
      </c>
      <c r="BT44" s="386">
        <v>10.315888085999999</v>
      </c>
      <c r="BU44" s="386">
        <v>21.481328463000001</v>
      </c>
      <c r="BV44" s="386">
        <v>17.186492026</v>
      </c>
      <c r="BW44" s="386">
        <v>20.379937913999999</v>
      </c>
      <c r="BX44" s="386">
        <v>21.932566695999999</v>
      </c>
      <c r="BY44" s="391">
        <v>17.418129964999999</v>
      </c>
      <c r="BZ44" s="391">
        <v>20.573054454000001</v>
      </c>
      <c r="CA44" s="387">
        <v>19.508090481</v>
      </c>
    </row>
    <row r="45" spans="2:79" s="323" customFormat="1" ht="15.75" customHeight="1" x14ac:dyDescent="0.25">
      <c r="B45" s="685" t="s">
        <v>79</v>
      </c>
      <c r="C45" s="682">
        <v>169.63048321900001</v>
      </c>
      <c r="D45" s="682">
        <v>134.610903869</v>
      </c>
      <c r="E45" s="682">
        <v>125.60052074399999</v>
      </c>
      <c r="F45" s="682">
        <v>124.300261495</v>
      </c>
      <c r="G45" s="682">
        <v>234.01004424999999</v>
      </c>
      <c r="H45" s="682" t="s">
        <v>84</v>
      </c>
      <c r="I45" s="683">
        <v>134.90529840100001</v>
      </c>
      <c r="J45" s="683">
        <v>234.01004424999999</v>
      </c>
      <c r="K45" s="684">
        <v>135.97435366799999</v>
      </c>
      <c r="M45" s="685" t="s">
        <v>79</v>
      </c>
      <c r="N45" s="682">
        <v>141.34252860000001</v>
      </c>
      <c r="O45" s="682">
        <v>112.17678779400001</v>
      </c>
      <c r="P45" s="682">
        <v>106.754569839</v>
      </c>
      <c r="Q45" s="682">
        <v>107.37805795</v>
      </c>
      <c r="R45" s="682">
        <v>222.468256258</v>
      </c>
      <c r="S45" s="682" t="s">
        <v>84</v>
      </c>
      <c r="T45" s="683">
        <v>113.556278906</v>
      </c>
      <c r="U45" s="683">
        <v>222.468256258</v>
      </c>
      <c r="V45" s="684">
        <v>114.731126004</v>
      </c>
      <c r="X45" s="685" t="s">
        <v>79</v>
      </c>
      <c r="Y45" s="682">
        <v>118.914439534</v>
      </c>
      <c r="Z45" s="682">
        <v>90.907950991999996</v>
      </c>
      <c r="AA45" s="682">
        <v>82.727686254999995</v>
      </c>
      <c r="AB45" s="682">
        <v>82.291181981999998</v>
      </c>
      <c r="AC45" s="682">
        <v>169.53102379200001</v>
      </c>
      <c r="AD45" s="682" t="s">
        <v>84</v>
      </c>
      <c r="AE45" s="683">
        <v>90.791507537000001</v>
      </c>
      <c r="AF45" s="683">
        <v>169.53102379200001</v>
      </c>
      <c r="AG45" s="684">
        <v>91.640880530000004</v>
      </c>
      <c r="AI45" s="685" t="s">
        <v>79</v>
      </c>
      <c r="AJ45" s="682">
        <v>125.728849651</v>
      </c>
      <c r="AK45" s="682">
        <v>94.941334452000007</v>
      </c>
      <c r="AL45" s="682">
        <v>85.136918230000006</v>
      </c>
      <c r="AM45" s="682">
        <v>84.110167422000004</v>
      </c>
      <c r="AN45" s="682">
        <v>173.46361604200001</v>
      </c>
      <c r="AO45" s="682" t="s">
        <v>84</v>
      </c>
      <c r="AP45" s="683">
        <v>94.386140040000001</v>
      </c>
      <c r="AQ45" s="683">
        <v>173.46361604200001</v>
      </c>
      <c r="AR45" s="684">
        <v>95.239158646000007</v>
      </c>
      <c r="AT45" s="685" t="s">
        <v>79</v>
      </c>
      <c r="AU45" s="687">
        <v>23.903774007999999</v>
      </c>
      <c r="AV45" s="687">
        <v>20.638070300999999</v>
      </c>
      <c r="AW45" s="687">
        <v>19.578357788000002</v>
      </c>
      <c r="AX45" s="687">
        <v>20.687288807000002</v>
      </c>
      <c r="AY45" s="687">
        <v>36.984817372000002</v>
      </c>
      <c r="AZ45" s="687" t="s">
        <v>84</v>
      </c>
      <c r="BA45" s="688">
        <v>20.804821869000001</v>
      </c>
      <c r="BB45" s="688">
        <v>36.984817372000002</v>
      </c>
      <c r="BC45" s="689">
        <v>20.985192752</v>
      </c>
      <c r="BE45" s="685" t="s">
        <v>79</v>
      </c>
      <c r="BF45" s="687">
        <v>6.597347042</v>
      </c>
      <c r="BG45" s="687">
        <v>9.5115767449999993</v>
      </c>
      <c r="BH45" s="687">
        <v>12.90536062</v>
      </c>
      <c r="BI45" s="687">
        <v>15.042682602999999</v>
      </c>
      <c r="BJ45" s="687">
        <v>20.353417733000001</v>
      </c>
      <c r="BK45" s="687" t="s">
        <v>84</v>
      </c>
      <c r="BL45" s="688">
        <v>10.686471141</v>
      </c>
      <c r="BM45" s="688">
        <v>20.353417733000001</v>
      </c>
      <c r="BN45" s="689">
        <v>10.865933148</v>
      </c>
      <c r="BQ45" s="364" t="s">
        <v>54</v>
      </c>
      <c r="BR45" s="685" t="s">
        <v>79</v>
      </c>
      <c r="BS45" s="687">
        <v>16.676221209000001</v>
      </c>
      <c r="BT45" s="687">
        <v>16.665898104</v>
      </c>
      <c r="BU45" s="687">
        <v>15.004675772000001</v>
      </c>
      <c r="BV45" s="687">
        <v>13.613972603000001</v>
      </c>
      <c r="BW45" s="687">
        <v>4.932176321</v>
      </c>
      <c r="BX45" s="687" t="s">
        <v>84</v>
      </c>
      <c r="BY45" s="688">
        <v>15.825189779</v>
      </c>
      <c r="BZ45" s="688">
        <v>4.932176321</v>
      </c>
      <c r="CA45" s="689">
        <v>15.622966457</v>
      </c>
    </row>
    <row r="46" spans="2:79" s="351" customFormat="1" ht="15.75" customHeight="1" x14ac:dyDescent="0.25">
      <c r="B46" s="678" t="s">
        <v>78</v>
      </c>
      <c r="C46" s="679">
        <v>157.983835408</v>
      </c>
      <c r="D46" s="679">
        <v>106.366993351</v>
      </c>
      <c r="E46" s="679">
        <v>75.817318298999993</v>
      </c>
      <c r="F46" s="679">
        <v>12.028855780000001</v>
      </c>
      <c r="G46" s="679" t="s">
        <v>84</v>
      </c>
      <c r="H46" s="679" t="s">
        <v>84</v>
      </c>
      <c r="I46" s="546">
        <v>116.36735152999999</v>
      </c>
      <c r="J46" s="546" t="s">
        <v>84</v>
      </c>
      <c r="K46" s="680">
        <v>116.36735152999999</v>
      </c>
      <c r="M46" s="678" t="s">
        <v>78</v>
      </c>
      <c r="N46" s="679">
        <v>130.06624012899999</v>
      </c>
      <c r="O46" s="679">
        <v>90.273795938000006</v>
      </c>
      <c r="P46" s="679">
        <v>62.008183383999999</v>
      </c>
      <c r="Q46" s="679">
        <v>12.028855780000001</v>
      </c>
      <c r="R46" s="679" t="s">
        <v>84</v>
      </c>
      <c r="S46" s="679" t="s">
        <v>84</v>
      </c>
      <c r="T46" s="546">
        <v>97.072671946</v>
      </c>
      <c r="U46" s="546" t="s">
        <v>84</v>
      </c>
      <c r="V46" s="680">
        <v>97.072671946</v>
      </c>
      <c r="X46" s="678" t="s">
        <v>78</v>
      </c>
      <c r="Y46" s="679">
        <v>117.07423301199999</v>
      </c>
      <c r="Z46" s="679">
        <v>69.205283827000002</v>
      </c>
      <c r="AA46" s="679">
        <v>48.309219941999999</v>
      </c>
      <c r="AB46" s="679">
        <v>10.81515988</v>
      </c>
      <c r="AC46" s="679" t="s">
        <v>84</v>
      </c>
      <c r="AD46" s="679" t="s">
        <v>84</v>
      </c>
      <c r="AE46" s="546">
        <v>80.503780160999995</v>
      </c>
      <c r="AF46" s="546" t="s">
        <v>84</v>
      </c>
      <c r="AG46" s="680">
        <v>80.503780160999995</v>
      </c>
      <c r="AI46" s="678" t="s">
        <v>78</v>
      </c>
      <c r="AJ46" s="679">
        <v>120.34022152599999</v>
      </c>
      <c r="AK46" s="679">
        <v>73.388659923000006</v>
      </c>
      <c r="AL46" s="679">
        <v>52.882157345000003</v>
      </c>
      <c r="AM46" s="679">
        <v>10.81515988</v>
      </c>
      <c r="AN46" s="679" t="s">
        <v>84</v>
      </c>
      <c r="AO46" s="679" t="s">
        <v>84</v>
      </c>
      <c r="AP46" s="546">
        <v>84.316004624000001</v>
      </c>
      <c r="AQ46" s="546" t="s">
        <v>84</v>
      </c>
      <c r="AR46" s="680">
        <v>84.316004624000001</v>
      </c>
      <c r="AT46" s="678" t="s">
        <v>78</v>
      </c>
      <c r="AU46" s="690">
        <v>23.187576772</v>
      </c>
      <c r="AV46" s="690">
        <v>17.184013252</v>
      </c>
      <c r="AW46" s="690">
        <v>15.707179537</v>
      </c>
      <c r="AX46" s="690">
        <v>5.6001206679999997</v>
      </c>
      <c r="AY46" s="690" t="s">
        <v>84</v>
      </c>
      <c r="AZ46" s="690" t="s">
        <v>84</v>
      </c>
      <c r="BA46" s="691">
        <v>19.283650883</v>
      </c>
      <c r="BB46" s="691" t="s">
        <v>84</v>
      </c>
      <c r="BC46" s="692">
        <v>19.283650883</v>
      </c>
      <c r="BE46" s="678" t="s">
        <v>78</v>
      </c>
      <c r="BF46" s="690">
        <v>5.8648109650000002</v>
      </c>
      <c r="BG46" s="690">
        <v>14.009657096</v>
      </c>
      <c r="BH46" s="690">
        <v>8.8706939029999994</v>
      </c>
      <c r="BI46" s="690">
        <v>0</v>
      </c>
      <c r="BJ46" s="690" t="s">
        <v>84</v>
      </c>
      <c r="BK46" s="690" t="s">
        <v>84</v>
      </c>
      <c r="BL46" s="691">
        <v>9.6658477630000004</v>
      </c>
      <c r="BM46" s="691" t="s">
        <v>84</v>
      </c>
      <c r="BN46" s="692">
        <v>9.6658477630000004</v>
      </c>
      <c r="BQ46" s="368" t="s">
        <v>55</v>
      </c>
      <c r="BR46" s="678" t="s">
        <v>78</v>
      </c>
      <c r="BS46" s="690">
        <v>17.671171995000002</v>
      </c>
      <c r="BT46" s="690">
        <v>15.129879022000001</v>
      </c>
      <c r="BU46" s="690">
        <v>18.213694739000001</v>
      </c>
      <c r="BV46" s="690">
        <v>0</v>
      </c>
      <c r="BW46" s="690" t="s">
        <v>84</v>
      </c>
      <c r="BX46" s="690" t="s">
        <v>84</v>
      </c>
      <c r="BY46" s="691">
        <v>16.580835887999999</v>
      </c>
      <c r="BZ46" s="691" t="s">
        <v>84</v>
      </c>
      <c r="CA46" s="692">
        <v>16.580835887999999</v>
      </c>
    </row>
    <row r="47" spans="2:79" s="148" customFormat="1" x14ac:dyDescent="0.2">
      <c r="B47" s="22" t="s">
        <v>266</v>
      </c>
      <c r="C47" s="395"/>
      <c r="D47" s="395"/>
      <c r="E47" s="395"/>
      <c r="F47" s="395"/>
      <c r="G47" s="395"/>
      <c r="H47" s="395"/>
      <c r="I47" s="395"/>
      <c r="J47" s="395"/>
      <c r="K47" s="396"/>
      <c r="M47" s="22" t="s">
        <v>266</v>
      </c>
      <c r="N47" s="395"/>
      <c r="O47" s="395"/>
      <c r="P47" s="395"/>
      <c r="Q47" s="395"/>
      <c r="R47" s="395"/>
      <c r="S47" s="395"/>
      <c r="T47" s="395"/>
      <c r="U47" s="395"/>
      <c r="V47" s="396"/>
      <c r="X47" s="22" t="s">
        <v>266</v>
      </c>
      <c r="Y47" s="395"/>
      <c r="Z47" s="395"/>
      <c r="AA47" s="395"/>
      <c r="AB47" s="395"/>
      <c r="AC47" s="395"/>
      <c r="AD47" s="395"/>
      <c r="AE47" s="395"/>
      <c r="AF47" s="395"/>
      <c r="AG47" s="396"/>
      <c r="AI47" s="22" t="s">
        <v>266</v>
      </c>
      <c r="AJ47" s="395"/>
      <c r="AK47" s="395"/>
      <c r="AL47" s="395"/>
      <c r="AM47" s="395"/>
      <c r="AN47" s="395"/>
      <c r="AO47" s="395"/>
      <c r="AP47" s="395"/>
      <c r="AQ47" s="395"/>
      <c r="AR47" s="396"/>
      <c r="AT47" s="22" t="s">
        <v>266</v>
      </c>
      <c r="AU47" s="395"/>
      <c r="AV47" s="395"/>
      <c r="AW47" s="395"/>
      <c r="AX47" s="395"/>
      <c r="AY47" s="395"/>
      <c r="AZ47" s="395"/>
      <c r="BA47" s="395"/>
      <c r="BB47" s="395"/>
      <c r="BC47" s="396"/>
      <c r="BE47" s="22" t="s">
        <v>266</v>
      </c>
      <c r="BF47" s="395"/>
      <c r="BG47" s="395"/>
      <c r="BH47" s="395"/>
      <c r="BI47" s="395"/>
      <c r="BJ47" s="395"/>
      <c r="BK47" s="395"/>
      <c r="BL47" s="395"/>
      <c r="BM47" s="395"/>
      <c r="BN47" s="396"/>
      <c r="BQ47" s="215" t="s">
        <v>56</v>
      </c>
      <c r="BR47" s="22" t="s">
        <v>266</v>
      </c>
      <c r="BS47" s="395"/>
      <c r="BT47" s="395"/>
      <c r="BU47" s="395"/>
      <c r="BV47" s="395"/>
      <c r="BW47" s="395"/>
      <c r="BX47" s="395"/>
      <c r="BY47" s="395"/>
      <c r="BZ47" s="395"/>
      <c r="CA47" s="396"/>
    </row>
    <row r="48" spans="2:79" s="22" customFormat="1" x14ac:dyDescent="0.2">
      <c r="B48" s="22" t="s">
        <v>434</v>
      </c>
      <c r="C48" s="395"/>
      <c r="D48" s="395"/>
      <c r="E48" s="395"/>
      <c r="F48" s="395"/>
      <c r="G48" s="395"/>
      <c r="H48" s="395"/>
      <c r="I48" s="395"/>
      <c r="J48" s="395"/>
      <c r="K48" s="396"/>
      <c r="M48" s="22" t="s">
        <v>434</v>
      </c>
      <c r="N48" s="395"/>
      <c r="O48" s="395"/>
      <c r="P48" s="395"/>
      <c r="Q48" s="395"/>
      <c r="R48" s="395"/>
      <c r="S48" s="395"/>
      <c r="T48" s="395"/>
      <c r="U48" s="395"/>
      <c r="V48" s="396"/>
      <c r="X48" s="22" t="s">
        <v>434</v>
      </c>
      <c r="Y48" s="395"/>
      <c r="Z48" s="395"/>
      <c r="AA48" s="395"/>
      <c r="AB48" s="395"/>
      <c r="AC48" s="395"/>
      <c r="AD48" s="395"/>
      <c r="AE48" s="395"/>
      <c r="AF48" s="395"/>
      <c r="AG48" s="396"/>
      <c r="AI48" s="22" t="s">
        <v>434</v>
      </c>
      <c r="AJ48" s="395"/>
      <c r="AK48" s="395"/>
      <c r="AL48" s="395"/>
      <c r="AM48" s="395"/>
      <c r="AN48" s="395"/>
      <c r="AO48" s="395"/>
      <c r="AP48" s="395"/>
      <c r="AQ48" s="395"/>
      <c r="AR48" s="396"/>
      <c r="AT48" s="22" t="s">
        <v>434</v>
      </c>
      <c r="AU48" s="395"/>
      <c r="AV48" s="395"/>
      <c r="AW48" s="395"/>
      <c r="AX48" s="395"/>
      <c r="AY48" s="395"/>
      <c r="AZ48" s="395"/>
      <c r="BA48" s="395"/>
      <c r="BB48" s="395"/>
      <c r="BC48" s="396"/>
      <c r="BE48" s="22" t="s">
        <v>434</v>
      </c>
      <c r="BF48" s="395"/>
      <c r="BG48" s="395"/>
      <c r="BH48" s="395"/>
      <c r="BI48" s="395"/>
      <c r="BJ48" s="395"/>
      <c r="BK48" s="395"/>
      <c r="BL48" s="395"/>
      <c r="BM48" s="395"/>
      <c r="BN48" s="396"/>
      <c r="BQ48" s="397" t="s">
        <v>76</v>
      </c>
      <c r="BR48" s="22" t="s">
        <v>434</v>
      </c>
      <c r="BS48" s="395"/>
      <c r="BT48" s="395"/>
      <c r="BU48" s="395"/>
      <c r="BV48" s="395"/>
      <c r="BW48" s="395"/>
      <c r="BX48" s="395"/>
      <c r="BY48" s="395"/>
      <c r="BZ48" s="395"/>
      <c r="CA48" s="396"/>
    </row>
    <row r="49" spans="2:79" s="22" customFormat="1" x14ac:dyDescent="0.2">
      <c r="B49" s="47" t="s">
        <v>420</v>
      </c>
      <c r="C49" s="395"/>
      <c r="D49" s="395"/>
      <c r="E49" s="395"/>
      <c r="F49" s="395"/>
      <c r="G49" s="395"/>
      <c r="H49" s="395"/>
      <c r="I49" s="395"/>
      <c r="J49" s="395"/>
      <c r="K49" s="396"/>
      <c r="M49" s="47" t="s">
        <v>420</v>
      </c>
      <c r="N49" s="395"/>
      <c r="O49" s="395"/>
      <c r="P49" s="395"/>
      <c r="Q49" s="395"/>
      <c r="R49" s="395"/>
      <c r="S49" s="395"/>
      <c r="T49" s="395"/>
      <c r="U49" s="395"/>
      <c r="V49" s="396"/>
      <c r="X49" s="47" t="s">
        <v>420</v>
      </c>
      <c r="Y49" s="395"/>
      <c r="Z49" s="395"/>
      <c r="AA49" s="395"/>
      <c r="AB49" s="395"/>
      <c r="AC49" s="395"/>
      <c r="AD49" s="395"/>
      <c r="AE49" s="395"/>
      <c r="AF49" s="395"/>
      <c r="AG49" s="396"/>
      <c r="AI49" s="47" t="s">
        <v>420</v>
      </c>
      <c r="AJ49" s="395"/>
      <c r="AK49" s="395"/>
      <c r="AL49" s="395"/>
      <c r="AM49" s="395"/>
      <c r="AN49" s="395"/>
      <c r="AO49" s="395"/>
      <c r="AP49" s="395"/>
      <c r="AQ49" s="395"/>
      <c r="AR49" s="396"/>
      <c r="AT49" s="47" t="s">
        <v>420</v>
      </c>
      <c r="AU49" s="395"/>
      <c r="AV49" s="395"/>
      <c r="AW49" s="395"/>
      <c r="AX49" s="395"/>
      <c r="AY49" s="395"/>
      <c r="AZ49" s="395"/>
      <c r="BA49" s="395"/>
      <c r="BB49" s="395"/>
      <c r="BC49" s="396"/>
      <c r="BE49" s="47" t="s">
        <v>420</v>
      </c>
      <c r="BF49" s="395"/>
      <c r="BG49" s="395"/>
      <c r="BH49" s="395"/>
      <c r="BI49" s="395"/>
      <c r="BJ49" s="395"/>
      <c r="BK49" s="395"/>
      <c r="BL49" s="395"/>
      <c r="BM49" s="395"/>
      <c r="BN49" s="396"/>
      <c r="BQ49" s="213" t="s">
        <v>307</v>
      </c>
      <c r="BR49" s="47" t="s">
        <v>420</v>
      </c>
      <c r="BS49" s="395"/>
      <c r="BT49" s="395"/>
      <c r="BU49" s="395"/>
      <c r="BV49" s="395"/>
      <c r="BW49" s="395"/>
      <c r="BX49" s="395"/>
      <c r="BY49" s="395"/>
      <c r="BZ49" s="395"/>
      <c r="CA49" s="396"/>
    </row>
    <row r="50" spans="2:79" s="22" customFormat="1" x14ac:dyDescent="0.2">
      <c r="B50" s="372" t="s">
        <v>774</v>
      </c>
      <c r="C50" s="398"/>
      <c r="D50" s="398"/>
      <c r="E50" s="398"/>
      <c r="F50" s="398"/>
      <c r="G50" s="398"/>
      <c r="H50" s="398"/>
      <c r="I50" s="398"/>
      <c r="J50" s="398"/>
      <c r="K50" s="399"/>
      <c r="M50" s="372" t="s">
        <v>774</v>
      </c>
      <c r="N50" s="398"/>
      <c r="O50" s="398"/>
      <c r="P50" s="398"/>
      <c r="Q50" s="398"/>
      <c r="R50" s="398"/>
      <c r="S50" s="398"/>
      <c r="T50" s="398"/>
      <c r="U50" s="398"/>
      <c r="V50" s="399"/>
      <c r="X50" s="372" t="s">
        <v>774</v>
      </c>
      <c r="Y50" s="398"/>
      <c r="Z50" s="398"/>
      <c r="AA50" s="398"/>
      <c r="AB50" s="398"/>
      <c r="AC50" s="398"/>
      <c r="AD50" s="398"/>
      <c r="AE50" s="398"/>
      <c r="AF50" s="398"/>
      <c r="AG50" s="399"/>
      <c r="AI50" s="372" t="s">
        <v>774</v>
      </c>
      <c r="AJ50" s="398"/>
      <c r="AK50" s="398"/>
      <c r="AL50" s="398"/>
      <c r="AM50" s="398"/>
      <c r="AN50" s="398"/>
      <c r="AO50" s="398"/>
      <c r="AP50" s="398"/>
      <c r="AQ50" s="398"/>
      <c r="AR50" s="399"/>
      <c r="AT50" s="372" t="s">
        <v>774</v>
      </c>
      <c r="AU50" s="398"/>
      <c r="AV50" s="398"/>
      <c r="AW50" s="398"/>
      <c r="AX50" s="398"/>
      <c r="AY50" s="398"/>
      <c r="AZ50" s="398"/>
      <c r="BA50" s="398"/>
      <c r="BB50" s="398"/>
      <c r="BC50" s="399"/>
      <c r="BE50" s="372" t="s">
        <v>774</v>
      </c>
      <c r="BF50" s="398"/>
      <c r="BG50" s="398"/>
      <c r="BH50" s="398"/>
      <c r="BI50" s="398"/>
      <c r="BJ50" s="398"/>
      <c r="BK50" s="398"/>
      <c r="BL50" s="398"/>
      <c r="BM50" s="398"/>
      <c r="BN50" s="399"/>
      <c r="BQ50" s="400" t="s">
        <v>77</v>
      </c>
      <c r="BR50" s="372" t="s">
        <v>774</v>
      </c>
      <c r="BS50" s="398"/>
      <c r="BT50" s="398"/>
      <c r="BU50" s="398"/>
      <c r="BV50" s="398"/>
      <c r="BW50" s="398"/>
      <c r="BX50" s="398"/>
      <c r="BY50" s="398"/>
      <c r="BZ50" s="398"/>
      <c r="CA50" s="399"/>
    </row>
  </sheetData>
  <phoneticPr fontId="3" type="noConversion"/>
  <pageMargins left="0.59055118110236227" right="0.59055118110236227" top="0.78740157480314965" bottom="0.78740157480314965" header="0.39370078740157483" footer="0.39370078740157483"/>
  <pageSetup paperSize="9" scale="66" firstPageNumber="59" fitToWidth="7" orientation="landscape" useFirstPageNumber="1" r:id="rId1"/>
  <headerFooter differentFirst="1">
    <oddHeader>&amp;R&amp;12Les finances groupements à fiscalité propre en 2023</oddHeader>
    <oddFooter>&amp;L&amp;12Direction Générale des Collectivités Locales / DESL&amp;C&amp;12&amp;P&amp;R&amp;12Mise en ligne : janvier 2025</oddFooter>
    <firstHeader>&amp;R&amp;12Les finances groupements à fiscalité propre en 2023</firstHeader>
    <firstFooter>&amp;L&amp;12Direction Générale des Collectivités Locales / DESL&amp;C&amp;12&amp;P&amp;R&amp;12Mise en ligne : janvier 2025</firstFooter>
  </headerFooter>
  <colBreaks count="6" manualBreakCount="6">
    <brk id="11" max="45" man="1"/>
    <brk id="22" max="45" man="1"/>
    <brk id="33" max="45" man="1"/>
    <brk id="44" max="45" man="1"/>
    <brk id="55" max="45" man="1"/>
    <brk id="67" max="4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50"/>
  <sheetViews>
    <sheetView zoomScaleNormal="100" zoomScaleSheetLayoutView="85" workbookViewId="0"/>
  </sheetViews>
  <sheetFormatPr baseColWidth="10" defaultRowHeight="12.75" x14ac:dyDescent="0.2"/>
  <cols>
    <col min="1" max="1" width="4" customWidth="1"/>
    <col min="2" max="2" width="29.5703125" customWidth="1"/>
    <col min="3" max="10" width="15.7109375" customWidth="1"/>
    <col min="11" max="11" width="15.7109375" style="74" customWidth="1"/>
    <col min="12" max="12" width="4" customWidth="1"/>
    <col min="13" max="13" width="29.5703125" customWidth="1"/>
    <col min="14" max="21" width="15.7109375" customWidth="1"/>
    <col min="22" max="22" width="15.7109375" style="74" customWidth="1"/>
    <col min="23" max="23" width="4" customWidth="1"/>
    <col min="24" max="24" width="29.5703125" customWidth="1"/>
    <col min="25" max="32" width="15.7109375" customWidth="1"/>
    <col min="33" max="33" width="15.7109375" style="74" customWidth="1"/>
    <col min="34" max="34" width="4" customWidth="1"/>
    <col min="35" max="35" width="29.5703125" customWidth="1"/>
    <col min="36" max="43" width="15.7109375" customWidth="1"/>
    <col min="44" max="44" width="15.7109375" style="74" customWidth="1"/>
    <col min="45" max="45" width="1.5703125" hidden="1" customWidth="1"/>
    <col min="46" max="46" width="4" customWidth="1"/>
    <col min="47" max="47" width="11.42578125" hidden="1" customWidth="1"/>
    <col min="48" max="48" width="29.5703125" customWidth="1"/>
    <col min="49" max="57" width="15.7109375" customWidth="1"/>
  </cols>
  <sheetData>
    <row r="1" spans="1:57" ht="20.25" x14ac:dyDescent="0.3">
      <c r="A1" s="9" t="s">
        <v>781</v>
      </c>
      <c r="B1" s="48"/>
      <c r="C1" s="48"/>
      <c r="D1" s="48"/>
      <c r="E1" s="48"/>
      <c r="F1" s="48"/>
      <c r="G1" s="48"/>
      <c r="H1" s="48"/>
      <c r="I1" s="48"/>
      <c r="J1" s="48"/>
      <c r="K1" s="127"/>
      <c r="L1" s="28"/>
      <c r="M1" s="48"/>
      <c r="N1" s="48"/>
      <c r="O1" s="48"/>
      <c r="P1" s="48"/>
      <c r="Q1" s="48"/>
      <c r="R1" s="48"/>
      <c r="S1" s="48"/>
      <c r="T1" s="48"/>
      <c r="U1" s="48"/>
      <c r="V1" s="127"/>
      <c r="W1" s="28"/>
      <c r="X1" s="48"/>
      <c r="Y1" s="48"/>
      <c r="Z1" s="48"/>
      <c r="AA1" s="48"/>
      <c r="AB1" s="48"/>
      <c r="AC1" s="48"/>
      <c r="AD1" s="48"/>
      <c r="AE1" s="48"/>
      <c r="AF1" s="48"/>
      <c r="AG1" s="127"/>
      <c r="AH1" s="106"/>
      <c r="AI1" s="107"/>
      <c r="AJ1" s="107"/>
      <c r="AK1" s="107"/>
      <c r="AL1" s="107"/>
      <c r="AM1" s="107"/>
      <c r="AN1" s="107"/>
      <c r="AO1" s="48"/>
      <c r="AP1" s="48"/>
      <c r="AQ1" s="48"/>
      <c r="AR1" s="127"/>
      <c r="AS1" s="106"/>
      <c r="AT1" s="106"/>
      <c r="AU1" s="108"/>
      <c r="AV1" s="108"/>
      <c r="AW1" s="109"/>
      <c r="AX1" s="109"/>
      <c r="AY1" s="109"/>
      <c r="AZ1" s="109"/>
      <c r="BA1" s="109"/>
      <c r="BB1" s="109"/>
      <c r="BC1" s="109"/>
      <c r="BD1" s="109"/>
      <c r="BE1" s="137"/>
    </row>
    <row r="2" spans="1:57" ht="12.75" customHeight="1" x14ac:dyDescent="0.3">
      <c r="A2" s="8"/>
      <c r="B2" s="48"/>
      <c r="C2" s="48"/>
      <c r="D2" s="58"/>
      <c r="E2" s="48"/>
      <c r="F2" s="48"/>
      <c r="G2" s="48"/>
      <c r="H2" s="48"/>
      <c r="I2" s="48"/>
      <c r="J2" s="48"/>
      <c r="K2" s="127"/>
      <c r="L2" s="28"/>
      <c r="M2" s="48"/>
      <c r="N2" s="48"/>
      <c r="O2" s="48"/>
      <c r="P2" s="48"/>
      <c r="Q2" s="48"/>
      <c r="R2" s="48"/>
      <c r="S2" s="48"/>
      <c r="T2" s="48"/>
      <c r="U2" s="48"/>
      <c r="V2" s="127"/>
      <c r="W2" s="28"/>
      <c r="X2" s="48"/>
      <c r="Y2" s="48"/>
      <c r="Z2" s="48"/>
      <c r="AA2" s="48"/>
      <c r="AB2" s="48"/>
      <c r="AC2" s="48"/>
      <c r="AD2" s="48"/>
      <c r="AE2" s="48"/>
      <c r="AF2" s="48"/>
      <c r="AG2" s="127"/>
      <c r="AH2" s="106"/>
      <c r="AI2" s="107"/>
      <c r="AJ2" s="107"/>
      <c r="AK2" s="107"/>
      <c r="AL2" s="107"/>
      <c r="AM2" s="107"/>
      <c r="AN2" s="107"/>
      <c r="AO2" s="48"/>
      <c r="AP2" s="48"/>
      <c r="AQ2" s="48"/>
      <c r="AR2" s="127"/>
      <c r="AS2" s="106"/>
      <c r="AT2" s="106"/>
      <c r="AU2" s="108"/>
      <c r="AV2" s="108"/>
      <c r="AW2" s="109"/>
      <c r="AX2" s="109"/>
      <c r="AY2" s="109"/>
      <c r="AZ2" s="109"/>
      <c r="BA2" s="109"/>
      <c r="BB2" s="109"/>
      <c r="BC2" s="109"/>
      <c r="BD2" s="109"/>
      <c r="BE2" s="137"/>
    </row>
    <row r="3" spans="1:57" x14ac:dyDescent="0.2">
      <c r="A3" s="12"/>
      <c r="B3" s="12"/>
      <c r="C3" s="12"/>
      <c r="D3" s="14"/>
      <c r="E3" s="12"/>
      <c r="F3" s="12"/>
      <c r="G3" s="12"/>
      <c r="H3" s="12"/>
      <c r="I3" s="12"/>
      <c r="J3" s="12"/>
      <c r="K3" s="23"/>
      <c r="L3" s="110"/>
      <c r="M3" s="12"/>
      <c r="N3" s="12"/>
      <c r="O3" s="12"/>
      <c r="P3" s="12"/>
      <c r="Q3" s="12"/>
      <c r="R3" s="12"/>
      <c r="S3" s="12"/>
      <c r="T3" s="12"/>
      <c r="U3" s="12"/>
      <c r="V3" s="23"/>
      <c r="W3" s="110"/>
      <c r="X3" s="12"/>
      <c r="Y3" s="12"/>
      <c r="Z3" s="12"/>
      <c r="AA3" s="12"/>
      <c r="AB3" s="12"/>
      <c r="AC3" s="12"/>
      <c r="AD3" s="12"/>
      <c r="AE3" s="12"/>
      <c r="AF3" s="12"/>
      <c r="AG3" s="23"/>
      <c r="AH3" s="24"/>
      <c r="AI3" s="24"/>
      <c r="AJ3" s="24"/>
      <c r="AK3" s="24"/>
      <c r="AL3" s="24"/>
      <c r="AM3" s="24"/>
      <c r="AN3" s="24"/>
      <c r="AO3" s="26"/>
      <c r="AP3" s="26"/>
      <c r="AQ3" s="26"/>
      <c r="AR3" s="133"/>
      <c r="AS3" s="24"/>
      <c r="AT3" s="24"/>
      <c r="AU3" s="36"/>
      <c r="AV3" s="36"/>
      <c r="AW3" s="112"/>
      <c r="AX3" s="112"/>
      <c r="AY3" s="112"/>
      <c r="AZ3" s="112"/>
      <c r="BA3" s="112"/>
      <c r="BB3" s="112"/>
      <c r="BC3" s="112"/>
      <c r="BD3" s="112"/>
      <c r="BE3" s="138"/>
    </row>
    <row r="4" spans="1:57" ht="16.5" x14ac:dyDescent="0.25">
      <c r="A4" s="88" t="s">
        <v>493</v>
      </c>
      <c r="B4" s="88"/>
      <c r="C4" s="88"/>
      <c r="D4" s="231"/>
      <c r="E4" s="88"/>
      <c r="F4" s="88"/>
      <c r="G4" s="88"/>
      <c r="H4" s="88"/>
      <c r="I4" s="88"/>
      <c r="J4" s="88"/>
      <c r="K4" s="128"/>
      <c r="L4" s="33" t="s">
        <v>314</v>
      </c>
      <c r="M4" s="33"/>
      <c r="N4" s="33"/>
      <c r="O4" s="33"/>
      <c r="P4" s="33"/>
      <c r="Q4" s="33"/>
      <c r="R4" s="33"/>
      <c r="S4" s="33"/>
      <c r="T4" s="33"/>
      <c r="U4" s="33"/>
      <c r="V4" s="131"/>
      <c r="W4" s="33" t="s">
        <v>315</v>
      </c>
      <c r="X4" s="33"/>
      <c r="Y4" s="33"/>
      <c r="Z4" s="33"/>
      <c r="AA4" s="33"/>
      <c r="AB4" s="33"/>
      <c r="AC4" s="33"/>
      <c r="AD4" s="33"/>
      <c r="AE4" s="33"/>
      <c r="AF4" s="33"/>
      <c r="AG4" s="131"/>
      <c r="AH4" s="33" t="s">
        <v>316</v>
      </c>
      <c r="AI4" s="33"/>
      <c r="AJ4" s="33"/>
      <c r="AK4" s="33"/>
      <c r="AL4" s="33"/>
      <c r="AM4" s="33"/>
      <c r="AN4" s="33"/>
      <c r="AO4" s="33"/>
      <c r="AP4" s="33"/>
      <c r="AQ4" s="33"/>
      <c r="AR4" s="131"/>
      <c r="AS4" s="33" t="s">
        <v>12</v>
      </c>
      <c r="AT4" s="33" t="s">
        <v>317</v>
      </c>
      <c r="AU4" s="113"/>
      <c r="AV4" s="113"/>
      <c r="AW4" s="114"/>
      <c r="AX4" s="114"/>
      <c r="AY4" s="114"/>
      <c r="AZ4" s="114"/>
      <c r="BA4" s="114"/>
      <c r="BB4" s="114"/>
      <c r="BC4" s="114"/>
      <c r="BD4" s="114"/>
      <c r="BE4" s="139"/>
    </row>
    <row r="5" spans="1:57" ht="16.5" x14ac:dyDescent="0.25">
      <c r="A5" s="229" t="s">
        <v>174</v>
      </c>
      <c r="B5" s="126"/>
      <c r="C5" s="126"/>
      <c r="D5" s="126"/>
      <c r="E5" s="126"/>
      <c r="F5" s="126"/>
      <c r="G5" s="126"/>
      <c r="H5" s="126"/>
      <c r="I5" s="126"/>
      <c r="J5" s="126"/>
      <c r="K5" s="129"/>
      <c r="L5" s="229"/>
      <c r="M5" s="86"/>
      <c r="N5" s="86"/>
      <c r="O5" s="86"/>
      <c r="P5" s="86"/>
      <c r="Q5" s="86"/>
      <c r="R5" s="86"/>
      <c r="S5" s="86"/>
      <c r="T5" s="86"/>
      <c r="U5" s="86"/>
      <c r="V5" s="132"/>
      <c r="W5" s="229" t="s">
        <v>174</v>
      </c>
      <c r="X5" s="86"/>
      <c r="Y5" s="86"/>
      <c r="Z5" s="86"/>
      <c r="AA5" s="86"/>
      <c r="AB5" s="86"/>
      <c r="AC5" s="86"/>
      <c r="AD5" s="86"/>
      <c r="AE5" s="86"/>
      <c r="AF5" s="86"/>
      <c r="AG5" s="132"/>
      <c r="AH5" s="229" t="s">
        <v>174</v>
      </c>
      <c r="AI5" s="88"/>
      <c r="AJ5" s="88"/>
      <c r="AK5" s="88"/>
      <c r="AL5" s="88"/>
      <c r="AM5" s="88"/>
      <c r="AN5" s="88"/>
      <c r="AO5" s="88"/>
      <c r="AP5" s="88"/>
      <c r="AQ5" s="88"/>
      <c r="AR5" s="128"/>
      <c r="AS5" s="86"/>
      <c r="AT5" s="229" t="s">
        <v>174</v>
      </c>
      <c r="AU5" s="115"/>
      <c r="AV5" s="115"/>
      <c r="AW5" s="116"/>
      <c r="AX5" s="116"/>
      <c r="AY5" s="116"/>
      <c r="AZ5" s="116"/>
      <c r="BA5" s="116"/>
      <c r="BB5" s="116"/>
      <c r="BC5" s="116"/>
      <c r="BD5" s="116"/>
      <c r="BE5" s="140"/>
    </row>
    <row r="6" spans="1:57" x14ac:dyDescent="0.2">
      <c r="A6" s="47" t="s">
        <v>481</v>
      </c>
      <c r="B6" s="12"/>
      <c r="C6" s="12"/>
      <c r="D6" s="12"/>
      <c r="E6" s="12"/>
      <c r="F6" s="12"/>
      <c r="G6" s="12"/>
      <c r="H6" s="12"/>
      <c r="I6" s="12"/>
      <c r="J6" s="12"/>
      <c r="K6" s="23"/>
      <c r="L6" s="47" t="s">
        <v>481</v>
      </c>
      <c r="M6" s="12"/>
      <c r="N6" s="12"/>
      <c r="O6" s="12"/>
      <c r="P6" s="12"/>
      <c r="Q6" s="12"/>
      <c r="R6" s="12"/>
      <c r="S6" s="12"/>
      <c r="T6" s="12"/>
      <c r="U6" s="12"/>
      <c r="V6" s="23"/>
      <c r="W6" s="47" t="s">
        <v>481</v>
      </c>
      <c r="X6" s="12"/>
      <c r="Y6" s="12"/>
      <c r="Z6" s="12"/>
      <c r="AA6" s="12"/>
      <c r="AB6" s="12"/>
      <c r="AC6" s="12"/>
      <c r="AD6" s="12"/>
      <c r="AE6" s="12"/>
      <c r="AF6" s="12"/>
      <c r="AG6" s="23"/>
      <c r="AH6" s="47" t="s">
        <v>481</v>
      </c>
      <c r="AI6" s="24"/>
      <c r="AJ6" s="24"/>
      <c r="AK6" s="24"/>
      <c r="AL6" s="24"/>
      <c r="AM6" s="24"/>
      <c r="AN6" s="24"/>
      <c r="AO6" s="26"/>
      <c r="AP6" s="26"/>
      <c r="AQ6" s="26"/>
      <c r="AR6" s="133"/>
      <c r="AS6" s="117"/>
      <c r="AU6" s="36"/>
      <c r="AV6" s="36"/>
      <c r="AW6" s="112"/>
      <c r="AX6" s="112"/>
      <c r="AY6" s="112"/>
      <c r="AZ6" s="112"/>
      <c r="BA6" s="112"/>
      <c r="BB6" s="112"/>
      <c r="BC6" s="112"/>
      <c r="BD6" s="112"/>
      <c r="BE6" s="138"/>
    </row>
    <row r="7" spans="1:57" x14ac:dyDescent="0.2">
      <c r="A7" s="47" t="s">
        <v>492</v>
      </c>
      <c r="B7" s="12"/>
      <c r="C7" s="12"/>
      <c r="D7" s="12"/>
      <c r="E7" s="12"/>
      <c r="F7" s="12"/>
      <c r="G7" s="12"/>
      <c r="H7" s="12"/>
      <c r="I7" s="12"/>
      <c r="J7" s="12"/>
      <c r="K7" s="23"/>
      <c r="L7" s="47" t="s">
        <v>494</v>
      </c>
      <c r="M7" s="12"/>
      <c r="N7" s="12"/>
      <c r="O7" s="12"/>
      <c r="P7" s="12"/>
      <c r="Q7" s="12"/>
      <c r="R7" s="12"/>
      <c r="S7" s="12"/>
      <c r="T7" s="12"/>
      <c r="U7" s="12"/>
      <c r="V7" s="23"/>
      <c r="W7" s="47" t="s">
        <v>496</v>
      </c>
      <c r="X7" s="12"/>
      <c r="Y7" s="12"/>
      <c r="Z7" s="12"/>
      <c r="AA7" s="12"/>
      <c r="AB7" s="12"/>
      <c r="AC7" s="12"/>
      <c r="AD7" s="12"/>
      <c r="AE7" s="12"/>
      <c r="AF7" s="12"/>
      <c r="AG7" s="23"/>
      <c r="AH7" s="47" t="s">
        <v>497</v>
      </c>
      <c r="AI7" s="24"/>
      <c r="AJ7" s="24"/>
      <c r="AK7" s="24"/>
      <c r="AL7" s="24"/>
      <c r="AM7" s="24"/>
      <c r="AN7" s="24"/>
      <c r="AO7" s="26"/>
      <c r="AP7" s="26"/>
      <c r="AQ7" s="26"/>
      <c r="AR7" s="133"/>
      <c r="AS7" s="24" t="s">
        <v>17</v>
      </c>
      <c r="AT7" s="47" t="s">
        <v>499</v>
      </c>
      <c r="AU7" s="36"/>
      <c r="AV7" s="36"/>
      <c r="AW7" s="112"/>
      <c r="AX7" s="112"/>
      <c r="AY7" s="112"/>
      <c r="AZ7" s="112"/>
      <c r="BA7" s="112"/>
      <c r="BB7" s="112"/>
      <c r="BC7" s="112"/>
      <c r="BD7" s="112"/>
      <c r="BE7" s="138"/>
    </row>
    <row r="8" spans="1:57" x14ac:dyDescent="0.2">
      <c r="A8" s="47" t="s">
        <v>229</v>
      </c>
      <c r="B8" s="118"/>
      <c r="C8" s="12"/>
      <c r="D8" s="12"/>
      <c r="E8" s="12"/>
      <c r="F8" s="12"/>
      <c r="G8" s="12"/>
      <c r="H8" s="12"/>
      <c r="I8" s="12"/>
      <c r="J8" s="12"/>
      <c r="K8" s="23"/>
      <c r="L8" s="47" t="s">
        <v>183</v>
      </c>
      <c r="M8" s="12"/>
      <c r="N8" s="12"/>
      <c r="O8" s="12"/>
      <c r="P8" s="12"/>
      <c r="Q8" s="12"/>
      <c r="R8" s="12"/>
      <c r="S8" s="12"/>
      <c r="T8" s="12"/>
      <c r="U8" s="12"/>
      <c r="V8" s="23"/>
      <c r="W8" s="47" t="s">
        <v>492</v>
      </c>
      <c r="X8" s="12"/>
      <c r="Y8" s="12"/>
      <c r="Z8" s="12"/>
      <c r="AA8" s="12"/>
      <c r="AB8" s="12"/>
      <c r="AC8" s="12"/>
      <c r="AD8" s="12"/>
      <c r="AE8" s="12"/>
      <c r="AF8" s="12"/>
      <c r="AG8" s="23"/>
      <c r="AH8" s="47" t="s">
        <v>495</v>
      </c>
      <c r="AI8" s="24"/>
      <c r="AJ8" s="24"/>
      <c r="AK8" s="24"/>
      <c r="AL8" s="24"/>
      <c r="AM8" s="24"/>
      <c r="AN8" s="24"/>
      <c r="AO8" s="26"/>
      <c r="AP8" s="26"/>
      <c r="AQ8" s="26"/>
      <c r="AR8" s="133"/>
      <c r="AS8" s="24"/>
      <c r="AT8" s="47" t="s">
        <v>498</v>
      </c>
      <c r="AU8" s="36"/>
      <c r="AV8" s="36"/>
      <c r="AW8" s="112"/>
      <c r="AX8" s="112"/>
      <c r="AY8" s="112"/>
      <c r="AZ8" s="112"/>
      <c r="BA8" s="112"/>
      <c r="BB8" s="112"/>
      <c r="BC8" s="112"/>
      <c r="BD8" s="112"/>
      <c r="BE8" s="138"/>
    </row>
    <row r="9" spans="1:57" x14ac:dyDescent="0.2">
      <c r="A9" s="12"/>
      <c r="B9" s="7"/>
      <c r="C9" s="7"/>
      <c r="D9" s="7"/>
      <c r="E9" s="7"/>
      <c r="F9" s="7"/>
      <c r="G9" s="7"/>
      <c r="H9" s="7"/>
      <c r="I9" s="7"/>
      <c r="J9" s="7"/>
      <c r="K9" s="13"/>
      <c r="L9" s="7"/>
      <c r="M9" s="118"/>
      <c r="N9" s="7"/>
      <c r="O9" s="7"/>
      <c r="P9" s="7"/>
      <c r="Q9" s="7"/>
      <c r="R9" s="7"/>
      <c r="S9" s="7"/>
      <c r="T9" s="7"/>
      <c r="U9" s="7"/>
      <c r="V9" s="13"/>
      <c r="W9" s="47" t="s">
        <v>184</v>
      </c>
      <c r="X9" s="7"/>
      <c r="Y9" s="7"/>
      <c r="Z9" s="7"/>
      <c r="AA9" s="7"/>
      <c r="AB9" s="7"/>
      <c r="AC9" s="7"/>
      <c r="AD9" s="7"/>
      <c r="AE9" s="7"/>
      <c r="AF9" s="7"/>
      <c r="AG9" s="13"/>
      <c r="AH9" s="47" t="s">
        <v>185</v>
      </c>
      <c r="AI9" s="90"/>
      <c r="AJ9" s="90"/>
      <c r="AK9" s="90"/>
      <c r="AL9" s="90"/>
      <c r="AM9" s="90"/>
      <c r="AN9" s="90"/>
      <c r="AO9" s="26"/>
      <c r="AP9" s="26"/>
      <c r="AQ9" s="26"/>
      <c r="AR9" s="133"/>
      <c r="AS9" s="90"/>
      <c r="AT9" s="47" t="s">
        <v>185</v>
      </c>
      <c r="AU9" s="36"/>
      <c r="AV9" s="36"/>
      <c r="AW9" s="112"/>
      <c r="AX9" s="112"/>
      <c r="AY9" s="112"/>
      <c r="AZ9" s="112"/>
      <c r="BA9" s="112"/>
      <c r="BB9" s="112"/>
      <c r="BC9" s="112"/>
      <c r="BD9" s="112"/>
      <c r="BE9" s="138"/>
    </row>
    <row r="10" spans="1:57" x14ac:dyDescent="0.2">
      <c r="B10" s="12"/>
      <c r="C10" s="12"/>
      <c r="D10" s="12"/>
      <c r="E10" s="12"/>
      <c r="F10" s="12"/>
      <c r="G10" s="12"/>
      <c r="H10" s="12"/>
      <c r="I10" s="12"/>
      <c r="J10" s="12"/>
      <c r="K10" s="23"/>
      <c r="M10" s="12"/>
      <c r="N10" s="12"/>
      <c r="O10" s="12"/>
      <c r="P10" s="12"/>
      <c r="Q10" s="12"/>
      <c r="R10" s="12"/>
      <c r="S10" s="12"/>
      <c r="T10" s="12"/>
      <c r="U10" s="12"/>
      <c r="V10" s="23"/>
      <c r="W10" s="120"/>
      <c r="X10" s="12"/>
      <c r="Y10" s="12"/>
      <c r="Z10" s="12"/>
      <c r="AA10" s="12"/>
      <c r="AB10" s="12"/>
      <c r="AC10" s="12"/>
      <c r="AD10" s="12"/>
      <c r="AE10" s="12"/>
      <c r="AF10" s="12"/>
      <c r="AG10" s="23"/>
      <c r="AI10" s="24"/>
      <c r="AJ10" s="24"/>
      <c r="AK10" s="24"/>
      <c r="AL10" s="24"/>
      <c r="AM10" s="24"/>
      <c r="AN10" s="24"/>
      <c r="AO10" s="26"/>
      <c r="AP10" s="26"/>
      <c r="AQ10" s="26"/>
      <c r="AR10" s="133"/>
      <c r="AS10" s="120" t="s">
        <v>18</v>
      </c>
      <c r="AU10" s="119"/>
      <c r="AV10" s="119"/>
      <c r="AW10" s="66"/>
      <c r="AX10" s="66"/>
      <c r="AY10" s="66"/>
      <c r="AZ10" s="66"/>
      <c r="BA10" s="66"/>
      <c r="BB10" s="66"/>
      <c r="BC10" s="66"/>
      <c r="BD10" s="66"/>
      <c r="BE10" s="141"/>
    </row>
    <row r="11" spans="1:57" x14ac:dyDescent="0.2">
      <c r="A11" s="38" t="s">
        <v>169</v>
      </c>
      <c r="B11" s="12"/>
      <c r="C11" s="12"/>
      <c r="D11" s="12"/>
      <c r="E11" s="12"/>
      <c r="F11" s="12"/>
      <c r="G11" s="12"/>
      <c r="H11" s="12"/>
      <c r="I11" s="12"/>
      <c r="J11" s="12"/>
      <c r="K11" s="23"/>
      <c r="L11" s="38" t="s">
        <v>191</v>
      </c>
      <c r="M11" s="12"/>
      <c r="N11" s="12"/>
      <c r="O11" s="12"/>
      <c r="P11" s="12"/>
      <c r="Q11" s="12"/>
      <c r="R11" s="12"/>
      <c r="S11" s="12"/>
      <c r="T11" s="12"/>
      <c r="U11" s="12"/>
      <c r="V11" s="23"/>
      <c r="W11" s="120"/>
      <c r="X11" s="12"/>
      <c r="Y11" s="12"/>
      <c r="Z11" s="12"/>
      <c r="AA11" s="12"/>
      <c r="AB11" s="12"/>
      <c r="AC11" s="12"/>
      <c r="AD11" s="12"/>
      <c r="AE11" s="12"/>
      <c r="AF11" s="12"/>
      <c r="AG11" s="23"/>
      <c r="AH11" s="120"/>
      <c r="AT11" s="120"/>
      <c r="AU11" s="119"/>
      <c r="AV11" s="119"/>
      <c r="AW11" s="66"/>
      <c r="AX11" s="66"/>
      <c r="AY11" s="66"/>
      <c r="AZ11" s="66"/>
      <c r="BA11" s="66"/>
      <c r="BB11" s="66"/>
      <c r="BC11" s="66"/>
      <c r="BD11" s="66"/>
      <c r="BE11" s="141"/>
    </row>
    <row r="12" spans="1:57" x14ac:dyDescent="0.2">
      <c r="B12" s="12"/>
      <c r="C12" s="12"/>
      <c r="D12" s="12"/>
      <c r="E12" s="12"/>
      <c r="F12" s="12"/>
      <c r="G12" s="12"/>
      <c r="H12" s="12"/>
      <c r="I12" s="12"/>
      <c r="J12" s="12"/>
      <c r="K12" s="23"/>
      <c r="L12" s="12"/>
      <c r="M12" s="12"/>
      <c r="N12" s="12"/>
      <c r="O12" s="12"/>
      <c r="P12" s="12"/>
      <c r="Q12" s="12"/>
      <c r="R12" s="12"/>
      <c r="S12" s="12"/>
      <c r="T12" s="12"/>
      <c r="U12" s="12"/>
      <c r="V12" s="23"/>
      <c r="W12" s="7"/>
      <c r="X12" s="12"/>
      <c r="Y12" s="12"/>
      <c r="Z12" s="12"/>
      <c r="AA12" s="12"/>
      <c r="AB12" s="12"/>
      <c r="AC12" s="12"/>
      <c r="AD12" s="12"/>
      <c r="AE12" s="12"/>
      <c r="AF12" s="12"/>
      <c r="AG12" s="23"/>
      <c r="AI12" s="24"/>
      <c r="AJ12" s="24"/>
      <c r="AK12" s="24"/>
      <c r="AL12" s="24"/>
      <c r="AM12" s="24"/>
      <c r="AN12" s="24"/>
      <c r="AO12" s="12"/>
      <c r="AP12" s="12"/>
      <c r="AQ12" s="12"/>
      <c r="AR12" s="23"/>
      <c r="AS12" s="24"/>
      <c r="AU12" s="119"/>
      <c r="AV12" s="119"/>
      <c r="AW12" s="66"/>
      <c r="AX12" s="66"/>
      <c r="AY12" s="66"/>
      <c r="AZ12" s="66"/>
      <c r="BA12" s="66"/>
      <c r="BB12" s="66"/>
      <c r="BC12" s="66"/>
      <c r="BD12" s="66"/>
      <c r="BE12" s="141"/>
    </row>
    <row r="13" spans="1:57" x14ac:dyDescent="0.2">
      <c r="B13" s="12"/>
      <c r="C13" s="12"/>
      <c r="D13" s="12"/>
      <c r="E13" s="12"/>
      <c r="F13" s="12"/>
      <c r="G13" s="12"/>
      <c r="H13" s="12"/>
      <c r="I13" s="12"/>
      <c r="J13" s="12"/>
      <c r="K13" s="23"/>
      <c r="L13" s="12"/>
      <c r="M13" s="12"/>
      <c r="N13" s="12"/>
      <c r="O13" s="12"/>
      <c r="P13" s="12"/>
      <c r="Q13" s="12"/>
      <c r="R13" s="12"/>
      <c r="S13" s="12"/>
      <c r="T13" s="12"/>
      <c r="U13" s="12"/>
      <c r="V13" s="23"/>
      <c r="W13" s="12"/>
      <c r="X13" s="12"/>
      <c r="Y13" s="12"/>
      <c r="Z13" s="12"/>
      <c r="AA13" s="12"/>
      <c r="AB13" s="12"/>
      <c r="AC13" s="12"/>
      <c r="AD13" s="12"/>
      <c r="AE13" s="12"/>
      <c r="AF13" s="12"/>
      <c r="AG13" s="23"/>
      <c r="AH13" s="24"/>
      <c r="AI13" s="24"/>
      <c r="AJ13" s="24"/>
      <c r="AK13" s="24"/>
      <c r="AL13" s="24"/>
      <c r="AM13" s="24"/>
      <c r="AN13" s="24"/>
      <c r="AO13" s="12"/>
      <c r="AP13" s="12"/>
      <c r="AQ13" s="12"/>
      <c r="AR13" s="23"/>
      <c r="AS13" s="24"/>
      <c r="AT13" s="111"/>
      <c r="AU13" s="119"/>
      <c r="AV13" s="119"/>
      <c r="AW13" s="66"/>
      <c r="AX13" s="66"/>
      <c r="AY13" s="66"/>
      <c r="AZ13" s="66"/>
      <c r="BA13" s="66"/>
      <c r="BB13" s="66"/>
      <c r="BC13" s="66"/>
      <c r="BD13" s="66"/>
      <c r="BE13" s="141"/>
    </row>
    <row r="14" spans="1:57" x14ac:dyDescent="0.2">
      <c r="A14" s="121"/>
      <c r="B14" s="121"/>
      <c r="C14" s="121"/>
      <c r="D14" s="121"/>
      <c r="E14" s="121"/>
      <c r="F14" s="121"/>
      <c r="G14" s="121"/>
      <c r="H14" s="121"/>
      <c r="I14" s="121"/>
      <c r="J14" s="121"/>
      <c r="K14" s="130"/>
      <c r="L14" s="121"/>
      <c r="M14" s="121"/>
      <c r="N14" s="121"/>
      <c r="O14" s="121"/>
      <c r="P14" s="121"/>
      <c r="Q14" s="121"/>
      <c r="R14" s="121"/>
      <c r="S14" s="121"/>
      <c r="T14" s="121"/>
      <c r="U14" s="121"/>
      <c r="V14" s="130"/>
      <c r="W14" s="121"/>
      <c r="X14" s="121"/>
      <c r="Y14" s="121"/>
      <c r="Z14" s="121"/>
      <c r="AA14" s="121"/>
      <c r="AB14" s="121"/>
      <c r="AC14" s="121"/>
      <c r="AD14" s="121"/>
      <c r="AE14" s="121"/>
      <c r="AF14" s="121"/>
      <c r="AG14" s="130"/>
      <c r="AH14" s="122"/>
      <c r="AI14" s="122"/>
      <c r="AJ14" s="122"/>
      <c r="AK14" s="122"/>
      <c r="AL14" s="122"/>
      <c r="AM14" s="122"/>
      <c r="AN14" s="122"/>
      <c r="AO14" s="121"/>
      <c r="AP14" s="121"/>
      <c r="AQ14" s="121"/>
      <c r="AR14" s="130"/>
      <c r="AS14" s="122"/>
      <c r="AT14" s="123"/>
      <c r="AU14" s="124"/>
      <c r="AV14" s="124"/>
      <c r="AW14" s="125"/>
      <c r="AX14" s="125"/>
      <c r="AY14" s="125"/>
      <c r="AZ14" s="125"/>
      <c r="BA14" s="125"/>
      <c r="BB14" s="125"/>
      <c r="BC14" s="125"/>
      <c r="BD14" s="125"/>
      <c r="BE14" s="142"/>
    </row>
    <row r="15" spans="1:57" x14ac:dyDescent="0.2">
      <c r="A15" s="96"/>
      <c r="B15" s="97"/>
      <c r="C15" s="97"/>
      <c r="D15" s="97"/>
      <c r="E15" s="97"/>
      <c r="F15" s="97"/>
      <c r="G15" s="97"/>
      <c r="H15" s="97"/>
      <c r="I15" s="93"/>
      <c r="J15" s="93"/>
      <c r="K15" s="94" t="s">
        <v>80</v>
      </c>
      <c r="L15" s="96"/>
      <c r="M15" s="97"/>
      <c r="N15" s="97"/>
      <c r="O15" s="97"/>
      <c r="P15" s="97"/>
      <c r="Q15" s="97"/>
      <c r="R15" s="97"/>
      <c r="S15" s="93"/>
      <c r="T15" s="93"/>
      <c r="U15" s="93"/>
      <c r="V15" s="94" t="s">
        <v>80</v>
      </c>
      <c r="W15" s="96"/>
      <c r="X15" s="97"/>
      <c r="Y15" s="97"/>
      <c r="Z15" s="97"/>
      <c r="AA15" s="97"/>
      <c r="AB15" s="97"/>
      <c r="AC15" s="97"/>
      <c r="AD15" s="93"/>
      <c r="AE15" s="93"/>
      <c r="AF15" s="93"/>
      <c r="AG15" s="94" t="s">
        <v>81</v>
      </c>
      <c r="AH15" s="96"/>
      <c r="AI15" s="97"/>
      <c r="AJ15" s="97"/>
      <c r="AK15" s="97"/>
      <c r="AL15" s="97"/>
      <c r="AM15" s="97"/>
      <c r="AN15" s="97"/>
      <c r="AO15" s="93"/>
      <c r="AP15" s="93"/>
      <c r="AQ15" s="93"/>
      <c r="AR15" s="100" t="s">
        <v>81</v>
      </c>
      <c r="AS15" s="96"/>
      <c r="AT15" s="96"/>
      <c r="AU15" s="97" t="s">
        <v>170</v>
      </c>
      <c r="AV15" s="97"/>
      <c r="AW15" s="97"/>
      <c r="AX15" s="97"/>
      <c r="AY15" s="97"/>
      <c r="AZ15" s="97"/>
      <c r="BA15" s="97"/>
      <c r="BB15" s="93"/>
      <c r="BC15" s="93"/>
      <c r="BD15" s="93"/>
      <c r="BE15" s="100" t="s">
        <v>81</v>
      </c>
    </row>
    <row r="16" spans="1:57" x14ac:dyDescent="0.2">
      <c r="A16" s="6"/>
      <c r="B16" s="6"/>
      <c r="C16" s="6"/>
      <c r="BE16" s="74"/>
    </row>
    <row r="17" spans="2:57" x14ac:dyDescent="0.2">
      <c r="B17" s="43" t="s">
        <v>287</v>
      </c>
      <c r="C17" s="220" t="s">
        <v>34</v>
      </c>
      <c r="D17" s="220" t="s">
        <v>455</v>
      </c>
      <c r="E17" s="220" t="s">
        <v>457</v>
      </c>
      <c r="F17" s="220" t="s">
        <v>97</v>
      </c>
      <c r="G17" s="220" t="s">
        <v>267</v>
      </c>
      <c r="H17" s="221">
        <v>300000</v>
      </c>
      <c r="I17" s="222" t="s">
        <v>283</v>
      </c>
      <c r="J17" s="222" t="s">
        <v>283</v>
      </c>
      <c r="K17" s="222" t="s">
        <v>61</v>
      </c>
      <c r="M17" s="43" t="s">
        <v>287</v>
      </c>
      <c r="N17" s="220" t="s">
        <v>34</v>
      </c>
      <c r="O17" s="220" t="s">
        <v>455</v>
      </c>
      <c r="P17" s="220" t="s">
        <v>457</v>
      </c>
      <c r="Q17" s="220" t="s">
        <v>97</v>
      </c>
      <c r="R17" s="220" t="s">
        <v>267</v>
      </c>
      <c r="S17" s="221">
        <v>300000</v>
      </c>
      <c r="T17" s="222" t="s">
        <v>283</v>
      </c>
      <c r="U17" s="222" t="s">
        <v>283</v>
      </c>
      <c r="V17" s="222" t="s">
        <v>61</v>
      </c>
      <c r="X17" s="43" t="s">
        <v>287</v>
      </c>
      <c r="Y17" s="220" t="s">
        <v>34</v>
      </c>
      <c r="Z17" s="220" t="s">
        <v>455</v>
      </c>
      <c r="AA17" s="220" t="s">
        <v>457</v>
      </c>
      <c r="AB17" s="220" t="s">
        <v>97</v>
      </c>
      <c r="AC17" s="220" t="s">
        <v>267</v>
      </c>
      <c r="AD17" s="221">
        <v>300000</v>
      </c>
      <c r="AE17" s="222" t="s">
        <v>283</v>
      </c>
      <c r="AF17" s="222" t="s">
        <v>283</v>
      </c>
      <c r="AG17" s="222" t="s">
        <v>61</v>
      </c>
      <c r="AI17" s="43" t="s">
        <v>287</v>
      </c>
      <c r="AJ17" s="220" t="s">
        <v>34</v>
      </c>
      <c r="AK17" s="220" t="s">
        <v>455</v>
      </c>
      <c r="AL17" s="220" t="s">
        <v>457</v>
      </c>
      <c r="AM17" s="220" t="s">
        <v>97</v>
      </c>
      <c r="AN17" s="220" t="s">
        <v>267</v>
      </c>
      <c r="AO17" s="221">
        <v>300000</v>
      </c>
      <c r="AP17" s="222" t="s">
        <v>283</v>
      </c>
      <c r="AQ17" s="222" t="s">
        <v>283</v>
      </c>
      <c r="AR17" s="222" t="s">
        <v>61</v>
      </c>
      <c r="AU17" s="43" t="s">
        <v>306</v>
      </c>
      <c r="AV17" s="43" t="s">
        <v>287</v>
      </c>
      <c r="AW17" s="220" t="s">
        <v>34</v>
      </c>
      <c r="AX17" s="220" t="s">
        <v>455</v>
      </c>
      <c r="AY17" s="220" t="s">
        <v>457</v>
      </c>
      <c r="AZ17" s="220" t="s">
        <v>97</v>
      </c>
      <c r="BA17" s="220" t="s">
        <v>267</v>
      </c>
      <c r="BB17" s="221">
        <v>300000</v>
      </c>
      <c r="BC17" s="222" t="s">
        <v>283</v>
      </c>
      <c r="BD17" s="222" t="s">
        <v>283</v>
      </c>
      <c r="BE17" s="222" t="s">
        <v>61</v>
      </c>
    </row>
    <row r="18" spans="2:57" x14ac:dyDescent="0.2">
      <c r="B18" s="44"/>
      <c r="C18" s="219" t="s">
        <v>454</v>
      </c>
      <c r="D18" s="219" t="s">
        <v>35</v>
      </c>
      <c r="E18" s="219" t="s">
        <v>35</v>
      </c>
      <c r="F18" s="219" t="s">
        <v>35</v>
      </c>
      <c r="G18" s="219" t="s">
        <v>35</v>
      </c>
      <c r="H18" s="219" t="s">
        <v>36</v>
      </c>
      <c r="I18" s="11" t="s">
        <v>281</v>
      </c>
      <c r="J18" s="11" t="s">
        <v>282</v>
      </c>
      <c r="K18" s="11" t="s">
        <v>106</v>
      </c>
      <c r="M18" s="44"/>
      <c r="N18" s="219" t="s">
        <v>454</v>
      </c>
      <c r="O18" s="219" t="s">
        <v>35</v>
      </c>
      <c r="P18" s="219" t="s">
        <v>35</v>
      </c>
      <c r="Q18" s="219" t="s">
        <v>35</v>
      </c>
      <c r="R18" s="219" t="s">
        <v>35</v>
      </c>
      <c r="S18" s="219" t="s">
        <v>36</v>
      </c>
      <c r="T18" s="11" t="s">
        <v>281</v>
      </c>
      <c r="U18" s="11" t="s">
        <v>282</v>
      </c>
      <c r="V18" s="11" t="s">
        <v>106</v>
      </c>
      <c r="X18" s="44"/>
      <c r="Y18" s="219" t="s">
        <v>454</v>
      </c>
      <c r="Z18" s="219" t="s">
        <v>35</v>
      </c>
      <c r="AA18" s="219" t="s">
        <v>35</v>
      </c>
      <c r="AB18" s="219" t="s">
        <v>35</v>
      </c>
      <c r="AC18" s="219" t="s">
        <v>35</v>
      </c>
      <c r="AD18" s="219" t="s">
        <v>36</v>
      </c>
      <c r="AE18" s="11" t="s">
        <v>281</v>
      </c>
      <c r="AF18" s="11" t="s">
        <v>282</v>
      </c>
      <c r="AG18" s="11" t="s">
        <v>106</v>
      </c>
      <c r="AI18" s="44"/>
      <c r="AJ18" s="219" t="s">
        <v>454</v>
      </c>
      <c r="AK18" s="219" t="s">
        <v>35</v>
      </c>
      <c r="AL18" s="219" t="s">
        <v>35</v>
      </c>
      <c r="AM18" s="219" t="s">
        <v>35</v>
      </c>
      <c r="AN18" s="219" t="s">
        <v>35</v>
      </c>
      <c r="AO18" s="219" t="s">
        <v>36</v>
      </c>
      <c r="AP18" s="11" t="s">
        <v>281</v>
      </c>
      <c r="AQ18" s="11" t="s">
        <v>282</v>
      </c>
      <c r="AR18" s="11" t="s">
        <v>106</v>
      </c>
      <c r="AU18" s="44" t="s">
        <v>69</v>
      </c>
      <c r="AV18" s="44"/>
      <c r="AW18" s="219" t="s">
        <v>454</v>
      </c>
      <c r="AX18" s="219" t="s">
        <v>35</v>
      </c>
      <c r="AY18" s="219" t="s">
        <v>35</v>
      </c>
      <c r="AZ18" s="219" t="s">
        <v>35</v>
      </c>
      <c r="BA18" s="219" t="s">
        <v>35</v>
      </c>
      <c r="BB18" s="219" t="s">
        <v>36</v>
      </c>
      <c r="BC18" s="11" t="s">
        <v>281</v>
      </c>
      <c r="BD18" s="11" t="s">
        <v>282</v>
      </c>
      <c r="BE18" s="11" t="s">
        <v>106</v>
      </c>
    </row>
    <row r="19" spans="2:57" x14ac:dyDescent="0.2">
      <c r="B19" s="45"/>
      <c r="C19" s="223" t="s">
        <v>36</v>
      </c>
      <c r="D19" s="223" t="s">
        <v>456</v>
      </c>
      <c r="E19" s="223" t="s">
        <v>99</v>
      </c>
      <c r="F19" s="223" t="s">
        <v>100</v>
      </c>
      <c r="G19" s="223" t="s">
        <v>268</v>
      </c>
      <c r="H19" s="223" t="s">
        <v>101</v>
      </c>
      <c r="I19" s="224" t="s">
        <v>100</v>
      </c>
      <c r="J19" s="224" t="s">
        <v>101</v>
      </c>
      <c r="K19" s="224" t="s">
        <v>265</v>
      </c>
      <c r="M19" s="45"/>
      <c r="N19" s="223" t="s">
        <v>36</v>
      </c>
      <c r="O19" s="223" t="s">
        <v>456</v>
      </c>
      <c r="P19" s="223" t="s">
        <v>99</v>
      </c>
      <c r="Q19" s="223" t="s">
        <v>100</v>
      </c>
      <c r="R19" s="223" t="s">
        <v>268</v>
      </c>
      <c r="S19" s="223" t="s">
        <v>101</v>
      </c>
      <c r="T19" s="224" t="s">
        <v>100</v>
      </c>
      <c r="U19" s="224" t="s">
        <v>101</v>
      </c>
      <c r="V19" s="224" t="s">
        <v>265</v>
      </c>
      <c r="X19" s="45"/>
      <c r="Y19" s="223" t="s">
        <v>36</v>
      </c>
      <c r="Z19" s="223" t="s">
        <v>456</v>
      </c>
      <c r="AA19" s="223" t="s">
        <v>99</v>
      </c>
      <c r="AB19" s="223" t="s">
        <v>100</v>
      </c>
      <c r="AC19" s="223" t="s">
        <v>268</v>
      </c>
      <c r="AD19" s="223" t="s">
        <v>101</v>
      </c>
      <c r="AE19" s="224" t="s">
        <v>100</v>
      </c>
      <c r="AF19" s="224" t="s">
        <v>101</v>
      </c>
      <c r="AG19" s="224" t="s">
        <v>265</v>
      </c>
      <c r="AI19" s="45"/>
      <c r="AJ19" s="223" t="s">
        <v>36</v>
      </c>
      <c r="AK19" s="223" t="s">
        <v>456</v>
      </c>
      <c r="AL19" s="223" t="s">
        <v>99</v>
      </c>
      <c r="AM19" s="223" t="s">
        <v>100</v>
      </c>
      <c r="AN19" s="223" t="s">
        <v>268</v>
      </c>
      <c r="AO19" s="223" t="s">
        <v>101</v>
      </c>
      <c r="AP19" s="224" t="s">
        <v>100</v>
      </c>
      <c r="AQ19" s="224" t="s">
        <v>101</v>
      </c>
      <c r="AR19" s="224" t="s">
        <v>265</v>
      </c>
      <c r="AU19" s="45"/>
      <c r="AV19" s="45"/>
      <c r="AW19" s="223" t="s">
        <v>36</v>
      </c>
      <c r="AX19" s="223" t="s">
        <v>456</v>
      </c>
      <c r="AY19" s="223" t="s">
        <v>99</v>
      </c>
      <c r="AZ19" s="223" t="s">
        <v>100</v>
      </c>
      <c r="BA19" s="223" t="s">
        <v>268</v>
      </c>
      <c r="BB19" s="223" t="s">
        <v>101</v>
      </c>
      <c r="BC19" s="224" t="s">
        <v>100</v>
      </c>
      <c r="BD19" s="224" t="s">
        <v>101</v>
      </c>
      <c r="BE19" s="224" t="s">
        <v>265</v>
      </c>
    </row>
    <row r="20" spans="2:57" s="323" customFormat="1" ht="15.75" customHeight="1" x14ac:dyDescent="0.25">
      <c r="B20" s="352" t="s">
        <v>72</v>
      </c>
      <c r="C20" s="353">
        <v>93.901011410999999</v>
      </c>
      <c r="D20" s="353">
        <v>66.308586180000006</v>
      </c>
      <c r="E20" s="353">
        <v>56.727717273000003</v>
      </c>
      <c r="F20" s="353">
        <v>76.482688726000006</v>
      </c>
      <c r="G20" s="353">
        <v>126.930659144</v>
      </c>
      <c r="H20" s="353">
        <v>177.41146369099999</v>
      </c>
      <c r="I20" s="354">
        <v>70.596272182999996</v>
      </c>
      <c r="J20" s="354">
        <v>155.263803661</v>
      </c>
      <c r="K20" s="355">
        <v>117.283661368</v>
      </c>
      <c r="M20" s="352" t="s">
        <v>72</v>
      </c>
      <c r="N20" s="353">
        <v>72.293659986999998</v>
      </c>
      <c r="O20" s="353">
        <v>49.880722175999999</v>
      </c>
      <c r="P20" s="353">
        <v>42.580657831000003</v>
      </c>
      <c r="Q20" s="353">
        <v>52.119667694999997</v>
      </c>
      <c r="R20" s="353">
        <v>75.34305406</v>
      </c>
      <c r="S20" s="353">
        <v>93.539648931000002</v>
      </c>
      <c r="T20" s="354">
        <v>51.353361331999999</v>
      </c>
      <c r="U20" s="354">
        <v>85.556178767999995</v>
      </c>
      <c r="V20" s="355">
        <v>70.213486588999999</v>
      </c>
      <c r="X20" s="352" t="s">
        <v>72</v>
      </c>
      <c r="Y20" s="392">
        <v>48.305213238</v>
      </c>
      <c r="Z20" s="392">
        <v>42.777937612999999</v>
      </c>
      <c r="AA20" s="392">
        <v>41.037049924999998</v>
      </c>
      <c r="AB20" s="392">
        <v>35.062691106999999</v>
      </c>
      <c r="AC20" s="392">
        <v>31.673522212000002</v>
      </c>
      <c r="AD20" s="392">
        <v>28.232929855999998</v>
      </c>
      <c r="AE20" s="393">
        <v>40.289416615999997</v>
      </c>
      <c r="AF20" s="393">
        <v>29.466975191</v>
      </c>
      <c r="AG20" s="387">
        <v>32.389170149000002</v>
      </c>
      <c r="AI20" s="352" t="s">
        <v>72</v>
      </c>
      <c r="AJ20" s="392">
        <v>17.399526012999999</v>
      </c>
      <c r="AK20" s="392">
        <v>18.178529287</v>
      </c>
      <c r="AL20" s="392">
        <v>19.622748904000002</v>
      </c>
      <c r="AM20" s="392">
        <v>15.471409236</v>
      </c>
      <c r="AN20" s="392">
        <v>12.605363837000001</v>
      </c>
      <c r="AO20" s="392">
        <v>11.32096892</v>
      </c>
      <c r="AP20" s="393">
        <v>17.304740594999998</v>
      </c>
      <c r="AQ20" s="393">
        <v>11.781645858999999</v>
      </c>
      <c r="AR20" s="387">
        <v>13.272950728</v>
      </c>
      <c r="AU20" s="394" t="s">
        <v>72</v>
      </c>
      <c r="AV20" s="352" t="s">
        <v>72</v>
      </c>
      <c r="AW20" s="392">
        <v>11.284484721</v>
      </c>
      <c r="AX20" s="392">
        <v>14.268666149</v>
      </c>
      <c r="AY20" s="392">
        <v>14.401670021999999</v>
      </c>
      <c r="AZ20" s="392">
        <v>17.611604998000001</v>
      </c>
      <c r="BA20" s="392">
        <v>15.07876211</v>
      </c>
      <c r="BB20" s="392">
        <v>13.170793859</v>
      </c>
      <c r="BC20" s="393">
        <v>15.148155866</v>
      </c>
      <c r="BD20" s="393">
        <v>13.855129309000001</v>
      </c>
      <c r="BE20" s="387">
        <v>14.204262700999999</v>
      </c>
    </row>
    <row r="21" spans="2:57" s="323" customFormat="1" ht="15.75" customHeight="1" x14ac:dyDescent="0.25">
      <c r="B21" s="356" t="s">
        <v>171</v>
      </c>
      <c r="C21" s="357">
        <v>93.554432524999996</v>
      </c>
      <c r="D21" s="357">
        <v>66.433258108999993</v>
      </c>
      <c r="E21" s="357">
        <v>56.726700049000002</v>
      </c>
      <c r="F21" s="357">
        <v>78.636853728000006</v>
      </c>
      <c r="G21" s="357">
        <v>130.07400790099999</v>
      </c>
      <c r="H21" s="357">
        <v>177.41146369099999</v>
      </c>
      <c r="I21" s="358">
        <v>71.190183515000001</v>
      </c>
      <c r="J21" s="358">
        <v>157.58334892100001</v>
      </c>
      <c r="K21" s="359">
        <v>118.707721867</v>
      </c>
      <c r="M21" s="356" t="s">
        <v>171</v>
      </c>
      <c r="N21" s="357">
        <v>71.826634992999999</v>
      </c>
      <c r="O21" s="357">
        <v>49.953755651000002</v>
      </c>
      <c r="P21" s="357">
        <v>42.455664618999997</v>
      </c>
      <c r="Q21" s="357">
        <v>53.813078902000001</v>
      </c>
      <c r="R21" s="357">
        <v>76.817622100999998</v>
      </c>
      <c r="S21" s="357">
        <v>93.539648931000002</v>
      </c>
      <c r="T21" s="358">
        <v>51.853739462999997</v>
      </c>
      <c r="U21" s="358">
        <v>86.535337827999996</v>
      </c>
      <c r="V21" s="359">
        <v>70.929139383000006</v>
      </c>
      <c r="X21" s="356" t="s">
        <v>171</v>
      </c>
      <c r="Y21" s="380">
        <v>47.927039561000001</v>
      </c>
      <c r="Z21" s="380">
        <v>42.749390748000003</v>
      </c>
      <c r="AA21" s="380">
        <v>40.697135441999997</v>
      </c>
      <c r="AB21" s="380">
        <v>34.789971622000003</v>
      </c>
      <c r="AC21" s="380">
        <v>30.820894686999999</v>
      </c>
      <c r="AD21" s="380">
        <v>28.232929855999998</v>
      </c>
      <c r="AE21" s="388">
        <v>40.140648794999997</v>
      </c>
      <c r="AF21" s="388">
        <v>29.127707403999999</v>
      </c>
      <c r="AG21" s="381">
        <v>32.099664191999999</v>
      </c>
      <c r="AI21" s="356" t="s">
        <v>171</v>
      </c>
      <c r="AJ21" s="380">
        <v>17.462721661</v>
      </c>
      <c r="AK21" s="380">
        <v>18.15785017</v>
      </c>
      <c r="AL21" s="380">
        <v>19.629637873</v>
      </c>
      <c r="AM21" s="380">
        <v>15.519995738</v>
      </c>
      <c r="AN21" s="380">
        <v>12.445481244</v>
      </c>
      <c r="AO21" s="380">
        <v>11.32096892</v>
      </c>
      <c r="AP21" s="388">
        <v>17.354937559</v>
      </c>
      <c r="AQ21" s="388">
        <v>11.709764149</v>
      </c>
      <c r="AR21" s="381">
        <v>13.233172913000001</v>
      </c>
      <c r="AU21" s="329" t="s">
        <v>73</v>
      </c>
      <c r="AV21" s="356" t="s">
        <v>171</v>
      </c>
      <c r="AW21" s="380">
        <v>11.385473316000001</v>
      </c>
      <c r="AX21" s="380">
        <v>14.286656045000001</v>
      </c>
      <c r="AY21" s="380">
        <v>14.515698717999999</v>
      </c>
      <c r="AZ21" s="380">
        <v>18.122423244</v>
      </c>
      <c r="BA21" s="380">
        <v>15.790482039</v>
      </c>
      <c r="BB21" s="380">
        <v>13.170793859</v>
      </c>
      <c r="BC21" s="388">
        <v>15.342741773</v>
      </c>
      <c r="BD21" s="388">
        <v>14.076539616</v>
      </c>
      <c r="BE21" s="381">
        <v>14.418237439</v>
      </c>
    </row>
    <row r="22" spans="2:57" s="323" customFormat="1" ht="15.75" customHeight="1" x14ac:dyDescent="0.25">
      <c r="B22" s="360" t="s">
        <v>386</v>
      </c>
      <c r="C22" s="361"/>
      <c r="D22" s="361"/>
      <c r="E22" s="361"/>
      <c r="F22" s="361"/>
      <c r="G22" s="361"/>
      <c r="H22" s="361"/>
      <c r="I22" s="362"/>
      <c r="J22" s="362"/>
      <c r="K22" s="363"/>
      <c r="M22" s="360" t="s">
        <v>386</v>
      </c>
      <c r="N22" s="361"/>
      <c r="O22" s="361"/>
      <c r="P22" s="361"/>
      <c r="Q22" s="361"/>
      <c r="R22" s="361"/>
      <c r="S22" s="361"/>
      <c r="T22" s="362"/>
      <c r="U22" s="362"/>
      <c r="V22" s="363"/>
      <c r="X22" s="360" t="s">
        <v>386</v>
      </c>
      <c r="Y22" s="382"/>
      <c r="Z22" s="382"/>
      <c r="AA22" s="382"/>
      <c r="AB22" s="382"/>
      <c r="AC22" s="382"/>
      <c r="AD22" s="382"/>
      <c r="AE22" s="389"/>
      <c r="AF22" s="389"/>
      <c r="AG22" s="383"/>
      <c r="AI22" s="360" t="s">
        <v>386</v>
      </c>
      <c r="AJ22" s="382"/>
      <c r="AK22" s="382"/>
      <c r="AL22" s="382"/>
      <c r="AM22" s="382"/>
      <c r="AN22" s="382"/>
      <c r="AO22" s="382"/>
      <c r="AP22" s="389"/>
      <c r="AQ22" s="389"/>
      <c r="AR22" s="383"/>
      <c r="AU22" s="364" t="s">
        <v>37</v>
      </c>
      <c r="AV22" s="360" t="s">
        <v>386</v>
      </c>
      <c r="AW22" s="382"/>
      <c r="AX22" s="382"/>
      <c r="AY22" s="382"/>
      <c r="AZ22" s="382"/>
      <c r="BA22" s="382"/>
      <c r="BB22" s="382"/>
      <c r="BC22" s="389"/>
      <c r="BD22" s="389"/>
      <c r="BE22" s="383"/>
    </row>
    <row r="23" spans="2:57" s="351" customFormat="1" ht="15.75" customHeight="1" x14ac:dyDescent="0.25">
      <c r="B23" s="364" t="s">
        <v>590</v>
      </c>
      <c r="C23" s="365">
        <v>105.129005468</v>
      </c>
      <c r="D23" s="365">
        <v>52.345092508999997</v>
      </c>
      <c r="E23" s="365">
        <v>52.652633076999997</v>
      </c>
      <c r="F23" s="365">
        <v>86.850239977000001</v>
      </c>
      <c r="G23" s="365">
        <v>84.700458312999999</v>
      </c>
      <c r="H23" s="365">
        <v>240.641544834</v>
      </c>
      <c r="I23" s="366">
        <v>73.095822623999993</v>
      </c>
      <c r="J23" s="366">
        <v>189.706464893</v>
      </c>
      <c r="K23" s="367">
        <v>127.777656424</v>
      </c>
      <c r="M23" s="364" t="s">
        <v>590</v>
      </c>
      <c r="N23" s="365">
        <v>80.542313969999995</v>
      </c>
      <c r="O23" s="365">
        <v>46.847987584000002</v>
      </c>
      <c r="P23" s="365">
        <v>37.932660804999998</v>
      </c>
      <c r="Q23" s="365">
        <v>60.639331572000003</v>
      </c>
      <c r="R23" s="365">
        <v>54.81174455</v>
      </c>
      <c r="S23" s="365">
        <v>109.158413293</v>
      </c>
      <c r="T23" s="366">
        <v>54.380311816999999</v>
      </c>
      <c r="U23" s="366">
        <v>91.407145947999993</v>
      </c>
      <c r="V23" s="367">
        <v>71.743179824999999</v>
      </c>
      <c r="X23" s="364" t="s">
        <v>590</v>
      </c>
      <c r="Y23" s="384">
        <v>47.830721556</v>
      </c>
      <c r="Z23" s="384">
        <v>51.283846861000001</v>
      </c>
      <c r="AA23" s="384">
        <v>36.606607300999997</v>
      </c>
      <c r="AB23" s="384">
        <v>35.998969496000001</v>
      </c>
      <c r="AC23" s="384">
        <v>34.434730363</v>
      </c>
      <c r="AD23" s="384">
        <v>24.960290958000002</v>
      </c>
      <c r="AE23" s="390">
        <v>40.443165399999998</v>
      </c>
      <c r="AF23" s="390">
        <v>26.341990418000002</v>
      </c>
      <c r="AG23" s="385">
        <v>30.625970847000001</v>
      </c>
      <c r="AI23" s="364" t="s">
        <v>590</v>
      </c>
      <c r="AJ23" s="384">
        <v>16.379489241999998</v>
      </c>
      <c r="AK23" s="384">
        <v>22.414165880999999</v>
      </c>
      <c r="AL23" s="384">
        <v>21.260491686000002</v>
      </c>
      <c r="AM23" s="384">
        <v>15.405854901</v>
      </c>
      <c r="AN23" s="384">
        <v>13.534786775000001</v>
      </c>
      <c r="AO23" s="384">
        <v>11.558287553</v>
      </c>
      <c r="AP23" s="390">
        <v>17.689236717</v>
      </c>
      <c r="AQ23" s="390">
        <v>11.846529188</v>
      </c>
      <c r="AR23" s="385">
        <v>13.621561746999999</v>
      </c>
      <c r="AU23" s="368" t="s">
        <v>38</v>
      </c>
      <c r="AV23" s="364" t="s">
        <v>590</v>
      </c>
      <c r="AW23" s="384">
        <v>12.402626554999999</v>
      </c>
      <c r="AX23" s="384">
        <v>15.800324807000001</v>
      </c>
      <c r="AY23" s="384">
        <v>14.176137196999999</v>
      </c>
      <c r="AZ23" s="384">
        <v>18.415744420999999</v>
      </c>
      <c r="BA23" s="384">
        <v>16.742936185000001</v>
      </c>
      <c r="BB23" s="384">
        <v>8.8428379340000003</v>
      </c>
      <c r="BC23" s="390">
        <v>16.263520749000001</v>
      </c>
      <c r="BD23" s="390">
        <v>9.9949442509999997</v>
      </c>
      <c r="BE23" s="385">
        <v>11.899357115000001</v>
      </c>
    </row>
    <row r="24" spans="2:57" s="323" customFormat="1" ht="15.75" customHeight="1" x14ac:dyDescent="0.25">
      <c r="B24" s="368" t="s">
        <v>591</v>
      </c>
      <c r="C24" s="369">
        <v>79.476058550999994</v>
      </c>
      <c r="D24" s="369">
        <v>51.162988575</v>
      </c>
      <c r="E24" s="369">
        <v>84.802387190999994</v>
      </c>
      <c r="F24" s="369">
        <v>97.175099971999998</v>
      </c>
      <c r="G24" s="369">
        <v>145.98216419799999</v>
      </c>
      <c r="H24" s="369" t="s">
        <v>84</v>
      </c>
      <c r="I24" s="370">
        <v>72.009354220999995</v>
      </c>
      <c r="J24" s="370">
        <v>145.98216419799999</v>
      </c>
      <c r="K24" s="355">
        <v>93.275628175999998</v>
      </c>
      <c r="M24" s="368" t="s">
        <v>591</v>
      </c>
      <c r="N24" s="369">
        <v>61.855033984999999</v>
      </c>
      <c r="O24" s="369">
        <v>37.195630469000001</v>
      </c>
      <c r="P24" s="369">
        <v>45.577489595000003</v>
      </c>
      <c r="Q24" s="369">
        <v>77.701970533999997</v>
      </c>
      <c r="R24" s="369">
        <v>96.836986026999995</v>
      </c>
      <c r="S24" s="369" t="s">
        <v>84</v>
      </c>
      <c r="T24" s="370">
        <v>53.283109281000002</v>
      </c>
      <c r="U24" s="370">
        <v>96.836986026999995</v>
      </c>
      <c r="V24" s="355">
        <v>65.804313694000001</v>
      </c>
      <c r="X24" s="368" t="s">
        <v>591</v>
      </c>
      <c r="Y24" s="386">
        <v>49.757397111000003</v>
      </c>
      <c r="Z24" s="386">
        <v>44.612824033000003</v>
      </c>
      <c r="AA24" s="386">
        <v>28.378897383000002</v>
      </c>
      <c r="AB24" s="386">
        <v>44.480071764000002</v>
      </c>
      <c r="AC24" s="386">
        <v>39.479579170999997</v>
      </c>
      <c r="AD24" s="386" t="s">
        <v>84</v>
      </c>
      <c r="AE24" s="391">
        <v>43.911842788000001</v>
      </c>
      <c r="AF24" s="391">
        <v>39.479579170999997</v>
      </c>
      <c r="AG24" s="387">
        <v>41.917607089999997</v>
      </c>
      <c r="AI24" s="368" t="s">
        <v>591</v>
      </c>
      <c r="AJ24" s="386">
        <v>13.715044447</v>
      </c>
      <c r="AK24" s="386">
        <v>19.236348237000001</v>
      </c>
      <c r="AL24" s="386">
        <v>13.594545484999999</v>
      </c>
      <c r="AM24" s="386">
        <v>10.462601619000001</v>
      </c>
      <c r="AN24" s="386">
        <v>16.482851958000001</v>
      </c>
      <c r="AO24" s="386" t="s">
        <v>84</v>
      </c>
      <c r="AP24" s="391">
        <v>14.358721794999999</v>
      </c>
      <c r="AQ24" s="391">
        <v>16.482851958000001</v>
      </c>
      <c r="AR24" s="387">
        <v>15.314444776</v>
      </c>
      <c r="AU24" s="364" t="s">
        <v>39</v>
      </c>
      <c r="AV24" s="368" t="s">
        <v>591</v>
      </c>
      <c r="AW24" s="386">
        <v>14.356070717</v>
      </c>
      <c r="AX24" s="386">
        <v>8.8510970150000006</v>
      </c>
      <c r="AY24" s="386">
        <v>11.772083766</v>
      </c>
      <c r="AZ24" s="386">
        <v>25.018109325000001</v>
      </c>
      <c r="BA24" s="386">
        <v>10.372375291000001</v>
      </c>
      <c r="BB24" s="386" t="s">
        <v>84</v>
      </c>
      <c r="BC24" s="391">
        <v>15.724140491</v>
      </c>
      <c r="BD24" s="391">
        <v>10.372375291000001</v>
      </c>
      <c r="BE24" s="387">
        <v>13.316187776</v>
      </c>
    </row>
    <row r="25" spans="2:57" s="351" customFormat="1" ht="15.75" customHeight="1" x14ac:dyDescent="0.25">
      <c r="B25" s="364" t="s">
        <v>41</v>
      </c>
      <c r="C25" s="365">
        <v>244.46182234</v>
      </c>
      <c r="D25" s="365">
        <v>65.857260982</v>
      </c>
      <c r="E25" s="365">
        <v>46.380330981</v>
      </c>
      <c r="F25" s="365">
        <v>78.300532192999995</v>
      </c>
      <c r="G25" s="365">
        <v>132.62061663599999</v>
      </c>
      <c r="H25" s="365">
        <v>256.34289857900001</v>
      </c>
      <c r="I25" s="366">
        <v>67.994326572000006</v>
      </c>
      <c r="J25" s="366">
        <v>170.33102083099999</v>
      </c>
      <c r="K25" s="367">
        <v>113.56684348</v>
      </c>
      <c r="M25" s="364" t="s">
        <v>41</v>
      </c>
      <c r="N25" s="365">
        <v>133.793384979</v>
      </c>
      <c r="O25" s="365">
        <v>43.695386132000003</v>
      </c>
      <c r="P25" s="365">
        <v>26.125713653999998</v>
      </c>
      <c r="Q25" s="365">
        <v>49.741097445999998</v>
      </c>
      <c r="R25" s="365">
        <v>65.209699549999996</v>
      </c>
      <c r="S25" s="365">
        <v>124.180428666</v>
      </c>
      <c r="T25" s="366">
        <v>42.797802894999997</v>
      </c>
      <c r="U25" s="366">
        <v>83.183907555999994</v>
      </c>
      <c r="V25" s="367">
        <v>60.782519432000001</v>
      </c>
      <c r="X25" s="364" t="s">
        <v>41</v>
      </c>
      <c r="Y25" s="384">
        <v>34.013849262999997</v>
      </c>
      <c r="Z25" s="384">
        <v>41.743354351000001</v>
      </c>
      <c r="AA25" s="384">
        <v>33.622526890000003</v>
      </c>
      <c r="AB25" s="384">
        <v>37.230606213000002</v>
      </c>
      <c r="AC25" s="384">
        <v>22.714568664000002</v>
      </c>
      <c r="AD25" s="384">
        <v>29.001688137999999</v>
      </c>
      <c r="AE25" s="390">
        <v>37.875021429999997</v>
      </c>
      <c r="AF25" s="390">
        <v>25.598550499000002</v>
      </c>
      <c r="AG25" s="385">
        <v>29.675521533000001</v>
      </c>
      <c r="AI25" s="364" t="s">
        <v>41</v>
      </c>
      <c r="AJ25" s="384">
        <v>20.307191188000001</v>
      </c>
      <c r="AK25" s="384">
        <v>18.050029095999999</v>
      </c>
      <c r="AL25" s="384">
        <v>14.768958865</v>
      </c>
      <c r="AM25" s="384">
        <v>12.877727494</v>
      </c>
      <c r="AN25" s="384">
        <v>8.6184192290000006</v>
      </c>
      <c r="AO25" s="384">
        <v>7.9068148989999996</v>
      </c>
      <c r="AP25" s="390">
        <v>14.89074441</v>
      </c>
      <c r="AQ25" s="390">
        <v>8.2919972529999999</v>
      </c>
      <c r="AR25" s="385">
        <v>10.483417016000001</v>
      </c>
      <c r="AU25" s="368" t="s">
        <v>40</v>
      </c>
      <c r="AV25" s="364" t="s">
        <v>41</v>
      </c>
      <c r="AW25" s="384">
        <v>0.408726225</v>
      </c>
      <c r="AX25" s="384">
        <v>6.5552400459999998</v>
      </c>
      <c r="AY25" s="384">
        <v>7.9378096630000003</v>
      </c>
      <c r="AZ25" s="384">
        <v>13.417540324000001</v>
      </c>
      <c r="BA25" s="384">
        <v>17.837119443999999</v>
      </c>
      <c r="BB25" s="384">
        <v>11.534589927000001</v>
      </c>
      <c r="BC25" s="390">
        <v>10.17743112</v>
      </c>
      <c r="BD25" s="390">
        <v>14.946068825999999</v>
      </c>
      <c r="BE25" s="385">
        <v>13.362421708999999</v>
      </c>
    </row>
    <row r="26" spans="2:57" s="323" customFormat="1" ht="15.75" customHeight="1" x14ac:dyDescent="0.25">
      <c r="B26" s="368" t="s">
        <v>592</v>
      </c>
      <c r="C26" s="369">
        <v>44.932465659000002</v>
      </c>
      <c r="D26" s="369">
        <v>65.270031771000006</v>
      </c>
      <c r="E26" s="369">
        <v>41.167007580000003</v>
      </c>
      <c r="F26" s="369">
        <v>74.614861493000006</v>
      </c>
      <c r="G26" s="369">
        <v>213.924790726</v>
      </c>
      <c r="H26" s="369">
        <v>181.85088312600001</v>
      </c>
      <c r="I26" s="370">
        <v>58.891920591000002</v>
      </c>
      <c r="J26" s="370">
        <v>204.836241094</v>
      </c>
      <c r="K26" s="355">
        <v>118.174131226</v>
      </c>
      <c r="M26" s="368" t="s">
        <v>592</v>
      </c>
      <c r="N26" s="369">
        <v>35.703828803999997</v>
      </c>
      <c r="O26" s="369">
        <v>51.077368577999998</v>
      </c>
      <c r="P26" s="369">
        <v>36.926351746000002</v>
      </c>
      <c r="Q26" s="369">
        <v>53.893867110000002</v>
      </c>
      <c r="R26" s="369">
        <v>112.061858771</v>
      </c>
      <c r="S26" s="369">
        <v>143.992296469</v>
      </c>
      <c r="T26" s="370">
        <v>46.162320643000001</v>
      </c>
      <c r="U26" s="370">
        <v>121.10975438200001</v>
      </c>
      <c r="V26" s="355">
        <v>76.605777011000001</v>
      </c>
      <c r="X26" s="368" t="s">
        <v>592</v>
      </c>
      <c r="Y26" s="386">
        <v>57.735527421</v>
      </c>
      <c r="Z26" s="386">
        <v>45.922276359999998</v>
      </c>
      <c r="AA26" s="386">
        <v>53.449041514000001</v>
      </c>
      <c r="AB26" s="386">
        <v>35.651123245000001</v>
      </c>
      <c r="AC26" s="386">
        <v>25.905095787</v>
      </c>
      <c r="AD26" s="386">
        <v>62.671858684</v>
      </c>
      <c r="AE26" s="391">
        <v>45.616619864</v>
      </c>
      <c r="AF26" s="391">
        <v>35.154350100999999</v>
      </c>
      <c r="AG26" s="387">
        <v>38.250352387</v>
      </c>
      <c r="AI26" s="368" t="s">
        <v>592</v>
      </c>
      <c r="AJ26" s="386">
        <v>16.567097496999999</v>
      </c>
      <c r="AK26" s="386">
        <v>19.749392558</v>
      </c>
      <c r="AL26" s="386">
        <v>24.018529389000001</v>
      </c>
      <c r="AM26" s="386">
        <v>19.102312293000001</v>
      </c>
      <c r="AN26" s="386">
        <v>10.441614918000001</v>
      </c>
      <c r="AO26" s="386">
        <v>12.809075048</v>
      </c>
      <c r="AP26" s="391">
        <v>19.790715562999999</v>
      </c>
      <c r="AQ26" s="391">
        <v>11.037186545999999</v>
      </c>
      <c r="AR26" s="387">
        <v>13.627537059</v>
      </c>
      <c r="AU26" s="364" t="s">
        <v>41</v>
      </c>
      <c r="AV26" s="368" t="s">
        <v>592</v>
      </c>
      <c r="AW26" s="386">
        <v>5.1584691500000002</v>
      </c>
      <c r="AX26" s="386">
        <v>12.583798701999999</v>
      </c>
      <c r="AY26" s="386">
        <v>12.231326143</v>
      </c>
      <c r="AZ26" s="386">
        <v>17.475964920999999</v>
      </c>
      <c r="BA26" s="386">
        <v>16.037053883999999</v>
      </c>
      <c r="BB26" s="386">
        <v>3.70058796</v>
      </c>
      <c r="BC26" s="391">
        <v>12.977475562</v>
      </c>
      <c r="BD26" s="391">
        <v>12.933622913000001</v>
      </c>
      <c r="BE26" s="387">
        <v>12.946599819999999</v>
      </c>
    </row>
    <row r="27" spans="2:57" s="351" customFormat="1" ht="15.75" customHeight="1" x14ac:dyDescent="0.25">
      <c r="B27" s="364" t="s">
        <v>44</v>
      </c>
      <c r="C27" s="365">
        <v>77.252682254000007</v>
      </c>
      <c r="D27" s="365">
        <v>25.674195828999999</v>
      </c>
      <c r="E27" s="365" t="s">
        <v>84</v>
      </c>
      <c r="F27" s="365">
        <v>169.77988810400001</v>
      </c>
      <c r="G27" s="365" t="s">
        <v>84</v>
      </c>
      <c r="H27" s="365" t="s">
        <v>84</v>
      </c>
      <c r="I27" s="366">
        <v>111.42087082800001</v>
      </c>
      <c r="J27" s="366" t="s">
        <v>84</v>
      </c>
      <c r="K27" s="367">
        <v>111.42087082800001</v>
      </c>
      <c r="M27" s="364" t="s">
        <v>44</v>
      </c>
      <c r="N27" s="365">
        <v>55.838835474</v>
      </c>
      <c r="O27" s="365">
        <v>25.674195828999999</v>
      </c>
      <c r="P27" s="365" t="s">
        <v>84</v>
      </c>
      <c r="Q27" s="365">
        <v>65.771853894000003</v>
      </c>
      <c r="R27" s="365" t="s">
        <v>84</v>
      </c>
      <c r="S27" s="365" t="s">
        <v>84</v>
      </c>
      <c r="T27" s="366">
        <v>56.270179779999999</v>
      </c>
      <c r="U27" s="366" t="s">
        <v>84</v>
      </c>
      <c r="V27" s="367">
        <v>56.270179779999999</v>
      </c>
      <c r="X27" s="364" t="s">
        <v>44</v>
      </c>
      <c r="Y27" s="384">
        <v>51.640044381999999</v>
      </c>
      <c r="Z27" s="384">
        <v>74.218879083999994</v>
      </c>
      <c r="AA27" s="384" t="s">
        <v>84</v>
      </c>
      <c r="AB27" s="384">
        <v>22.550636631</v>
      </c>
      <c r="AC27" s="384" t="s">
        <v>84</v>
      </c>
      <c r="AD27" s="384" t="s">
        <v>84</v>
      </c>
      <c r="AE27" s="390">
        <v>32.708000275000003</v>
      </c>
      <c r="AF27" s="390" t="s">
        <v>84</v>
      </c>
      <c r="AG27" s="385">
        <v>32.708000275000003</v>
      </c>
      <c r="AI27" s="364" t="s">
        <v>44</v>
      </c>
      <c r="AJ27" s="384">
        <v>19.216919023999999</v>
      </c>
      <c r="AK27" s="384">
        <v>22.368058651999998</v>
      </c>
      <c r="AL27" s="384" t="s">
        <v>84</v>
      </c>
      <c r="AM27" s="384">
        <v>7.5195994849999996</v>
      </c>
      <c r="AN27" s="384" t="s">
        <v>84</v>
      </c>
      <c r="AO27" s="384" t="s">
        <v>84</v>
      </c>
      <c r="AP27" s="390">
        <v>11.424511447</v>
      </c>
      <c r="AQ27" s="390" t="s">
        <v>84</v>
      </c>
      <c r="AR27" s="385">
        <v>11.424511447</v>
      </c>
      <c r="AU27" s="368" t="s">
        <v>42</v>
      </c>
      <c r="AV27" s="364" t="s">
        <v>44</v>
      </c>
      <c r="AW27" s="384">
        <v>1.423809047</v>
      </c>
      <c r="AX27" s="384">
        <v>3.4130622640000001</v>
      </c>
      <c r="AY27" s="384" t="s">
        <v>84</v>
      </c>
      <c r="AZ27" s="384">
        <v>8.6692486540000004</v>
      </c>
      <c r="BA27" s="384" t="s">
        <v>84</v>
      </c>
      <c r="BB27" s="384" t="s">
        <v>84</v>
      </c>
      <c r="BC27" s="390">
        <v>6.3698576820000001</v>
      </c>
      <c r="BD27" s="390" t="s">
        <v>84</v>
      </c>
      <c r="BE27" s="385">
        <v>6.3698576820000001</v>
      </c>
    </row>
    <row r="28" spans="2:57" s="323" customFormat="1" ht="15.75" customHeight="1" x14ac:dyDescent="0.25">
      <c r="B28" s="368" t="s">
        <v>102</v>
      </c>
      <c r="C28" s="369">
        <v>89.740121139999999</v>
      </c>
      <c r="D28" s="369">
        <v>89.544517567</v>
      </c>
      <c r="E28" s="369">
        <v>51.473473312000003</v>
      </c>
      <c r="F28" s="369">
        <v>67.598896010000004</v>
      </c>
      <c r="G28" s="369">
        <v>120.95160314899999</v>
      </c>
      <c r="H28" s="369">
        <v>303.79590794400002</v>
      </c>
      <c r="I28" s="370">
        <v>74.210913301999994</v>
      </c>
      <c r="J28" s="370">
        <v>191.504827578</v>
      </c>
      <c r="K28" s="355">
        <v>118.117019967</v>
      </c>
      <c r="M28" s="368" t="s">
        <v>102</v>
      </c>
      <c r="N28" s="369">
        <v>75.722904967000005</v>
      </c>
      <c r="O28" s="369">
        <v>66.867812330999996</v>
      </c>
      <c r="P28" s="369">
        <v>40.271961666000003</v>
      </c>
      <c r="Q28" s="369">
        <v>49.887884694</v>
      </c>
      <c r="R28" s="369">
        <v>73.472425119999997</v>
      </c>
      <c r="S28" s="369">
        <v>153.04548661199999</v>
      </c>
      <c r="T28" s="370">
        <v>56.742852923000001</v>
      </c>
      <c r="U28" s="370">
        <v>104.17688743399999</v>
      </c>
      <c r="V28" s="355">
        <v>74.498623046999995</v>
      </c>
      <c r="X28" s="368" t="s">
        <v>102</v>
      </c>
      <c r="Y28" s="386">
        <v>54.053506695999999</v>
      </c>
      <c r="Z28" s="386">
        <v>43.635255905999998</v>
      </c>
      <c r="AA28" s="386">
        <v>39.091830792000003</v>
      </c>
      <c r="AB28" s="386">
        <v>36.265937747000002</v>
      </c>
      <c r="AC28" s="386">
        <v>30.866359607</v>
      </c>
      <c r="AD28" s="386">
        <v>30.060442495</v>
      </c>
      <c r="AE28" s="391">
        <v>42.521567243</v>
      </c>
      <c r="AF28" s="391">
        <v>30.373040427999999</v>
      </c>
      <c r="AG28" s="387">
        <v>35.148633855999996</v>
      </c>
      <c r="AI28" s="368" t="s">
        <v>102</v>
      </c>
      <c r="AJ28" s="386">
        <v>19.913429008000001</v>
      </c>
      <c r="AK28" s="386">
        <v>13.678565495000001</v>
      </c>
      <c r="AL28" s="386">
        <v>20.270521064</v>
      </c>
      <c r="AM28" s="386">
        <v>17.432312968000002</v>
      </c>
      <c r="AN28" s="386">
        <v>11.094290953</v>
      </c>
      <c r="AO28" s="386">
        <v>9.8597311570000006</v>
      </c>
      <c r="AP28" s="391">
        <v>16.637553173000001</v>
      </c>
      <c r="AQ28" s="391">
        <v>10.338590378999999</v>
      </c>
      <c r="AR28" s="387">
        <v>12.814716560999999</v>
      </c>
      <c r="AU28" s="364" t="s">
        <v>43</v>
      </c>
      <c r="AV28" s="368" t="s">
        <v>102</v>
      </c>
      <c r="AW28" s="386">
        <v>10.413276853999999</v>
      </c>
      <c r="AX28" s="386">
        <v>17.361674260000001</v>
      </c>
      <c r="AY28" s="386">
        <v>18.875931038000001</v>
      </c>
      <c r="AZ28" s="386">
        <v>20.101600522999998</v>
      </c>
      <c r="BA28" s="386">
        <v>18.784658478000001</v>
      </c>
      <c r="BB28" s="386">
        <v>10.457557782</v>
      </c>
      <c r="BC28" s="391">
        <v>17.302481253</v>
      </c>
      <c r="BD28" s="391">
        <v>13.687461243</v>
      </c>
      <c r="BE28" s="387">
        <v>15.108527851</v>
      </c>
    </row>
    <row r="29" spans="2:57" s="351" customFormat="1" ht="15.75" customHeight="1" x14ac:dyDescent="0.25">
      <c r="B29" s="364" t="s">
        <v>593</v>
      </c>
      <c r="C29" s="365">
        <v>28.737609628000001</v>
      </c>
      <c r="D29" s="365">
        <v>51.947035892999999</v>
      </c>
      <c r="E29" s="365">
        <v>73.140021989000005</v>
      </c>
      <c r="F29" s="365">
        <v>69.207000153999999</v>
      </c>
      <c r="G29" s="365">
        <v>160.87270361200001</v>
      </c>
      <c r="H29" s="365">
        <v>175.059127147</v>
      </c>
      <c r="I29" s="366">
        <v>64.025199951000005</v>
      </c>
      <c r="J29" s="366">
        <v>165.71029276799999</v>
      </c>
      <c r="K29" s="367">
        <v>122.634260533</v>
      </c>
      <c r="M29" s="364" t="s">
        <v>593</v>
      </c>
      <c r="N29" s="365">
        <v>28.737609628000001</v>
      </c>
      <c r="O29" s="365">
        <v>46.166767129999997</v>
      </c>
      <c r="P29" s="365">
        <v>58.634981052000001</v>
      </c>
      <c r="Q29" s="365">
        <v>44.226738464999997</v>
      </c>
      <c r="R29" s="365">
        <v>96.845198198000006</v>
      </c>
      <c r="S29" s="365">
        <v>162.330953408</v>
      </c>
      <c r="T29" s="366">
        <v>48.586374671999998</v>
      </c>
      <c r="U29" s="366">
        <v>119.175927186</v>
      </c>
      <c r="V29" s="367">
        <v>89.272646820000006</v>
      </c>
      <c r="X29" s="364" t="s">
        <v>593</v>
      </c>
      <c r="Y29" s="384">
        <v>60.810097945999999</v>
      </c>
      <c r="Z29" s="384">
        <v>55.436775333999996</v>
      </c>
      <c r="AA29" s="384">
        <v>39.804598022999997</v>
      </c>
      <c r="AB29" s="384">
        <v>37.308845589999997</v>
      </c>
      <c r="AC29" s="384">
        <v>34.059857379999997</v>
      </c>
      <c r="AD29" s="384">
        <v>25.337217496000001</v>
      </c>
      <c r="AE29" s="390">
        <v>43.012632621000002</v>
      </c>
      <c r="AF29" s="390">
        <v>30.917617924999998</v>
      </c>
      <c r="AG29" s="385">
        <v>33.592618815999998</v>
      </c>
      <c r="AI29" s="364" t="s">
        <v>593</v>
      </c>
      <c r="AJ29" s="384">
        <v>16.378475583</v>
      </c>
      <c r="AK29" s="384">
        <v>19.289606451000001</v>
      </c>
      <c r="AL29" s="384">
        <v>23.280254441</v>
      </c>
      <c r="AM29" s="384">
        <v>17.957601623999999</v>
      </c>
      <c r="AN29" s="384">
        <v>8.8742793720000002</v>
      </c>
      <c r="AO29" s="384">
        <v>13.698138416000001</v>
      </c>
      <c r="AP29" s="390">
        <v>19.989713563999999</v>
      </c>
      <c r="AQ29" s="390">
        <v>10.612023956</v>
      </c>
      <c r="AR29" s="385">
        <v>12.686046079</v>
      </c>
      <c r="AU29" s="368" t="s">
        <v>44</v>
      </c>
      <c r="AV29" s="364" t="s">
        <v>593</v>
      </c>
      <c r="AW29" s="384">
        <v>22.811426471000001</v>
      </c>
      <c r="AX29" s="384">
        <v>14.146383207</v>
      </c>
      <c r="AY29" s="384">
        <v>17.083268157999999</v>
      </c>
      <c r="AZ29" s="384">
        <v>8.6385600349999994</v>
      </c>
      <c r="BA29" s="384">
        <v>17.265757961999999</v>
      </c>
      <c r="BB29" s="384">
        <v>53.693858527000003</v>
      </c>
      <c r="BC29" s="390">
        <v>12.883984055000001</v>
      </c>
      <c r="BD29" s="390">
        <v>30.3885988</v>
      </c>
      <c r="BE29" s="385">
        <v>26.517180599</v>
      </c>
    </row>
    <row r="30" spans="2:57" s="323" customFormat="1" ht="15.75" customHeight="1" x14ac:dyDescent="0.25">
      <c r="B30" s="368" t="s">
        <v>103</v>
      </c>
      <c r="C30" s="369">
        <v>140.95485731100001</v>
      </c>
      <c r="D30" s="369">
        <v>62.864347217000002</v>
      </c>
      <c r="E30" s="369">
        <v>56.903013610999999</v>
      </c>
      <c r="F30" s="369">
        <v>71.907183684000003</v>
      </c>
      <c r="G30" s="369">
        <v>289.69115369600001</v>
      </c>
      <c r="H30" s="369">
        <v>254.46871483499999</v>
      </c>
      <c r="I30" s="370">
        <v>68.508817663000002</v>
      </c>
      <c r="J30" s="370">
        <v>277.46248573600002</v>
      </c>
      <c r="K30" s="355">
        <v>157.369011132</v>
      </c>
      <c r="M30" s="368" t="s">
        <v>103</v>
      </c>
      <c r="N30" s="369">
        <v>96.153421090999998</v>
      </c>
      <c r="O30" s="369">
        <v>47.709966968000003</v>
      </c>
      <c r="P30" s="369">
        <v>43.313349842000001</v>
      </c>
      <c r="Q30" s="369">
        <v>56.011991121000001</v>
      </c>
      <c r="R30" s="369">
        <v>152.353224531</v>
      </c>
      <c r="S30" s="369">
        <v>87.675545048000004</v>
      </c>
      <c r="T30" s="370">
        <v>51.885055215999998</v>
      </c>
      <c r="U30" s="370">
        <v>129.89816768599999</v>
      </c>
      <c r="V30" s="355">
        <v>85.061119226000002</v>
      </c>
      <c r="X30" s="368" t="s">
        <v>103</v>
      </c>
      <c r="Y30" s="386">
        <v>44.356770236999999</v>
      </c>
      <c r="Z30" s="386">
        <v>40.270288536000002</v>
      </c>
      <c r="AA30" s="386">
        <v>45.738664182000001</v>
      </c>
      <c r="AB30" s="386">
        <v>34.803398436999998</v>
      </c>
      <c r="AC30" s="386">
        <v>23.943044107999999</v>
      </c>
      <c r="AD30" s="386">
        <v>19.000746923000001</v>
      </c>
      <c r="AE30" s="391">
        <v>40.163771959999998</v>
      </c>
      <c r="AF30" s="391">
        <v>22.369355833</v>
      </c>
      <c r="AG30" s="387">
        <v>26.821614725</v>
      </c>
      <c r="AI30" s="368" t="s">
        <v>103</v>
      </c>
      <c r="AJ30" s="386">
        <v>16.372469994999999</v>
      </c>
      <c r="AK30" s="386">
        <v>22.259021179000001</v>
      </c>
      <c r="AL30" s="386">
        <v>17.494431455000001</v>
      </c>
      <c r="AM30" s="386">
        <v>11.547205453</v>
      </c>
      <c r="AN30" s="386">
        <v>9.5262993409999996</v>
      </c>
      <c r="AO30" s="386">
        <v>11.199520186999999</v>
      </c>
      <c r="AP30" s="391">
        <v>16.837872732000001</v>
      </c>
      <c r="AQ30" s="391">
        <v>10.05907346</v>
      </c>
      <c r="AR30" s="387">
        <v>11.7551656</v>
      </c>
      <c r="AU30" s="364" t="s">
        <v>45</v>
      </c>
      <c r="AV30" s="368" t="s">
        <v>103</v>
      </c>
      <c r="AW30" s="386">
        <v>7.4865154540000001</v>
      </c>
      <c r="AX30" s="386">
        <v>13.364211940000001</v>
      </c>
      <c r="AY30" s="386">
        <v>12.884753125</v>
      </c>
      <c r="AZ30" s="386">
        <v>31.544243678000001</v>
      </c>
      <c r="BA30" s="386">
        <v>19.122260605000001</v>
      </c>
      <c r="BB30" s="386">
        <v>4.2540842249999997</v>
      </c>
      <c r="BC30" s="391">
        <v>18.733212492</v>
      </c>
      <c r="BD30" s="391">
        <v>14.388050183000001</v>
      </c>
      <c r="BE30" s="387">
        <v>15.475233229000001</v>
      </c>
    </row>
    <row r="31" spans="2:57" s="351" customFormat="1" ht="15.75" customHeight="1" x14ac:dyDescent="0.25">
      <c r="B31" s="364" t="s">
        <v>594</v>
      </c>
      <c r="C31" s="365">
        <v>81.391886550999999</v>
      </c>
      <c r="D31" s="365">
        <v>64.414471332000005</v>
      </c>
      <c r="E31" s="365">
        <v>48.535449120999999</v>
      </c>
      <c r="F31" s="365">
        <v>68.308104712000002</v>
      </c>
      <c r="G31" s="365">
        <v>152.412462944</v>
      </c>
      <c r="H31" s="365">
        <v>379.46703446499998</v>
      </c>
      <c r="I31" s="366">
        <v>64.509673104000001</v>
      </c>
      <c r="J31" s="366">
        <v>257.22870950100003</v>
      </c>
      <c r="K31" s="367">
        <v>142.80164113999999</v>
      </c>
      <c r="M31" s="364" t="s">
        <v>594</v>
      </c>
      <c r="N31" s="365">
        <v>64.169360019999999</v>
      </c>
      <c r="O31" s="365">
        <v>45.223568368999999</v>
      </c>
      <c r="P31" s="365">
        <v>41.269279744999999</v>
      </c>
      <c r="Q31" s="365">
        <v>40.756198034999997</v>
      </c>
      <c r="R31" s="365">
        <v>90.063423744000005</v>
      </c>
      <c r="S31" s="365">
        <v>172.04272436900001</v>
      </c>
      <c r="T31" s="366">
        <v>45.586864882</v>
      </c>
      <c r="U31" s="366">
        <v>127.907905488</v>
      </c>
      <c r="V31" s="367">
        <v>79.029727613000006</v>
      </c>
      <c r="X31" s="364" t="s">
        <v>594</v>
      </c>
      <c r="Y31" s="384">
        <v>47.398980565999999</v>
      </c>
      <c r="Z31" s="384">
        <v>35.779653156000002</v>
      </c>
      <c r="AA31" s="384">
        <v>48.363776618999999</v>
      </c>
      <c r="AB31" s="384">
        <v>27.050831224</v>
      </c>
      <c r="AC31" s="384">
        <v>33.237521495999999</v>
      </c>
      <c r="AD31" s="384">
        <v>20.042769938999999</v>
      </c>
      <c r="AE31" s="390">
        <v>37.008177865999997</v>
      </c>
      <c r="AF31" s="390">
        <v>24.251774528999999</v>
      </c>
      <c r="AG31" s="385">
        <v>27.673333589999999</v>
      </c>
      <c r="AI31" s="364" t="s">
        <v>594</v>
      </c>
      <c r="AJ31" s="384">
        <v>18.756807566999999</v>
      </c>
      <c r="AK31" s="384">
        <v>20.369013945999999</v>
      </c>
      <c r="AL31" s="384">
        <v>18.334574265000001</v>
      </c>
      <c r="AM31" s="384">
        <v>17.892039222000001</v>
      </c>
      <c r="AN31" s="384">
        <v>14.17342068</v>
      </c>
      <c r="AO31" s="384">
        <v>7.996159531</v>
      </c>
      <c r="AP31" s="390">
        <v>18.902887591999999</v>
      </c>
      <c r="AQ31" s="390">
        <v>9.9666491169999993</v>
      </c>
      <c r="AR31" s="385">
        <v>12.363552610999999</v>
      </c>
      <c r="AU31" s="368" t="s">
        <v>74</v>
      </c>
      <c r="AV31" s="364" t="s">
        <v>594</v>
      </c>
      <c r="AW31" s="384">
        <v>12.684207768</v>
      </c>
      <c r="AX31" s="384">
        <v>14.058488888999999</v>
      </c>
      <c r="AY31" s="384">
        <v>18.330798927</v>
      </c>
      <c r="AZ31" s="384">
        <v>14.722374559</v>
      </c>
      <c r="BA31" s="384">
        <v>11.680960154999999</v>
      </c>
      <c r="BB31" s="384">
        <v>17.299060063999999</v>
      </c>
      <c r="BC31" s="390">
        <v>14.755646507</v>
      </c>
      <c r="BD31" s="390">
        <v>15.506937778999999</v>
      </c>
      <c r="BE31" s="385">
        <v>15.305424281000001</v>
      </c>
    </row>
    <row r="32" spans="2:57" s="323" customFormat="1" ht="15.75" customHeight="1" x14ac:dyDescent="0.25">
      <c r="B32" s="368" t="s">
        <v>104</v>
      </c>
      <c r="C32" s="369">
        <v>118.59338829799999</v>
      </c>
      <c r="D32" s="369">
        <v>85.164425632999993</v>
      </c>
      <c r="E32" s="369">
        <v>80.544975171999994</v>
      </c>
      <c r="F32" s="369">
        <v>82.745873032999995</v>
      </c>
      <c r="G32" s="369">
        <v>100.05221448499999</v>
      </c>
      <c r="H32" s="369">
        <v>444.75704490200002</v>
      </c>
      <c r="I32" s="370">
        <v>89.486822227000005</v>
      </c>
      <c r="J32" s="370">
        <v>265.20422748499999</v>
      </c>
      <c r="K32" s="355">
        <v>169.60178886599999</v>
      </c>
      <c r="M32" s="368" t="s">
        <v>104</v>
      </c>
      <c r="N32" s="369">
        <v>87.762228682</v>
      </c>
      <c r="O32" s="369">
        <v>60.814391546000003</v>
      </c>
      <c r="P32" s="369">
        <v>51.524152147999999</v>
      </c>
      <c r="Q32" s="369">
        <v>66.118103102999996</v>
      </c>
      <c r="R32" s="369">
        <v>69.548955468000003</v>
      </c>
      <c r="S32" s="369">
        <v>195.6402803</v>
      </c>
      <c r="T32" s="370">
        <v>64.593573774999996</v>
      </c>
      <c r="U32" s="370">
        <v>129.96074631100001</v>
      </c>
      <c r="V32" s="355">
        <v>94.396477132000001</v>
      </c>
      <c r="X32" s="368" t="s">
        <v>104</v>
      </c>
      <c r="Y32" s="386">
        <v>44.821283483999999</v>
      </c>
      <c r="Z32" s="386">
        <v>39.692407199999998</v>
      </c>
      <c r="AA32" s="386">
        <v>38.148517298000002</v>
      </c>
      <c r="AB32" s="386">
        <v>39.182365597</v>
      </c>
      <c r="AC32" s="386">
        <v>39.224913098000002</v>
      </c>
      <c r="AD32" s="386">
        <v>24.374023803</v>
      </c>
      <c r="AE32" s="391">
        <v>40.460144012999997</v>
      </c>
      <c r="AF32" s="391">
        <v>27.292415481999999</v>
      </c>
      <c r="AG32" s="387">
        <v>31.072432113000001</v>
      </c>
      <c r="AI32" s="368" t="s">
        <v>104</v>
      </c>
      <c r="AJ32" s="386">
        <v>18.560423465</v>
      </c>
      <c r="AK32" s="386">
        <v>17.679430996000001</v>
      </c>
      <c r="AL32" s="386">
        <v>17.943549116</v>
      </c>
      <c r="AM32" s="386">
        <v>16.517368351999998</v>
      </c>
      <c r="AN32" s="386">
        <v>16.904857415999999</v>
      </c>
      <c r="AO32" s="386">
        <v>10.426568401999999</v>
      </c>
      <c r="AP32" s="391">
        <v>17.697295346000001</v>
      </c>
      <c r="AQ32" s="391">
        <v>11.699635919</v>
      </c>
      <c r="AR32" s="387">
        <v>13.421364334</v>
      </c>
      <c r="AU32" s="364" t="s">
        <v>46</v>
      </c>
      <c r="AV32" s="368" t="s">
        <v>104</v>
      </c>
      <c r="AW32" s="386">
        <v>10.62092502</v>
      </c>
      <c r="AX32" s="386">
        <v>14.036371386000001</v>
      </c>
      <c r="AY32" s="386">
        <v>7.8773519600000004</v>
      </c>
      <c r="AZ32" s="386">
        <v>24.205282070999999</v>
      </c>
      <c r="BA32" s="386">
        <v>13.382889276</v>
      </c>
      <c r="BB32" s="386">
        <v>9.1875317699999997</v>
      </c>
      <c r="BC32" s="391">
        <v>14.024779393999999</v>
      </c>
      <c r="BD32" s="391">
        <v>10.011973741</v>
      </c>
      <c r="BE32" s="387">
        <v>11.163916694999999</v>
      </c>
    </row>
    <row r="33" spans="2:57" s="351" customFormat="1" ht="15.75" customHeight="1" x14ac:dyDescent="0.25">
      <c r="B33" s="364" t="s">
        <v>53</v>
      </c>
      <c r="C33" s="365">
        <v>148.621708023</v>
      </c>
      <c r="D33" s="365">
        <v>76.185714771999997</v>
      </c>
      <c r="E33" s="365">
        <v>37.772983129000004</v>
      </c>
      <c r="F33" s="365">
        <v>95.790877166000001</v>
      </c>
      <c r="G33" s="365">
        <v>72.580728112000003</v>
      </c>
      <c r="H33" s="365">
        <v>201.04562133499999</v>
      </c>
      <c r="I33" s="366">
        <v>72.839481186</v>
      </c>
      <c r="J33" s="366">
        <v>140.06739365600001</v>
      </c>
      <c r="K33" s="367">
        <v>105.527236429</v>
      </c>
      <c r="M33" s="364" t="s">
        <v>53</v>
      </c>
      <c r="N33" s="365">
        <v>105.84581655700001</v>
      </c>
      <c r="O33" s="365">
        <v>47.345843975999998</v>
      </c>
      <c r="P33" s="365">
        <v>37.693180769999998</v>
      </c>
      <c r="Q33" s="365">
        <v>59.756020726999999</v>
      </c>
      <c r="R33" s="365">
        <v>60.275263746999997</v>
      </c>
      <c r="S33" s="365">
        <v>97.022574325999997</v>
      </c>
      <c r="T33" s="366">
        <v>49.659277316000001</v>
      </c>
      <c r="U33" s="366">
        <v>79.579786534999997</v>
      </c>
      <c r="V33" s="367">
        <v>64.207316160999994</v>
      </c>
      <c r="X33" s="364" t="s">
        <v>53</v>
      </c>
      <c r="Y33" s="384">
        <v>39.113629134999996</v>
      </c>
      <c r="Z33" s="384">
        <v>34.052441236999996</v>
      </c>
      <c r="AA33" s="384">
        <v>56.086419571</v>
      </c>
      <c r="AB33" s="384">
        <v>32.458922250999997</v>
      </c>
      <c r="AC33" s="384">
        <v>39.771555614</v>
      </c>
      <c r="AD33" s="384">
        <v>28.349099212999999</v>
      </c>
      <c r="AE33" s="390">
        <v>36.760610552000003</v>
      </c>
      <c r="AF33" s="390">
        <v>31.158632096000002</v>
      </c>
      <c r="AG33" s="385">
        <v>33.145268537</v>
      </c>
      <c r="AI33" s="364" t="s">
        <v>53</v>
      </c>
      <c r="AJ33" s="384">
        <v>27.857951967999998</v>
      </c>
      <c r="AK33" s="384">
        <v>14.351877507999999</v>
      </c>
      <c r="AL33" s="384">
        <v>22.053840547</v>
      </c>
      <c r="AM33" s="384">
        <v>14.285620089</v>
      </c>
      <c r="AN33" s="384">
        <v>26.340165786</v>
      </c>
      <c r="AO33" s="384">
        <v>11.642453336999999</v>
      </c>
      <c r="AP33" s="390">
        <v>15.810913434</v>
      </c>
      <c r="AQ33" s="390">
        <v>15.257586980999999</v>
      </c>
      <c r="AR33" s="385">
        <v>15.453813815</v>
      </c>
      <c r="AU33" s="368" t="s">
        <v>47</v>
      </c>
      <c r="AV33" s="364" t="s">
        <v>53</v>
      </c>
      <c r="AW33" s="384">
        <v>4.2466937810000003</v>
      </c>
      <c r="AX33" s="384">
        <v>13.740985158000001</v>
      </c>
      <c r="AY33" s="384">
        <v>21.648471529999998</v>
      </c>
      <c r="AZ33" s="384">
        <v>15.63720266</v>
      </c>
      <c r="BA33" s="384">
        <v>16.934102630000002</v>
      </c>
      <c r="BB33" s="384">
        <v>8.2674314960000004</v>
      </c>
      <c r="BC33" s="390">
        <v>15.604795376</v>
      </c>
      <c r="BD33" s="390">
        <v>10.399135631</v>
      </c>
      <c r="BE33" s="385">
        <v>12.245225083999999</v>
      </c>
    </row>
    <row r="34" spans="2:57" s="323" customFormat="1" ht="15.75" customHeight="1" x14ac:dyDescent="0.25">
      <c r="B34" s="368" t="s">
        <v>75</v>
      </c>
      <c r="C34" s="369">
        <v>122.38668143699999</v>
      </c>
      <c r="D34" s="369">
        <v>61.679531756000003</v>
      </c>
      <c r="E34" s="369">
        <v>69.699963607000001</v>
      </c>
      <c r="F34" s="369">
        <v>79.455628382</v>
      </c>
      <c r="G34" s="369">
        <v>55.876805343000001</v>
      </c>
      <c r="H34" s="369">
        <v>165.985911902</v>
      </c>
      <c r="I34" s="370">
        <v>77.312903239999997</v>
      </c>
      <c r="J34" s="370">
        <v>138.48475336499999</v>
      </c>
      <c r="K34" s="355">
        <v>123.069611244</v>
      </c>
      <c r="M34" s="368" t="s">
        <v>75</v>
      </c>
      <c r="N34" s="369">
        <v>94.300256754000003</v>
      </c>
      <c r="O34" s="369">
        <v>46.053974021000002</v>
      </c>
      <c r="P34" s="369">
        <v>47.008535486</v>
      </c>
      <c r="Q34" s="369">
        <v>47.202669518</v>
      </c>
      <c r="R34" s="369">
        <v>35.059246006000002</v>
      </c>
      <c r="S34" s="369">
        <v>110.27953662900001</v>
      </c>
      <c r="T34" s="370">
        <v>51.133551476999997</v>
      </c>
      <c r="U34" s="370">
        <v>91.492306377999995</v>
      </c>
      <c r="V34" s="355">
        <v>81.322008417000006</v>
      </c>
      <c r="X34" s="368" t="s">
        <v>75</v>
      </c>
      <c r="Y34" s="386">
        <v>41.248039224999999</v>
      </c>
      <c r="Z34" s="386">
        <v>40.572256392</v>
      </c>
      <c r="AA34" s="386">
        <v>26.563393520999998</v>
      </c>
      <c r="AB34" s="386">
        <v>30.575183496000001</v>
      </c>
      <c r="AC34" s="386">
        <v>24.654404802999998</v>
      </c>
      <c r="AD34" s="386">
        <v>43.265900264999999</v>
      </c>
      <c r="AE34" s="391">
        <v>33.249019101000002</v>
      </c>
      <c r="AF34" s="391">
        <v>41.390307157999999</v>
      </c>
      <c r="AG34" s="387">
        <v>40.101493316000003</v>
      </c>
      <c r="AI34" s="368" t="s">
        <v>75</v>
      </c>
      <c r="AJ34" s="386">
        <v>13.143227501</v>
      </c>
      <c r="AK34" s="386">
        <v>21.367001043999998</v>
      </c>
      <c r="AL34" s="386">
        <v>21.019976338999999</v>
      </c>
      <c r="AM34" s="386">
        <v>18.010353049999999</v>
      </c>
      <c r="AN34" s="386">
        <v>14.895133215</v>
      </c>
      <c r="AO34" s="386">
        <v>13.095311392999999</v>
      </c>
      <c r="AP34" s="391">
        <v>18.461262431000002</v>
      </c>
      <c r="AQ34" s="391">
        <v>13.276690337</v>
      </c>
      <c r="AR34" s="387">
        <v>14.097438630999999</v>
      </c>
      <c r="AU34" s="364" t="s">
        <v>48</v>
      </c>
      <c r="AV34" s="368" t="s">
        <v>75</v>
      </c>
      <c r="AW34" s="386">
        <v>22.659810766</v>
      </c>
      <c r="AX34" s="386">
        <v>12.727285433</v>
      </c>
      <c r="AY34" s="386">
        <v>19.860762179000002</v>
      </c>
      <c r="AZ34" s="386">
        <v>10.822047887</v>
      </c>
      <c r="BA34" s="386">
        <v>23.194288853</v>
      </c>
      <c r="BB34" s="386">
        <v>10.0778827</v>
      </c>
      <c r="BC34" s="391">
        <v>14.428162808</v>
      </c>
      <c r="BD34" s="391">
        <v>11.399702379000001</v>
      </c>
      <c r="BE34" s="387">
        <v>11.879125499000001</v>
      </c>
    </row>
    <row r="35" spans="2:57" s="351" customFormat="1" ht="15.75" customHeight="1" x14ac:dyDescent="0.25">
      <c r="B35" s="364" t="s">
        <v>105</v>
      </c>
      <c r="C35" s="365" t="s">
        <v>84</v>
      </c>
      <c r="D35" s="365">
        <v>48.692405639</v>
      </c>
      <c r="E35" s="365">
        <v>43.425140640000002</v>
      </c>
      <c r="F35" s="365">
        <v>44.355170098000002</v>
      </c>
      <c r="G35" s="365">
        <v>85.533578900999998</v>
      </c>
      <c r="H35" s="365">
        <v>74.555788981000006</v>
      </c>
      <c r="I35" s="366">
        <v>45.665745932</v>
      </c>
      <c r="J35" s="366">
        <v>76.691523239999995</v>
      </c>
      <c r="K35" s="367">
        <v>73.474662547999998</v>
      </c>
      <c r="M35" s="364" t="s">
        <v>105</v>
      </c>
      <c r="N35" s="365" t="s">
        <v>84</v>
      </c>
      <c r="O35" s="365">
        <v>45.875422512</v>
      </c>
      <c r="P35" s="365">
        <v>37.713397434999997</v>
      </c>
      <c r="Q35" s="365">
        <v>43.228362513999997</v>
      </c>
      <c r="R35" s="365">
        <v>45.104788368000001</v>
      </c>
      <c r="S35" s="365">
        <v>40.240022025000002</v>
      </c>
      <c r="T35" s="366">
        <v>42.676325486000003</v>
      </c>
      <c r="U35" s="366">
        <v>41.186464635</v>
      </c>
      <c r="V35" s="367">
        <v>41.340938598999998</v>
      </c>
      <c r="X35" s="364" t="s">
        <v>105</v>
      </c>
      <c r="Y35" s="384" t="s">
        <v>84</v>
      </c>
      <c r="Z35" s="384">
        <v>47.642852007000002</v>
      </c>
      <c r="AA35" s="384">
        <v>52.060993773</v>
      </c>
      <c r="AB35" s="384">
        <v>31.257704648000001</v>
      </c>
      <c r="AC35" s="384">
        <v>26.810660639999998</v>
      </c>
      <c r="AD35" s="384">
        <v>28.095505971000001</v>
      </c>
      <c r="AE35" s="390">
        <v>42.966338051999998</v>
      </c>
      <c r="AF35" s="390">
        <v>27.816719028000001</v>
      </c>
      <c r="AG35" s="385">
        <v>28.792976230000001</v>
      </c>
      <c r="AI35" s="364" t="s">
        <v>105</v>
      </c>
      <c r="AJ35" s="384" t="s">
        <v>84</v>
      </c>
      <c r="AK35" s="384">
        <v>17.312909936</v>
      </c>
      <c r="AL35" s="384">
        <v>19.422498885</v>
      </c>
      <c r="AM35" s="384">
        <v>22.325686485999999</v>
      </c>
      <c r="AN35" s="384">
        <v>15.546970306</v>
      </c>
      <c r="AO35" s="384">
        <v>13.004895742</v>
      </c>
      <c r="AP35" s="390">
        <v>19.643016042999999</v>
      </c>
      <c r="AQ35" s="390">
        <v>13.556477462</v>
      </c>
      <c r="AR35" s="385">
        <v>13.948700336</v>
      </c>
      <c r="AU35" s="368" t="s">
        <v>49</v>
      </c>
      <c r="AV35" s="364" t="s">
        <v>105</v>
      </c>
      <c r="AW35" s="384" t="s">
        <v>84</v>
      </c>
      <c r="AX35" s="384">
        <v>29.25897629</v>
      </c>
      <c r="AY35" s="384">
        <v>15.363427996</v>
      </c>
      <c r="AZ35" s="384">
        <v>43.876188929999998</v>
      </c>
      <c r="BA35" s="384">
        <v>10.375797198000001</v>
      </c>
      <c r="BB35" s="384">
        <v>12.872633211</v>
      </c>
      <c r="BC35" s="390">
        <v>30.844337760999998</v>
      </c>
      <c r="BD35" s="390">
        <v>12.330867395</v>
      </c>
      <c r="BE35" s="385">
        <v>13.523894673999999</v>
      </c>
    </row>
    <row r="36" spans="2:57" s="325" customFormat="1" ht="15.75" customHeight="1" x14ac:dyDescent="0.25">
      <c r="B36" s="761" t="s">
        <v>654</v>
      </c>
      <c r="C36" s="762">
        <v>156.07530591899999</v>
      </c>
      <c r="D36" s="763">
        <v>26.646409451</v>
      </c>
      <c r="E36" s="763">
        <v>56.843794043999999</v>
      </c>
      <c r="F36" s="763">
        <v>48.428658603000002</v>
      </c>
      <c r="G36" s="763">
        <v>89.733769980999995</v>
      </c>
      <c r="H36" s="763" t="s">
        <v>84</v>
      </c>
      <c r="I36" s="764">
        <v>50.486212723999998</v>
      </c>
      <c r="J36" s="764">
        <v>89.733769980999995</v>
      </c>
      <c r="K36" s="765">
        <v>73.811689822999995</v>
      </c>
      <c r="M36" s="761" t="s">
        <v>654</v>
      </c>
      <c r="N36" s="762">
        <v>156.07530591899999</v>
      </c>
      <c r="O36" s="763">
        <v>26.646409451</v>
      </c>
      <c r="P36" s="763">
        <v>56.843794043999999</v>
      </c>
      <c r="Q36" s="763">
        <v>30.066106828999999</v>
      </c>
      <c r="R36" s="763">
        <v>57.893719533999999</v>
      </c>
      <c r="S36" s="763" t="s">
        <v>84</v>
      </c>
      <c r="T36" s="764">
        <v>34.410370978000003</v>
      </c>
      <c r="U36" s="764">
        <v>57.893719533999999</v>
      </c>
      <c r="V36" s="765">
        <v>48.366916232000001</v>
      </c>
      <c r="X36" s="761" t="s">
        <v>654</v>
      </c>
      <c r="Y36" s="771">
        <v>88.971098749000006</v>
      </c>
      <c r="Z36" s="763">
        <v>65.419851801999997</v>
      </c>
      <c r="AA36" s="772">
        <v>79.745228488999999</v>
      </c>
      <c r="AB36" s="772">
        <v>40.829773430000003</v>
      </c>
      <c r="AC36" s="772">
        <v>46.298930814999999</v>
      </c>
      <c r="AD36" s="763" t="s">
        <v>84</v>
      </c>
      <c r="AE36" s="773">
        <v>47.392518842999998</v>
      </c>
      <c r="AF36" s="773">
        <v>46.298930814999999</v>
      </c>
      <c r="AG36" s="774">
        <v>46.602381809999997</v>
      </c>
      <c r="AI36" s="761" t="s">
        <v>654</v>
      </c>
      <c r="AJ36" s="771">
        <v>10.603952587</v>
      </c>
      <c r="AK36" s="792">
        <v>34.580148198000003</v>
      </c>
      <c r="AL36" s="772">
        <v>18.838259084000001</v>
      </c>
      <c r="AM36" s="772">
        <v>14.443971248</v>
      </c>
      <c r="AN36" s="772">
        <v>15.347884088000001</v>
      </c>
      <c r="AO36" s="763" t="s">
        <v>84</v>
      </c>
      <c r="AP36" s="773">
        <v>14.908024923999999</v>
      </c>
      <c r="AQ36" s="773">
        <v>15.347884088000001</v>
      </c>
      <c r="AR36" s="774">
        <v>15.225831087</v>
      </c>
      <c r="AU36" s="782" t="s">
        <v>50</v>
      </c>
      <c r="AV36" s="761" t="s">
        <v>654</v>
      </c>
      <c r="AW36" s="771">
        <v>0.42494866399999998</v>
      </c>
      <c r="AX36" s="792">
        <v>0</v>
      </c>
      <c r="AY36" s="772">
        <v>1.4165124259999999</v>
      </c>
      <c r="AZ36" s="772">
        <v>6.8095499999999998</v>
      </c>
      <c r="BA36" s="772">
        <v>2.870389206</v>
      </c>
      <c r="BB36" s="763" t="s">
        <v>84</v>
      </c>
      <c r="BC36" s="773">
        <v>5.8574128740000004</v>
      </c>
      <c r="BD36" s="773">
        <v>2.870389206</v>
      </c>
      <c r="BE36" s="774">
        <v>3.6992345129999999</v>
      </c>
    </row>
    <row r="37" spans="2:57" s="323" customFormat="1" ht="15.75" customHeight="1" x14ac:dyDescent="0.25">
      <c r="B37" s="790" t="s">
        <v>665</v>
      </c>
      <c r="C37" s="365">
        <v>217.09587295599999</v>
      </c>
      <c r="D37" s="365" t="s">
        <v>84</v>
      </c>
      <c r="E37" s="365" t="s">
        <v>84</v>
      </c>
      <c r="F37" s="365">
        <v>29.577312429999999</v>
      </c>
      <c r="G37" s="365" t="s">
        <v>84</v>
      </c>
      <c r="H37" s="365" t="s">
        <v>84</v>
      </c>
      <c r="I37" s="366">
        <v>34.710921675000002</v>
      </c>
      <c r="J37" s="366" t="s">
        <v>84</v>
      </c>
      <c r="K37" s="367">
        <v>34.710921675000002</v>
      </c>
      <c r="M37" s="790" t="s">
        <v>665</v>
      </c>
      <c r="N37" s="365">
        <v>217.09587295599999</v>
      </c>
      <c r="O37" s="365" t="s">
        <v>84</v>
      </c>
      <c r="P37" s="365" t="s">
        <v>84</v>
      </c>
      <c r="Q37" s="365">
        <v>27.725876906</v>
      </c>
      <c r="R37" s="365" t="s">
        <v>84</v>
      </c>
      <c r="S37" s="365" t="s">
        <v>84</v>
      </c>
      <c r="T37" s="366">
        <v>32.910172049000003</v>
      </c>
      <c r="U37" s="366" t="s">
        <v>84</v>
      </c>
      <c r="V37" s="367">
        <v>32.910172049000003</v>
      </c>
      <c r="X37" s="790" t="s">
        <v>665</v>
      </c>
      <c r="Y37" s="384">
        <v>90.755420033999997</v>
      </c>
      <c r="Z37" s="365" t="s">
        <v>84</v>
      </c>
      <c r="AA37" s="384" t="s">
        <v>84</v>
      </c>
      <c r="AB37" s="384">
        <v>59.804248014999999</v>
      </c>
      <c r="AC37" s="384" t="s">
        <v>84</v>
      </c>
      <c r="AD37" s="365" t="s">
        <v>84</v>
      </c>
      <c r="AE37" s="390">
        <v>65.103823332999994</v>
      </c>
      <c r="AF37" s="390" t="s">
        <v>84</v>
      </c>
      <c r="AG37" s="385">
        <v>65.103823332999994</v>
      </c>
      <c r="AI37" s="790" t="s">
        <v>665</v>
      </c>
      <c r="AJ37" s="384">
        <v>8.7251746099999998</v>
      </c>
      <c r="AK37" s="793" t="s">
        <v>84</v>
      </c>
      <c r="AL37" s="384" t="s">
        <v>84</v>
      </c>
      <c r="AM37" s="384">
        <v>21.149593632999999</v>
      </c>
      <c r="AN37" s="384" t="s">
        <v>84</v>
      </c>
      <c r="AO37" s="365" t="s">
        <v>84</v>
      </c>
      <c r="AP37" s="390">
        <v>19.022238185999999</v>
      </c>
      <c r="AQ37" s="390" t="s">
        <v>84</v>
      </c>
      <c r="AR37" s="385">
        <v>19.022238185999999</v>
      </c>
      <c r="AU37" s="364"/>
      <c r="AV37" s="790" t="s">
        <v>665</v>
      </c>
      <c r="AW37" s="384">
        <v>0.51940535600000004</v>
      </c>
      <c r="AX37" s="793" t="s">
        <v>84</v>
      </c>
      <c r="AY37" s="384" t="s">
        <v>84</v>
      </c>
      <c r="AZ37" s="384">
        <v>12.786510765999999</v>
      </c>
      <c r="BA37" s="384" t="s">
        <v>84</v>
      </c>
      <c r="BB37" s="365" t="s">
        <v>84</v>
      </c>
      <c r="BC37" s="390">
        <v>10.686091143000001</v>
      </c>
      <c r="BD37" s="390" t="s">
        <v>84</v>
      </c>
      <c r="BE37" s="385">
        <v>10.686091143000001</v>
      </c>
    </row>
    <row r="38" spans="2:57" s="323" customFormat="1" ht="15.75" customHeight="1" x14ac:dyDescent="0.25">
      <c r="B38" s="791" t="s">
        <v>666</v>
      </c>
      <c r="C38" s="369" t="s">
        <v>84</v>
      </c>
      <c r="D38" s="369" t="s">
        <v>84</v>
      </c>
      <c r="E38" s="369" t="s">
        <v>84</v>
      </c>
      <c r="F38" s="369">
        <v>15.13796329</v>
      </c>
      <c r="G38" s="369">
        <v>65.965824999000006</v>
      </c>
      <c r="H38" s="369" t="s">
        <v>84</v>
      </c>
      <c r="I38" s="370">
        <v>15.13796329</v>
      </c>
      <c r="J38" s="370">
        <v>65.965824999000006</v>
      </c>
      <c r="K38" s="355">
        <v>52.435502524</v>
      </c>
      <c r="M38" s="791" t="s">
        <v>666</v>
      </c>
      <c r="N38" s="369" t="s">
        <v>84</v>
      </c>
      <c r="O38" s="369" t="s">
        <v>84</v>
      </c>
      <c r="P38" s="369" t="s">
        <v>84</v>
      </c>
      <c r="Q38" s="369">
        <v>15.13796329</v>
      </c>
      <c r="R38" s="369">
        <v>19.572332287999998</v>
      </c>
      <c r="S38" s="369" t="s">
        <v>84</v>
      </c>
      <c r="T38" s="370">
        <v>15.13796329</v>
      </c>
      <c r="U38" s="370">
        <v>19.572332287999998</v>
      </c>
      <c r="V38" s="355">
        <v>18.391907999000001</v>
      </c>
      <c r="X38" s="791" t="s">
        <v>666</v>
      </c>
      <c r="Y38" s="386" t="s">
        <v>84</v>
      </c>
      <c r="Z38" s="369" t="s">
        <v>84</v>
      </c>
      <c r="AA38" s="386" t="s">
        <v>84</v>
      </c>
      <c r="AB38" s="386">
        <v>39.807708747</v>
      </c>
      <c r="AC38" s="386">
        <v>11.936186641000001</v>
      </c>
      <c r="AD38" s="369" t="s">
        <v>84</v>
      </c>
      <c r="AE38" s="391">
        <v>39.807708747</v>
      </c>
      <c r="AF38" s="391">
        <v>11.936186641000001</v>
      </c>
      <c r="AG38" s="387">
        <v>14.078135058999999</v>
      </c>
      <c r="AI38" s="791" t="s">
        <v>666</v>
      </c>
      <c r="AJ38" s="386" t="s">
        <v>84</v>
      </c>
      <c r="AK38" s="794" t="s">
        <v>84</v>
      </c>
      <c r="AL38" s="386" t="s">
        <v>84</v>
      </c>
      <c r="AM38" s="386">
        <v>50.966287645000001</v>
      </c>
      <c r="AN38" s="386">
        <v>9.8453275229999999</v>
      </c>
      <c r="AO38" s="369" t="s">
        <v>84</v>
      </c>
      <c r="AP38" s="391">
        <v>50.966287645000001</v>
      </c>
      <c r="AQ38" s="391">
        <v>9.8453275229999999</v>
      </c>
      <c r="AR38" s="387">
        <v>13.005505683999999</v>
      </c>
      <c r="AU38" s="364"/>
      <c r="AV38" s="791" t="s">
        <v>666</v>
      </c>
      <c r="AW38" s="386" t="s">
        <v>84</v>
      </c>
      <c r="AX38" s="794" t="s">
        <v>84</v>
      </c>
      <c r="AY38" s="386" t="s">
        <v>84</v>
      </c>
      <c r="AZ38" s="386">
        <v>9.2260036070000009</v>
      </c>
      <c r="BA38" s="386">
        <v>7.8888981850000004</v>
      </c>
      <c r="BB38" s="369" t="s">
        <v>84</v>
      </c>
      <c r="BC38" s="391">
        <v>9.2260036070000009</v>
      </c>
      <c r="BD38" s="391">
        <v>7.8888981850000004</v>
      </c>
      <c r="BE38" s="387">
        <v>7.9916557900000003</v>
      </c>
    </row>
    <row r="39" spans="2:57" s="323" customFormat="1" ht="15.75" customHeight="1" x14ac:dyDescent="0.25">
      <c r="B39" s="790" t="s">
        <v>667</v>
      </c>
      <c r="C39" s="365">
        <v>68.921786337</v>
      </c>
      <c r="D39" s="365">
        <v>26.646409451</v>
      </c>
      <c r="E39" s="365" t="s">
        <v>84</v>
      </c>
      <c r="F39" s="365">
        <v>230.46184077800001</v>
      </c>
      <c r="G39" s="365">
        <v>76.450719504000006</v>
      </c>
      <c r="H39" s="365" t="s">
        <v>84</v>
      </c>
      <c r="I39" s="366">
        <v>176.10137762100001</v>
      </c>
      <c r="J39" s="366">
        <v>76.450719504000006</v>
      </c>
      <c r="K39" s="367">
        <v>123.035507856</v>
      </c>
      <c r="M39" s="790" t="s">
        <v>667</v>
      </c>
      <c r="N39" s="365">
        <v>68.921786337</v>
      </c>
      <c r="O39" s="365">
        <v>26.646409451</v>
      </c>
      <c r="P39" s="365" t="s">
        <v>84</v>
      </c>
      <c r="Q39" s="365">
        <v>91.227731515000002</v>
      </c>
      <c r="R39" s="365">
        <v>76.450719504000006</v>
      </c>
      <c r="S39" s="365" t="s">
        <v>84</v>
      </c>
      <c r="T39" s="366">
        <v>75.604850334999995</v>
      </c>
      <c r="U39" s="366">
        <v>76.450719504000006</v>
      </c>
      <c r="V39" s="367">
        <v>76.055291746999998</v>
      </c>
      <c r="X39" s="790" t="s">
        <v>667</v>
      </c>
      <c r="Y39" s="384">
        <v>80.943663896999993</v>
      </c>
      <c r="Z39" s="365">
        <v>65.419851801999997</v>
      </c>
      <c r="AA39" s="384" t="s">
        <v>84</v>
      </c>
      <c r="AB39" s="384">
        <v>27.159714854000001</v>
      </c>
      <c r="AC39" s="384">
        <v>90.934589928999998</v>
      </c>
      <c r="AD39" s="365" t="s">
        <v>84</v>
      </c>
      <c r="AE39" s="390">
        <v>29.61684232</v>
      </c>
      <c r="AF39" s="390">
        <v>90.934589928999998</v>
      </c>
      <c r="AG39" s="385">
        <v>49.906392552</v>
      </c>
      <c r="AI39" s="790" t="s">
        <v>667</v>
      </c>
      <c r="AJ39" s="384">
        <v>19.056336103</v>
      </c>
      <c r="AK39" s="793">
        <v>34.580148198000003</v>
      </c>
      <c r="AL39" s="384" t="s">
        <v>84</v>
      </c>
      <c r="AM39" s="384">
        <v>8.0198347779999999</v>
      </c>
      <c r="AN39" s="384">
        <v>9.0654100710000005</v>
      </c>
      <c r="AO39" s="365" t="s">
        <v>84</v>
      </c>
      <c r="AP39" s="390">
        <v>9.1546420259999994</v>
      </c>
      <c r="AQ39" s="390">
        <v>9.0654100710000005</v>
      </c>
      <c r="AR39" s="385">
        <v>9.1251158879999998</v>
      </c>
      <c r="AU39" s="364"/>
      <c r="AV39" s="790" t="s">
        <v>667</v>
      </c>
      <c r="AW39" s="384">
        <v>0</v>
      </c>
      <c r="AX39" s="793">
        <v>0</v>
      </c>
      <c r="AY39" s="384" t="s">
        <v>84</v>
      </c>
      <c r="AZ39" s="384">
        <v>4.4051951599999999</v>
      </c>
      <c r="BA39" s="384">
        <v>0</v>
      </c>
      <c r="BB39" s="365" t="s">
        <v>84</v>
      </c>
      <c r="BC39" s="390">
        <v>4.1610874239999998</v>
      </c>
      <c r="BD39" s="390">
        <v>0</v>
      </c>
      <c r="BE39" s="385">
        <v>2.7842170140000002</v>
      </c>
    </row>
    <row r="40" spans="2:57" s="323" customFormat="1" ht="15.75" customHeight="1" x14ac:dyDescent="0.25">
      <c r="B40" s="791" t="s">
        <v>668</v>
      </c>
      <c r="C40" s="369" t="s">
        <v>84</v>
      </c>
      <c r="D40" s="369" t="s">
        <v>84</v>
      </c>
      <c r="E40" s="369" t="s">
        <v>84</v>
      </c>
      <c r="F40" s="369" t="s">
        <v>84</v>
      </c>
      <c r="G40" s="369">
        <v>99.372788530999998</v>
      </c>
      <c r="H40" s="369" t="s">
        <v>84</v>
      </c>
      <c r="I40" s="370" t="s">
        <v>84</v>
      </c>
      <c r="J40" s="370">
        <v>99.372788530999998</v>
      </c>
      <c r="K40" s="355">
        <v>99.372788530999998</v>
      </c>
      <c r="M40" s="791" t="s">
        <v>668</v>
      </c>
      <c r="N40" s="369" t="s">
        <v>84</v>
      </c>
      <c r="O40" s="369" t="s">
        <v>84</v>
      </c>
      <c r="P40" s="369" t="s">
        <v>84</v>
      </c>
      <c r="Q40" s="369" t="s">
        <v>84</v>
      </c>
      <c r="R40" s="369">
        <v>66.425249182000002</v>
      </c>
      <c r="S40" s="369" t="s">
        <v>84</v>
      </c>
      <c r="T40" s="370" t="s">
        <v>84</v>
      </c>
      <c r="U40" s="370">
        <v>66.425249182000002</v>
      </c>
      <c r="V40" s="355">
        <v>66.425249182000002</v>
      </c>
      <c r="X40" s="791" t="s">
        <v>668</v>
      </c>
      <c r="Y40" s="386" t="s">
        <v>84</v>
      </c>
      <c r="Z40" s="369" t="s">
        <v>84</v>
      </c>
      <c r="AA40" s="386" t="s">
        <v>84</v>
      </c>
      <c r="AB40" s="386" t="s">
        <v>84</v>
      </c>
      <c r="AC40" s="386">
        <v>47.292623210000002</v>
      </c>
      <c r="AD40" s="369" t="s">
        <v>84</v>
      </c>
      <c r="AE40" s="391" t="s">
        <v>84</v>
      </c>
      <c r="AF40" s="391">
        <v>47.292623210000002</v>
      </c>
      <c r="AG40" s="387">
        <v>47.292623210000002</v>
      </c>
      <c r="AI40" s="791" t="s">
        <v>668</v>
      </c>
      <c r="AJ40" s="386" t="s">
        <v>84</v>
      </c>
      <c r="AK40" s="369" t="s">
        <v>84</v>
      </c>
      <c r="AL40" s="386" t="s">
        <v>84</v>
      </c>
      <c r="AM40" s="386" t="s">
        <v>84</v>
      </c>
      <c r="AN40" s="386">
        <v>17.318816518999999</v>
      </c>
      <c r="AO40" s="369" t="s">
        <v>84</v>
      </c>
      <c r="AP40" s="391" t="s">
        <v>84</v>
      </c>
      <c r="AQ40" s="391">
        <v>17.318816518999999</v>
      </c>
      <c r="AR40" s="387">
        <v>17.318816518999999</v>
      </c>
      <c r="AU40" s="364"/>
      <c r="AV40" s="791" t="s">
        <v>668</v>
      </c>
      <c r="AW40" s="386" t="s">
        <v>84</v>
      </c>
      <c r="AX40" s="369" t="s">
        <v>84</v>
      </c>
      <c r="AY40" s="386" t="s">
        <v>84</v>
      </c>
      <c r="AZ40" s="386" t="s">
        <v>84</v>
      </c>
      <c r="BA40" s="386">
        <v>2.2330658579999998</v>
      </c>
      <c r="BB40" s="369" t="s">
        <v>84</v>
      </c>
      <c r="BC40" s="391" t="s">
        <v>84</v>
      </c>
      <c r="BD40" s="391">
        <v>2.2330658579999998</v>
      </c>
      <c r="BE40" s="387">
        <v>2.2330658579999998</v>
      </c>
    </row>
    <row r="41" spans="2:57" s="323" customFormat="1" ht="15.75" customHeight="1" x14ac:dyDescent="0.25">
      <c r="B41" s="790" t="s">
        <v>669</v>
      </c>
      <c r="C41" s="365" t="s">
        <v>84</v>
      </c>
      <c r="D41" s="365" t="s">
        <v>84</v>
      </c>
      <c r="E41" s="365">
        <v>56.843794043999999</v>
      </c>
      <c r="F41" s="365">
        <v>12.18759376</v>
      </c>
      <c r="G41" s="365" t="s">
        <v>84</v>
      </c>
      <c r="H41" s="365" t="s">
        <v>84</v>
      </c>
      <c r="I41" s="366">
        <v>22.716397725</v>
      </c>
      <c r="J41" s="366" t="s">
        <v>84</v>
      </c>
      <c r="K41" s="367">
        <v>22.716397725</v>
      </c>
      <c r="M41" s="790" t="s">
        <v>669</v>
      </c>
      <c r="N41" s="365" t="s">
        <v>84</v>
      </c>
      <c r="O41" s="365" t="s">
        <v>84</v>
      </c>
      <c r="P41" s="365">
        <v>56.843794043999999</v>
      </c>
      <c r="Q41" s="365">
        <v>12.18759376</v>
      </c>
      <c r="R41" s="365" t="s">
        <v>84</v>
      </c>
      <c r="S41" s="365" t="s">
        <v>84</v>
      </c>
      <c r="T41" s="366">
        <v>22.716397725</v>
      </c>
      <c r="U41" s="366" t="s">
        <v>84</v>
      </c>
      <c r="V41" s="367">
        <v>22.716397725</v>
      </c>
      <c r="X41" s="790" t="s">
        <v>669</v>
      </c>
      <c r="Y41" s="384" t="s">
        <v>84</v>
      </c>
      <c r="Z41" s="365" t="s">
        <v>84</v>
      </c>
      <c r="AA41" s="384">
        <v>79.745228488999999</v>
      </c>
      <c r="AB41" s="384">
        <v>79.538071959999996</v>
      </c>
      <c r="AC41" s="384" t="s">
        <v>84</v>
      </c>
      <c r="AD41" s="365" t="s">
        <v>84</v>
      </c>
      <c r="AE41" s="390">
        <v>79.660291176000001</v>
      </c>
      <c r="AF41" s="390" t="s">
        <v>84</v>
      </c>
      <c r="AG41" s="385">
        <v>79.660291176000001</v>
      </c>
      <c r="AI41" s="790" t="s">
        <v>669</v>
      </c>
      <c r="AJ41" s="384" t="s">
        <v>84</v>
      </c>
      <c r="AK41" s="365" t="s">
        <v>84</v>
      </c>
      <c r="AL41" s="384">
        <v>18.838259084000001</v>
      </c>
      <c r="AM41" s="384">
        <v>20.46192804</v>
      </c>
      <c r="AN41" s="384" t="s">
        <v>84</v>
      </c>
      <c r="AO41" s="365" t="s">
        <v>84</v>
      </c>
      <c r="AP41" s="390">
        <v>19.503987940999998</v>
      </c>
      <c r="AQ41" s="390" t="s">
        <v>84</v>
      </c>
      <c r="AR41" s="385">
        <v>19.503987940999998</v>
      </c>
      <c r="AU41" s="364"/>
      <c r="AV41" s="790" t="s">
        <v>669</v>
      </c>
      <c r="AW41" s="384" t="s">
        <v>84</v>
      </c>
      <c r="AX41" s="365" t="s">
        <v>84</v>
      </c>
      <c r="AY41" s="384">
        <v>1.4165124259999999</v>
      </c>
      <c r="AZ41" s="384">
        <v>0</v>
      </c>
      <c r="BA41" s="384" t="s">
        <v>84</v>
      </c>
      <c r="BB41" s="365" t="s">
        <v>84</v>
      </c>
      <c r="BC41" s="390">
        <v>0.835720884</v>
      </c>
      <c r="BD41" s="390" t="s">
        <v>84</v>
      </c>
      <c r="BE41" s="385">
        <v>0.835720884</v>
      </c>
    </row>
    <row r="42" spans="2:57" s="351" customFormat="1" ht="15.75" customHeight="1" x14ac:dyDescent="0.25">
      <c r="B42" s="766" t="s">
        <v>773</v>
      </c>
      <c r="C42" s="767"/>
      <c r="D42" s="767"/>
      <c r="E42" s="767"/>
      <c r="F42" s="767"/>
      <c r="G42" s="767"/>
      <c r="H42" s="767"/>
      <c r="I42" s="768"/>
      <c r="J42" s="768"/>
      <c r="K42" s="769"/>
      <c r="M42" s="766" t="s">
        <v>773</v>
      </c>
      <c r="N42" s="767"/>
      <c r="O42" s="767"/>
      <c r="P42" s="767"/>
      <c r="Q42" s="767"/>
      <c r="R42" s="767"/>
      <c r="S42" s="767"/>
      <c r="T42" s="768"/>
      <c r="U42" s="768"/>
      <c r="V42" s="769"/>
      <c r="X42" s="766" t="s">
        <v>773</v>
      </c>
      <c r="Y42" s="775"/>
      <c r="Z42" s="775"/>
      <c r="AA42" s="775"/>
      <c r="AB42" s="775"/>
      <c r="AC42" s="775"/>
      <c r="AD42" s="775"/>
      <c r="AE42" s="776"/>
      <c r="AF42" s="776"/>
      <c r="AG42" s="777"/>
      <c r="AI42" s="766" t="s">
        <v>773</v>
      </c>
      <c r="AJ42" s="775"/>
      <c r="AK42" s="775"/>
      <c r="AL42" s="775"/>
      <c r="AM42" s="775"/>
      <c r="AN42" s="775"/>
      <c r="AO42" s="775"/>
      <c r="AP42" s="776"/>
      <c r="AQ42" s="776"/>
      <c r="AR42" s="777"/>
      <c r="AU42" s="368" t="s">
        <v>51</v>
      </c>
      <c r="AV42" s="766" t="s">
        <v>773</v>
      </c>
      <c r="AW42" s="775"/>
      <c r="AX42" s="775"/>
      <c r="AY42" s="775"/>
      <c r="AZ42" s="775"/>
      <c r="BA42" s="775"/>
      <c r="BB42" s="775"/>
      <c r="BC42" s="776"/>
      <c r="BD42" s="776"/>
      <c r="BE42" s="777"/>
    </row>
    <row r="43" spans="2:57" s="323" customFormat="1" ht="15.75" customHeight="1" x14ac:dyDescent="0.25">
      <c r="B43" s="681" t="s">
        <v>433</v>
      </c>
      <c r="C43" s="682" t="s">
        <v>84</v>
      </c>
      <c r="D43" s="682" t="s">
        <v>84</v>
      </c>
      <c r="E43" s="682" t="s">
        <v>84</v>
      </c>
      <c r="F43" s="682">
        <v>196.76285638499999</v>
      </c>
      <c r="G43" s="682">
        <v>239.08254312299999</v>
      </c>
      <c r="H43" s="682">
        <v>183.02316176599999</v>
      </c>
      <c r="I43" s="683">
        <v>196.76285638499999</v>
      </c>
      <c r="J43" s="683">
        <v>190.95557722999999</v>
      </c>
      <c r="K43" s="684">
        <v>190.99378561899999</v>
      </c>
      <c r="M43" s="681" t="s">
        <v>433</v>
      </c>
      <c r="N43" s="682" t="s">
        <v>84</v>
      </c>
      <c r="O43" s="682" t="s">
        <v>84</v>
      </c>
      <c r="P43" s="682" t="s">
        <v>84</v>
      </c>
      <c r="Q43" s="682">
        <v>150.32404946400001</v>
      </c>
      <c r="R43" s="682">
        <v>131.055436638</v>
      </c>
      <c r="S43" s="682">
        <v>97.182716686000006</v>
      </c>
      <c r="T43" s="683">
        <v>150.32404946400001</v>
      </c>
      <c r="U43" s="683">
        <v>101.975714416</v>
      </c>
      <c r="V43" s="684">
        <v>102.293817254</v>
      </c>
      <c r="X43" s="681" t="s">
        <v>433</v>
      </c>
      <c r="Y43" s="687" t="s">
        <v>84</v>
      </c>
      <c r="Z43" s="687" t="s">
        <v>84</v>
      </c>
      <c r="AA43" s="687" t="s">
        <v>84</v>
      </c>
      <c r="AB43" s="687">
        <v>28.339556618</v>
      </c>
      <c r="AC43" s="687">
        <v>30.658199486000001</v>
      </c>
      <c r="AD43" s="687">
        <v>28.554771594999998</v>
      </c>
      <c r="AE43" s="688">
        <v>28.339556618</v>
      </c>
      <c r="AF43" s="688">
        <v>28.927420886</v>
      </c>
      <c r="AG43" s="689">
        <v>28.923436266</v>
      </c>
      <c r="AI43" s="681" t="s">
        <v>433</v>
      </c>
      <c r="AJ43" s="687" t="s">
        <v>84</v>
      </c>
      <c r="AK43" s="687" t="s">
        <v>84</v>
      </c>
      <c r="AL43" s="687" t="s">
        <v>84</v>
      </c>
      <c r="AM43" s="687">
        <v>10.290425988000001</v>
      </c>
      <c r="AN43" s="687">
        <v>11.565011093000001</v>
      </c>
      <c r="AO43" s="687">
        <v>11.205961988</v>
      </c>
      <c r="AP43" s="688">
        <v>10.290425988000001</v>
      </c>
      <c r="AQ43" s="688">
        <v>11.269572153</v>
      </c>
      <c r="AR43" s="689">
        <v>11.262935372999999</v>
      </c>
      <c r="AU43" s="364" t="s">
        <v>52</v>
      </c>
      <c r="AV43" s="681" t="s">
        <v>433</v>
      </c>
      <c r="AW43" s="687" t="s">
        <v>84</v>
      </c>
      <c r="AX43" s="687" t="s">
        <v>84</v>
      </c>
      <c r="AY43" s="687" t="s">
        <v>84</v>
      </c>
      <c r="AZ43" s="687">
        <v>37.768608178000001</v>
      </c>
      <c r="BA43" s="687">
        <v>12.592768424000001</v>
      </c>
      <c r="BB43" s="687">
        <v>13.337855551000001</v>
      </c>
      <c r="BC43" s="688">
        <v>37.768608178000001</v>
      </c>
      <c r="BD43" s="688">
        <v>13.205853788000001</v>
      </c>
      <c r="BE43" s="689">
        <v>13.372343333</v>
      </c>
    </row>
    <row r="44" spans="2:57" s="351" customFormat="1" ht="15.75" customHeight="1" x14ac:dyDescent="0.25">
      <c r="B44" s="371" t="s">
        <v>288</v>
      </c>
      <c r="C44" s="369" t="s">
        <v>84</v>
      </c>
      <c r="D44" s="369">
        <v>267.88958233699998</v>
      </c>
      <c r="E44" s="369">
        <v>71.880654074000006</v>
      </c>
      <c r="F44" s="369">
        <v>80.582402721999998</v>
      </c>
      <c r="G44" s="369">
        <v>99.772727613000001</v>
      </c>
      <c r="H44" s="369">
        <v>113.13907840100001</v>
      </c>
      <c r="I44" s="370">
        <v>81.090429835999998</v>
      </c>
      <c r="J44" s="370">
        <v>101.30490697</v>
      </c>
      <c r="K44" s="355">
        <v>93.711953988000005</v>
      </c>
      <c r="M44" s="371" t="s">
        <v>288</v>
      </c>
      <c r="N44" s="369" t="s">
        <v>84</v>
      </c>
      <c r="O44" s="369">
        <v>216.25071977600001</v>
      </c>
      <c r="P44" s="369">
        <v>50.713132301000002</v>
      </c>
      <c r="Q44" s="369">
        <v>52.855639801000002</v>
      </c>
      <c r="R44" s="369">
        <v>62.142667525999997</v>
      </c>
      <c r="S44" s="369">
        <v>51.814550525000001</v>
      </c>
      <c r="T44" s="370">
        <v>53.742520413999998</v>
      </c>
      <c r="U44" s="370">
        <v>60.958759673000003</v>
      </c>
      <c r="V44" s="355">
        <v>58.248199067000002</v>
      </c>
      <c r="X44" s="371" t="s">
        <v>288</v>
      </c>
      <c r="Y44" s="386" t="s">
        <v>84</v>
      </c>
      <c r="Z44" s="386">
        <v>57.084014502999999</v>
      </c>
      <c r="AA44" s="386">
        <v>41.409047907000001</v>
      </c>
      <c r="AB44" s="386">
        <v>34.223190393000003</v>
      </c>
      <c r="AC44" s="386">
        <v>32.459770292000002</v>
      </c>
      <c r="AD44" s="386">
        <v>22.269914833000001</v>
      </c>
      <c r="AE44" s="391">
        <v>35.232509096000001</v>
      </c>
      <c r="AF44" s="391">
        <v>31.15526174</v>
      </c>
      <c r="AG44" s="387">
        <v>32.480487494000002</v>
      </c>
      <c r="AI44" s="371" t="s">
        <v>288</v>
      </c>
      <c r="AJ44" s="386" t="s">
        <v>84</v>
      </c>
      <c r="AK44" s="386">
        <v>17.370908195999998</v>
      </c>
      <c r="AL44" s="386">
        <v>19.899443524999999</v>
      </c>
      <c r="AM44" s="386">
        <v>15.162944576999999</v>
      </c>
      <c r="AN44" s="386">
        <v>13.108554214</v>
      </c>
      <c r="AO44" s="386">
        <v>13.451792792000001</v>
      </c>
      <c r="AP44" s="391">
        <v>15.552252415</v>
      </c>
      <c r="AQ44" s="391">
        <v>13.152495727</v>
      </c>
      <c r="AR44" s="387">
        <v>13.932487492</v>
      </c>
      <c r="AU44" s="368" t="s">
        <v>53</v>
      </c>
      <c r="AV44" s="371" t="s">
        <v>288</v>
      </c>
      <c r="AW44" s="386" t="s">
        <v>84</v>
      </c>
      <c r="AX44" s="386">
        <v>6.2689030990000001</v>
      </c>
      <c r="AY44" s="386">
        <v>9.2433600429999991</v>
      </c>
      <c r="AZ44" s="386">
        <v>16.205902516999998</v>
      </c>
      <c r="BA44" s="386">
        <v>16.715897858999998</v>
      </c>
      <c r="BB44" s="386">
        <v>10.075510504</v>
      </c>
      <c r="BC44" s="391">
        <v>15.490038761999999</v>
      </c>
      <c r="BD44" s="391">
        <v>15.865793348</v>
      </c>
      <c r="BE44" s="387">
        <v>15.743662015</v>
      </c>
    </row>
    <row r="45" spans="2:57" s="323" customFormat="1" ht="15.75" customHeight="1" x14ac:dyDescent="0.25">
      <c r="B45" s="685" t="s">
        <v>79</v>
      </c>
      <c r="C45" s="682">
        <v>96.173650817999999</v>
      </c>
      <c r="D45" s="682">
        <v>66.453861893999999</v>
      </c>
      <c r="E45" s="682">
        <v>55.729025546000003</v>
      </c>
      <c r="F45" s="682">
        <v>57.611740214999998</v>
      </c>
      <c r="G45" s="682">
        <v>111.045451618</v>
      </c>
      <c r="H45" s="682" t="s">
        <v>84</v>
      </c>
      <c r="I45" s="683">
        <v>65.729899473000003</v>
      </c>
      <c r="J45" s="683">
        <v>111.045451618</v>
      </c>
      <c r="K45" s="684">
        <v>66.218723991999994</v>
      </c>
      <c r="M45" s="685" t="s">
        <v>79</v>
      </c>
      <c r="N45" s="682">
        <v>74.266863509999993</v>
      </c>
      <c r="O45" s="682">
        <v>49.710265683999999</v>
      </c>
      <c r="P45" s="682">
        <v>42.238912306000003</v>
      </c>
      <c r="Q45" s="682">
        <v>45.083845463000003</v>
      </c>
      <c r="R45" s="682">
        <v>49.216931434000003</v>
      </c>
      <c r="S45" s="682" t="s">
        <v>84</v>
      </c>
      <c r="T45" s="683">
        <v>49.888643608999999</v>
      </c>
      <c r="U45" s="683">
        <v>49.216931434000003</v>
      </c>
      <c r="V45" s="684">
        <v>49.881397765999999</v>
      </c>
      <c r="X45" s="685" t="s">
        <v>79</v>
      </c>
      <c r="Y45" s="687">
        <v>48.127767933999998</v>
      </c>
      <c r="Z45" s="687">
        <v>42.740180891000001</v>
      </c>
      <c r="AA45" s="687">
        <v>41.607108259</v>
      </c>
      <c r="AB45" s="687">
        <v>40.370294211000001</v>
      </c>
      <c r="AC45" s="687">
        <v>20.868970752999999</v>
      </c>
      <c r="AD45" s="687" t="s">
        <v>84</v>
      </c>
      <c r="AE45" s="688">
        <v>43.171239206000003</v>
      </c>
      <c r="AF45" s="688">
        <v>20.868970752999999</v>
      </c>
      <c r="AG45" s="689">
        <v>42.767803147999999</v>
      </c>
      <c r="AI45" s="685" t="s">
        <v>79</v>
      </c>
      <c r="AJ45" s="687">
        <v>17.261917848</v>
      </c>
      <c r="AK45" s="687">
        <v>18.139711009999999</v>
      </c>
      <c r="AL45" s="687">
        <v>19.76472995</v>
      </c>
      <c r="AM45" s="687">
        <v>17.975880490000002</v>
      </c>
      <c r="AN45" s="687">
        <v>18.589306787999998</v>
      </c>
      <c r="AO45" s="687" t="s">
        <v>84</v>
      </c>
      <c r="AP45" s="688">
        <v>18.389664186000001</v>
      </c>
      <c r="AQ45" s="688">
        <v>18.589306787999998</v>
      </c>
      <c r="AR45" s="689">
        <v>18.393275614</v>
      </c>
      <c r="AU45" s="364" t="s">
        <v>54</v>
      </c>
      <c r="AV45" s="685" t="s">
        <v>79</v>
      </c>
      <c r="AW45" s="687">
        <v>11.831947044</v>
      </c>
      <c r="AX45" s="687">
        <v>13.924286919</v>
      </c>
      <c r="AY45" s="687">
        <v>14.421542156999999</v>
      </c>
      <c r="AZ45" s="687">
        <v>19.908440234</v>
      </c>
      <c r="BA45" s="687">
        <v>4.8631518529999997</v>
      </c>
      <c r="BB45" s="687" t="s">
        <v>84</v>
      </c>
      <c r="BC45" s="688">
        <v>14.338563988000001</v>
      </c>
      <c r="BD45" s="688">
        <v>4.8631518529999997</v>
      </c>
      <c r="BE45" s="689">
        <v>14.167158871</v>
      </c>
    </row>
    <row r="46" spans="2:57" s="351" customFormat="1" ht="15.75" customHeight="1" x14ac:dyDescent="0.25">
      <c r="B46" s="678" t="s">
        <v>78</v>
      </c>
      <c r="C46" s="679">
        <v>87.23888006</v>
      </c>
      <c r="D46" s="679">
        <v>55.034206810999997</v>
      </c>
      <c r="E46" s="679">
        <v>43.752389614000002</v>
      </c>
      <c r="F46" s="679">
        <v>1.968610763</v>
      </c>
      <c r="G46" s="679" t="s">
        <v>84</v>
      </c>
      <c r="H46" s="679" t="s">
        <v>84</v>
      </c>
      <c r="I46" s="546">
        <v>62.680660719999999</v>
      </c>
      <c r="J46" s="546" t="s">
        <v>84</v>
      </c>
      <c r="K46" s="680">
        <v>62.680660719999999</v>
      </c>
      <c r="M46" s="678" t="s">
        <v>78</v>
      </c>
      <c r="N46" s="679">
        <v>66.509310295000006</v>
      </c>
      <c r="O46" s="679">
        <v>42.687275665000001</v>
      </c>
      <c r="P46" s="679">
        <v>32.606958900000002</v>
      </c>
      <c r="Q46" s="679">
        <v>1.968610763</v>
      </c>
      <c r="R46" s="679" t="s">
        <v>84</v>
      </c>
      <c r="S46" s="679" t="s">
        <v>84</v>
      </c>
      <c r="T46" s="546">
        <v>48.024566002</v>
      </c>
      <c r="U46" s="546" t="s">
        <v>84</v>
      </c>
      <c r="V46" s="680">
        <v>48.024566002</v>
      </c>
      <c r="X46" s="678" t="s">
        <v>78</v>
      </c>
      <c r="Y46" s="690">
        <v>48.878660111999999</v>
      </c>
      <c r="Z46" s="690">
        <v>39.579658942999998</v>
      </c>
      <c r="AA46" s="690">
        <v>28.638206830000001</v>
      </c>
      <c r="AB46" s="690">
        <v>37.783371453000001</v>
      </c>
      <c r="AC46" s="690" t="s">
        <v>84</v>
      </c>
      <c r="AD46" s="690" t="s">
        <v>84</v>
      </c>
      <c r="AE46" s="691">
        <v>42.771133351000003</v>
      </c>
      <c r="AF46" s="691" t="s">
        <v>84</v>
      </c>
      <c r="AG46" s="692">
        <v>42.771133351000003</v>
      </c>
      <c r="AI46" s="678" t="s">
        <v>78</v>
      </c>
      <c r="AJ46" s="690">
        <v>17.844231904000001</v>
      </c>
      <c r="AK46" s="690">
        <v>18.718679640000001</v>
      </c>
      <c r="AL46" s="690">
        <v>15.966935318000001</v>
      </c>
      <c r="AM46" s="690">
        <v>30.396031914000002</v>
      </c>
      <c r="AN46" s="690" t="s">
        <v>84</v>
      </c>
      <c r="AO46" s="690" t="s">
        <v>84</v>
      </c>
      <c r="AP46" s="691">
        <v>18.008305746000001</v>
      </c>
      <c r="AQ46" s="691" t="s">
        <v>84</v>
      </c>
      <c r="AR46" s="692">
        <v>18.008305746000001</v>
      </c>
      <c r="AU46" s="368" t="s">
        <v>55</v>
      </c>
      <c r="AV46" s="678" t="s">
        <v>78</v>
      </c>
      <c r="AW46" s="690">
        <v>9.5152603419999995</v>
      </c>
      <c r="AX46" s="690">
        <v>19.266648973999999</v>
      </c>
      <c r="AY46" s="690">
        <v>29.920979024000001</v>
      </c>
      <c r="AZ46" s="690">
        <v>31.820596633000001</v>
      </c>
      <c r="BA46" s="690" t="s">
        <v>84</v>
      </c>
      <c r="BB46" s="690" t="s">
        <v>84</v>
      </c>
      <c r="BC46" s="691">
        <v>15.83839717</v>
      </c>
      <c r="BD46" s="691" t="s">
        <v>84</v>
      </c>
      <c r="BE46" s="692">
        <v>15.83839717</v>
      </c>
    </row>
    <row r="47" spans="2:57" s="148" customFormat="1" x14ac:dyDescent="0.2">
      <c r="B47" s="22" t="s">
        <v>266</v>
      </c>
      <c r="C47" s="395"/>
      <c r="D47" s="395"/>
      <c r="E47" s="395"/>
      <c r="F47" s="395"/>
      <c r="G47" s="395"/>
      <c r="H47" s="395"/>
      <c r="I47" s="395"/>
      <c r="J47" s="395"/>
      <c r="K47" s="396"/>
      <c r="M47" s="22" t="s">
        <v>266</v>
      </c>
      <c r="N47" s="395"/>
      <c r="O47" s="395"/>
      <c r="P47" s="395"/>
      <c r="Q47" s="395"/>
      <c r="R47" s="395"/>
      <c r="S47" s="395"/>
      <c r="T47" s="395"/>
      <c r="U47" s="395"/>
      <c r="V47" s="396"/>
      <c r="X47" s="22" t="s">
        <v>266</v>
      </c>
      <c r="Y47" s="395"/>
      <c r="Z47" s="395"/>
      <c r="AA47" s="395"/>
      <c r="AB47" s="395"/>
      <c r="AC47" s="395"/>
      <c r="AD47" s="395"/>
      <c r="AE47" s="395"/>
      <c r="AF47" s="395"/>
      <c r="AG47" s="396"/>
      <c r="AI47" s="22" t="s">
        <v>266</v>
      </c>
      <c r="AJ47" s="395"/>
      <c r="AK47" s="395"/>
      <c r="AL47" s="395"/>
      <c r="AM47" s="395"/>
      <c r="AN47" s="395"/>
      <c r="AO47" s="395"/>
      <c r="AP47" s="395"/>
      <c r="AQ47" s="395"/>
      <c r="AR47" s="396"/>
      <c r="AU47" s="215" t="s">
        <v>56</v>
      </c>
      <c r="AV47" s="22" t="s">
        <v>266</v>
      </c>
      <c r="AW47" s="395"/>
      <c r="AX47" s="395"/>
      <c r="AY47" s="395"/>
      <c r="AZ47" s="395"/>
      <c r="BA47" s="395"/>
      <c r="BB47" s="395"/>
      <c r="BC47" s="395"/>
      <c r="BD47" s="395"/>
      <c r="BE47" s="396"/>
    </row>
    <row r="48" spans="2:57" s="22" customFormat="1" x14ac:dyDescent="0.2">
      <c r="B48" s="22" t="s">
        <v>403</v>
      </c>
      <c r="C48" s="395"/>
      <c r="D48" s="395"/>
      <c r="E48" s="395"/>
      <c r="F48" s="395"/>
      <c r="G48" s="395"/>
      <c r="H48" s="395"/>
      <c r="I48" s="395"/>
      <c r="J48" s="395"/>
      <c r="K48" s="396"/>
      <c r="M48" s="22" t="s">
        <v>403</v>
      </c>
      <c r="N48" s="395"/>
      <c r="O48" s="395"/>
      <c r="P48" s="395"/>
      <c r="Q48" s="395"/>
      <c r="R48" s="395"/>
      <c r="S48" s="395"/>
      <c r="T48" s="395"/>
      <c r="U48" s="395"/>
      <c r="V48" s="396"/>
      <c r="X48" s="22" t="s">
        <v>403</v>
      </c>
      <c r="Y48" s="395"/>
      <c r="Z48" s="395"/>
      <c r="AA48" s="395"/>
      <c r="AB48" s="395"/>
      <c r="AC48" s="395"/>
      <c r="AD48" s="395"/>
      <c r="AE48" s="395"/>
      <c r="AF48" s="395"/>
      <c r="AG48" s="396"/>
      <c r="AI48" s="22" t="s">
        <v>403</v>
      </c>
      <c r="AJ48" s="395"/>
      <c r="AK48" s="395"/>
      <c r="AL48" s="395"/>
      <c r="AM48" s="395"/>
      <c r="AN48" s="395"/>
      <c r="AO48" s="395"/>
      <c r="AP48" s="395"/>
      <c r="AQ48" s="395"/>
      <c r="AR48" s="396"/>
      <c r="AU48" s="397" t="s">
        <v>76</v>
      </c>
      <c r="AV48" s="22" t="s">
        <v>403</v>
      </c>
      <c r="AW48" s="395"/>
      <c r="AX48" s="395"/>
      <c r="AY48" s="395"/>
      <c r="AZ48" s="395"/>
      <c r="BA48" s="395"/>
      <c r="BB48" s="395"/>
      <c r="BC48" s="395"/>
      <c r="BD48" s="395"/>
      <c r="BE48" s="396"/>
    </row>
    <row r="49" spans="2:57" s="22" customFormat="1" x14ac:dyDescent="0.2">
      <c r="B49" s="47" t="s">
        <v>420</v>
      </c>
      <c r="C49" s="395"/>
      <c r="D49" s="395"/>
      <c r="E49" s="395"/>
      <c r="F49" s="395"/>
      <c r="G49" s="395"/>
      <c r="H49" s="395"/>
      <c r="I49" s="395"/>
      <c r="J49" s="395"/>
      <c r="K49" s="396"/>
      <c r="M49" s="47" t="s">
        <v>420</v>
      </c>
      <c r="N49" s="395"/>
      <c r="O49" s="395"/>
      <c r="P49" s="395"/>
      <c r="Q49" s="395"/>
      <c r="R49" s="395"/>
      <c r="S49" s="395"/>
      <c r="T49" s="395"/>
      <c r="U49" s="395"/>
      <c r="V49" s="396"/>
      <c r="X49" s="47" t="s">
        <v>420</v>
      </c>
      <c r="Y49" s="395"/>
      <c r="Z49" s="395"/>
      <c r="AA49" s="395"/>
      <c r="AB49" s="395"/>
      <c r="AC49" s="395"/>
      <c r="AD49" s="395"/>
      <c r="AE49" s="395"/>
      <c r="AF49" s="395"/>
      <c r="AG49" s="396"/>
      <c r="AI49" s="47" t="s">
        <v>420</v>
      </c>
      <c r="AJ49" s="395"/>
      <c r="AK49" s="395"/>
      <c r="AL49" s="395"/>
      <c r="AM49" s="395"/>
      <c r="AN49" s="395"/>
      <c r="AO49" s="395"/>
      <c r="AP49" s="395"/>
      <c r="AQ49" s="395"/>
      <c r="AR49" s="396"/>
      <c r="AU49" s="213" t="s">
        <v>307</v>
      </c>
      <c r="AV49" s="47" t="s">
        <v>420</v>
      </c>
      <c r="AW49" s="395"/>
      <c r="AX49" s="395"/>
      <c r="AY49" s="395"/>
      <c r="AZ49" s="395"/>
      <c r="BA49" s="395"/>
      <c r="BB49" s="395"/>
      <c r="BC49" s="395"/>
      <c r="BD49" s="395"/>
      <c r="BE49" s="396"/>
    </row>
    <row r="50" spans="2:57" s="22" customFormat="1" x14ac:dyDescent="0.2">
      <c r="B50" s="372" t="s">
        <v>774</v>
      </c>
      <c r="C50" s="398"/>
      <c r="D50" s="398"/>
      <c r="E50" s="398"/>
      <c r="F50" s="398"/>
      <c r="G50" s="398"/>
      <c r="H50" s="398"/>
      <c r="I50" s="398"/>
      <c r="J50" s="398"/>
      <c r="K50" s="399"/>
      <c r="M50" s="372" t="s">
        <v>774</v>
      </c>
      <c r="N50" s="398"/>
      <c r="O50" s="398"/>
      <c r="P50" s="398"/>
      <c r="Q50" s="398"/>
      <c r="R50" s="398"/>
      <c r="S50" s="398"/>
      <c r="T50" s="398"/>
      <c r="U50" s="398"/>
      <c r="V50" s="399"/>
      <c r="X50" s="372" t="s">
        <v>774</v>
      </c>
      <c r="Y50" s="398"/>
      <c r="Z50" s="398"/>
      <c r="AA50" s="398"/>
      <c r="AB50" s="398"/>
      <c r="AC50" s="398"/>
      <c r="AD50" s="398"/>
      <c r="AE50" s="398"/>
      <c r="AF50" s="398"/>
      <c r="AG50" s="399"/>
      <c r="AI50" s="372" t="s">
        <v>774</v>
      </c>
      <c r="AJ50" s="398"/>
      <c r="AK50" s="398"/>
      <c r="AL50" s="398"/>
      <c r="AM50" s="398"/>
      <c r="AN50" s="398"/>
      <c r="AO50" s="398"/>
      <c r="AP50" s="398"/>
      <c r="AQ50" s="398"/>
      <c r="AR50" s="399"/>
      <c r="AU50" s="400" t="s">
        <v>77</v>
      </c>
      <c r="AV50" s="372" t="s">
        <v>774</v>
      </c>
      <c r="AW50" s="398"/>
      <c r="AX50" s="398"/>
      <c r="AY50" s="398"/>
      <c r="AZ50" s="398"/>
      <c r="BA50" s="398"/>
      <c r="BB50" s="398"/>
      <c r="BC50" s="398"/>
      <c r="BD50" s="398"/>
      <c r="BE50" s="399"/>
    </row>
  </sheetData>
  <phoneticPr fontId="3" type="noConversion"/>
  <pageMargins left="0.59055118110236227" right="0.59055118110236227" top="0.59055118110236227" bottom="0.59055118110236227" header="0.39370078740157483" footer="0.39370078740157483"/>
  <pageSetup paperSize="9" scale="70" firstPageNumber="66" fitToWidth="0" fitToHeight="0" orientation="landscape" useFirstPageNumber="1" r:id="rId1"/>
  <headerFooter differentFirst="1">
    <oddHeader>&amp;R&amp;12Les finances des groupements à fiscalité propre en 2023</oddHeader>
    <oddFooter>&amp;L&amp;12Direction Générale des Collectivités Locales / DESL&amp;C&amp;12&amp;P&amp;R&amp;12Mise en ligne : janvier 2025</oddFooter>
    <firstHeader>&amp;R&amp;12Les finances des groupements à fiscalité propre en 2023</firstHeader>
    <firstFooter>&amp;L&amp;12Direction Générale des Collectivités Locales / DESL&amp;C&amp;12&amp;P&amp;R&amp;12Mise en ligne : janvier 2025</firstFooter>
  </headerFooter>
  <colBreaks count="4" manualBreakCount="4">
    <brk id="11" max="45" man="1"/>
    <brk id="22" max="45" man="1"/>
    <brk id="33" max="45" man="1"/>
    <brk id="44" max="4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N109"/>
  <sheetViews>
    <sheetView zoomScaleNormal="100" zoomScaleSheetLayoutView="85" workbookViewId="0"/>
  </sheetViews>
  <sheetFormatPr baseColWidth="10" defaultRowHeight="12.75" x14ac:dyDescent="0.2"/>
  <cols>
    <col min="1" max="1" width="3.85546875" customWidth="1"/>
    <col min="2" max="2" width="28.28515625" customWidth="1"/>
    <col min="3" max="10" width="15.7109375" customWidth="1"/>
    <col min="11" max="11" width="15.7109375" style="74" customWidth="1"/>
    <col min="12" max="12" width="3.85546875" customWidth="1"/>
    <col min="13" max="13" width="28.28515625" customWidth="1"/>
    <col min="14" max="21" width="15.7109375" customWidth="1"/>
    <col min="22" max="22" width="15.7109375" style="74" customWidth="1"/>
    <col min="23" max="23" width="3.85546875" customWidth="1"/>
    <col min="24" max="24" width="28.28515625" customWidth="1"/>
    <col min="25" max="32" width="15.7109375" customWidth="1"/>
    <col min="33" max="33" width="15.7109375" style="74" customWidth="1"/>
    <col min="34" max="34" width="3.85546875" customWidth="1"/>
    <col min="35" max="35" width="28.28515625" customWidth="1"/>
    <col min="36" max="43" width="15.7109375" customWidth="1"/>
    <col min="44" max="44" width="15.7109375" style="74" customWidth="1"/>
    <col min="45" max="45" width="3.85546875" customWidth="1"/>
    <col min="46" max="46" width="28.28515625" customWidth="1"/>
    <col min="47" max="54" width="15.7109375" customWidth="1"/>
    <col min="55" max="55" width="15.7109375" style="74" customWidth="1"/>
    <col min="56" max="56" width="3.85546875" customWidth="1"/>
    <col min="57" max="57" width="28.28515625" customWidth="1"/>
    <col min="58" max="65" width="15.7109375" customWidth="1"/>
    <col min="66" max="66" width="15.7109375" style="74" customWidth="1"/>
  </cols>
  <sheetData>
    <row r="1" spans="1:66" ht="20.25" x14ac:dyDescent="0.3">
      <c r="A1" s="149" t="s">
        <v>782</v>
      </c>
      <c r="B1" s="107"/>
      <c r="C1" s="107"/>
      <c r="D1" s="107"/>
      <c r="E1" s="107"/>
      <c r="F1" s="107"/>
      <c r="G1" s="107"/>
      <c r="H1" s="107"/>
      <c r="I1" s="107"/>
      <c r="J1" s="107"/>
      <c r="K1" s="134"/>
      <c r="L1" s="143"/>
      <c r="M1" s="107"/>
      <c r="N1" s="107"/>
      <c r="O1" s="107"/>
      <c r="P1" s="107"/>
      <c r="Q1" s="107"/>
      <c r="R1" s="107"/>
      <c r="S1" s="107"/>
      <c r="T1" s="107"/>
      <c r="U1" s="107"/>
      <c r="V1" s="134"/>
      <c r="W1" s="143"/>
      <c r="X1" s="107"/>
      <c r="Y1" s="107"/>
      <c r="Z1" s="107"/>
      <c r="AA1" s="107"/>
      <c r="AB1" s="107"/>
      <c r="AC1" s="107"/>
      <c r="AD1" s="107"/>
      <c r="AE1" s="107"/>
      <c r="AF1" s="107"/>
      <c r="AG1" s="127"/>
      <c r="AH1" s="143"/>
      <c r="AI1" s="107"/>
      <c r="AJ1" s="107"/>
      <c r="AK1" s="107"/>
      <c r="AL1" s="107"/>
      <c r="AM1" s="107"/>
      <c r="AN1" s="107"/>
      <c r="AO1" s="107"/>
      <c r="AP1" s="107"/>
      <c r="AQ1" s="107"/>
      <c r="AR1" s="127"/>
      <c r="AS1" s="48"/>
      <c r="AT1" s="56"/>
      <c r="AU1" s="59"/>
      <c r="AV1" s="59"/>
      <c r="AW1" s="59"/>
      <c r="AX1" s="59"/>
      <c r="AY1" s="59"/>
      <c r="AZ1" s="59"/>
      <c r="BA1" s="59"/>
      <c r="BB1" s="59"/>
      <c r="BC1" s="78"/>
      <c r="BD1" s="143"/>
      <c r="BE1" s="84"/>
      <c r="BF1" s="84"/>
      <c r="BG1" s="84"/>
      <c r="BH1" s="84"/>
      <c r="BI1" s="84"/>
      <c r="BJ1" s="84"/>
      <c r="BK1" s="84"/>
      <c r="BL1" s="84"/>
      <c r="BM1" s="84"/>
      <c r="BN1" s="150"/>
    </row>
    <row r="2" spans="1:66" ht="12.75" customHeight="1" x14ac:dyDescent="0.3">
      <c r="A2" s="8"/>
      <c r="B2" s="107"/>
      <c r="C2" s="107"/>
      <c r="D2" s="107"/>
      <c r="E2" s="107"/>
      <c r="F2" s="107"/>
      <c r="G2" s="107"/>
      <c r="H2" s="107"/>
      <c r="I2" s="107"/>
      <c r="J2" s="107"/>
      <c r="K2" s="134"/>
      <c r="L2" s="143"/>
      <c r="M2" s="107"/>
      <c r="N2" s="107"/>
      <c r="O2" s="107"/>
      <c r="P2" s="107"/>
      <c r="Q2" s="107"/>
      <c r="R2" s="107"/>
      <c r="S2" s="107"/>
      <c r="T2" s="107"/>
      <c r="U2" s="107"/>
      <c r="V2" s="134"/>
      <c r="W2" s="143"/>
      <c r="X2" s="107"/>
      <c r="Y2" s="107"/>
      <c r="Z2" s="107"/>
      <c r="AA2" s="107"/>
      <c r="AB2" s="107"/>
      <c r="AC2" s="107"/>
      <c r="AD2" s="107"/>
      <c r="AE2" s="107"/>
      <c r="AF2" s="107"/>
      <c r="AG2" s="127"/>
      <c r="AH2" s="143"/>
      <c r="AI2" s="107"/>
      <c r="AJ2" s="107"/>
      <c r="AK2" s="107"/>
      <c r="AL2" s="107"/>
      <c r="AM2" s="107"/>
      <c r="AN2" s="107"/>
      <c r="AO2" s="107"/>
      <c r="AP2" s="107"/>
      <c r="AQ2" s="107"/>
      <c r="AR2" s="127"/>
      <c r="AS2" s="48"/>
      <c r="AT2" s="56"/>
      <c r="AU2" s="59"/>
      <c r="AV2" s="59"/>
      <c r="AW2" s="59"/>
      <c r="AX2" s="59"/>
      <c r="AY2" s="59"/>
      <c r="AZ2" s="59"/>
      <c r="BA2" s="59"/>
      <c r="BB2" s="59"/>
      <c r="BC2" s="78"/>
      <c r="BD2" s="143"/>
      <c r="BE2" s="84"/>
      <c r="BF2" s="84"/>
      <c r="BG2" s="84"/>
      <c r="BH2" s="84"/>
      <c r="BI2" s="84"/>
      <c r="BJ2" s="84"/>
      <c r="BK2" s="84"/>
      <c r="BL2" s="84"/>
      <c r="BM2" s="84"/>
      <c r="BN2" s="150"/>
    </row>
    <row r="3" spans="1:66" ht="16.5" x14ac:dyDescent="0.25">
      <c r="A3" s="24"/>
      <c r="B3" s="24"/>
      <c r="C3" s="24"/>
      <c r="D3" s="24"/>
      <c r="E3" s="24"/>
      <c r="F3" s="24"/>
      <c r="G3" s="24"/>
      <c r="H3" s="24"/>
      <c r="I3" s="24"/>
      <c r="J3" s="24"/>
      <c r="K3" s="135"/>
      <c r="L3" s="144"/>
      <c r="M3" s="24"/>
      <c r="N3" s="24"/>
      <c r="O3" s="24"/>
      <c r="P3" s="24"/>
      <c r="Q3" s="24"/>
      <c r="R3" s="24"/>
      <c r="S3" s="24"/>
      <c r="T3" s="24"/>
      <c r="U3" s="24"/>
      <c r="V3" s="135"/>
      <c r="W3" s="24"/>
      <c r="X3" s="24"/>
      <c r="Y3" s="24"/>
      <c r="Z3" s="24"/>
      <c r="AA3" s="24"/>
      <c r="AB3" s="24"/>
      <c r="AC3" s="24"/>
      <c r="AD3" s="24"/>
      <c r="AE3" s="24"/>
      <c r="AF3" s="24"/>
      <c r="AG3" s="133"/>
      <c r="AH3" s="24"/>
      <c r="AI3" s="24"/>
      <c r="AJ3" s="24"/>
      <c r="AK3" s="24"/>
      <c r="AL3" s="24"/>
      <c r="AM3" s="24"/>
      <c r="AN3" s="24"/>
      <c r="AO3" s="24"/>
      <c r="AP3" s="24"/>
      <c r="AQ3" s="24"/>
      <c r="AR3" s="133"/>
      <c r="AS3" s="89" t="s">
        <v>318</v>
      </c>
      <c r="AT3" s="12"/>
      <c r="AU3" s="51"/>
      <c r="AV3" s="51"/>
      <c r="AW3" s="51"/>
      <c r="AX3" s="51"/>
      <c r="AY3" s="51"/>
      <c r="AZ3" s="51"/>
      <c r="BA3" s="51"/>
      <c r="BB3" s="51"/>
      <c r="BC3" s="75"/>
      <c r="BD3" s="145"/>
      <c r="BN3" s="151"/>
    </row>
    <row r="4" spans="1:66" ht="16.5" x14ac:dyDescent="0.25">
      <c r="A4" s="33" t="s">
        <v>783</v>
      </c>
      <c r="B4" s="33"/>
      <c r="C4" s="33"/>
      <c r="D4" s="33"/>
      <c r="E4" s="33"/>
      <c r="F4" s="33"/>
      <c r="G4" s="33"/>
      <c r="H4" s="33"/>
      <c r="I4" s="33"/>
      <c r="J4" s="33"/>
      <c r="K4" s="131"/>
      <c r="L4" s="33" t="s">
        <v>319</v>
      </c>
      <c r="M4" s="33"/>
      <c r="N4" s="33"/>
      <c r="O4" s="33"/>
      <c r="P4" s="33"/>
      <c r="Q4" s="33"/>
      <c r="R4" s="33"/>
      <c r="S4" s="33"/>
      <c r="T4" s="33"/>
      <c r="U4" s="33"/>
      <c r="V4" s="131"/>
      <c r="W4" s="33" t="s">
        <v>784</v>
      </c>
      <c r="X4" s="33"/>
      <c r="Y4" s="33"/>
      <c r="Z4" s="33"/>
      <c r="AA4" s="33"/>
      <c r="AB4" s="33"/>
      <c r="AC4" s="33"/>
      <c r="AD4" s="33"/>
      <c r="AE4" s="33"/>
      <c r="AF4" s="33"/>
      <c r="AG4" s="131"/>
      <c r="AH4" s="33" t="s">
        <v>785</v>
      </c>
      <c r="AI4" s="33"/>
      <c r="AJ4" s="33"/>
      <c r="AK4" s="33"/>
      <c r="AL4" s="33"/>
      <c r="AM4" s="33"/>
      <c r="AN4" s="33"/>
      <c r="AO4" s="33"/>
      <c r="AP4" s="33"/>
      <c r="AQ4" s="33"/>
      <c r="AR4" s="131"/>
      <c r="AS4" s="33" t="s">
        <v>166</v>
      </c>
      <c r="AT4" s="61"/>
      <c r="AU4" s="60"/>
      <c r="AV4" s="60"/>
      <c r="AW4" s="60"/>
      <c r="AX4" s="60"/>
      <c r="AY4" s="60"/>
      <c r="AZ4" s="60"/>
      <c r="BA4" s="60"/>
      <c r="BB4" s="60"/>
      <c r="BC4" s="79"/>
      <c r="BD4" s="33" t="s">
        <v>786</v>
      </c>
      <c r="BE4" s="146"/>
      <c r="BF4" s="146"/>
      <c r="BG4" s="146"/>
      <c r="BH4" s="146"/>
      <c r="BI4" s="146"/>
      <c r="BJ4" s="146"/>
      <c r="BK4" s="146"/>
      <c r="BL4" s="146"/>
      <c r="BM4" s="146"/>
      <c r="BN4" s="152"/>
    </row>
    <row r="5" spans="1:66" ht="16.5" x14ac:dyDescent="0.25">
      <c r="A5" s="86"/>
      <c r="B5" s="86"/>
      <c r="C5" s="86"/>
      <c r="D5" s="86"/>
      <c r="E5" s="86"/>
      <c r="F5" s="86"/>
      <c r="G5" s="86"/>
      <c r="H5" s="86"/>
      <c r="I5" s="86"/>
      <c r="J5" s="86"/>
      <c r="K5" s="132"/>
      <c r="L5" s="225" t="s">
        <v>409</v>
      </c>
      <c r="M5" s="86"/>
      <c r="N5" s="86"/>
      <c r="O5" s="86"/>
      <c r="P5" s="86"/>
      <c r="Q5" s="86"/>
      <c r="R5" s="86"/>
      <c r="S5" s="86"/>
      <c r="T5" s="86"/>
      <c r="U5" s="86"/>
      <c r="V5" s="132"/>
      <c r="W5" s="89"/>
      <c r="X5" s="86"/>
      <c r="Y5" s="86"/>
      <c r="Z5" s="86"/>
      <c r="AA5" s="86"/>
      <c r="AB5" s="86"/>
      <c r="AC5" s="86"/>
      <c r="AD5" s="86"/>
      <c r="AE5" s="86"/>
      <c r="AF5" s="86"/>
      <c r="AG5" s="132"/>
      <c r="AH5" s="86"/>
      <c r="AI5" s="86"/>
      <c r="AJ5" s="86"/>
      <c r="AK5" s="86"/>
      <c r="AL5" s="86"/>
      <c r="AM5" s="86"/>
      <c r="AN5" s="86"/>
      <c r="AO5" s="86"/>
      <c r="AP5" s="86"/>
      <c r="AQ5" s="86"/>
      <c r="AR5" s="132"/>
      <c r="AS5" s="68" t="s">
        <v>501</v>
      </c>
      <c r="AT5" s="63"/>
      <c r="AU5" s="37"/>
      <c r="AV5" s="37"/>
      <c r="AW5" s="37"/>
      <c r="AX5" s="37"/>
      <c r="AY5" s="37"/>
      <c r="AZ5" s="37"/>
      <c r="BA5" s="37"/>
      <c r="BB5" s="37"/>
      <c r="BC5" s="80"/>
      <c r="BD5" s="86"/>
      <c r="BE5" s="89"/>
      <c r="BF5" s="89"/>
      <c r="BG5" s="89"/>
      <c r="BH5" s="89"/>
      <c r="BI5" s="89"/>
      <c r="BJ5" s="89"/>
      <c r="BK5" s="89"/>
      <c r="BL5" s="89"/>
      <c r="BM5" s="89"/>
      <c r="BN5" s="153"/>
    </row>
    <row r="6" spans="1:66" x14ac:dyDescent="0.2">
      <c r="A6" s="68" t="s">
        <v>481</v>
      </c>
      <c r="B6" s="24"/>
      <c r="C6" s="24"/>
      <c r="D6" s="24"/>
      <c r="E6" s="24"/>
      <c r="F6" s="24"/>
      <c r="G6" s="24"/>
      <c r="H6" s="24"/>
      <c r="I6" s="24"/>
      <c r="J6" s="24"/>
      <c r="K6" s="135"/>
      <c r="L6" s="68" t="s">
        <v>481</v>
      </c>
      <c r="M6" s="24"/>
      <c r="N6" s="24"/>
      <c r="O6" s="24"/>
      <c r="P6" s="24"/>
      <c r="Q6" s="24"/>
      <c r="R6" s="24"/>
      <c r="S6" s="24"/>
      <c r="T6" s="24"/>
      <c r="U6" s="24"/>
      <c r="V6" s="135"/>
      <c r="W6" s="68" t="s">
        <v>481</v>
      </c>
      <c r="X6" s="24"/>
      <c r="Y6" s="24"/>
      <c r="Z6" s="24"/>
      <c r="AA6" s="24"/>
      <c r="AB6" s="24"/>
      <c r="AC6" s="24"/>
      <c r="AD6" s="24"/>
      <c r="AE6" s="24"/>
      <c r="AF6" s="24"/>
      <c r="AG6" s="133"/>
      <c r="AH6" s="68" t="s">
        <v>481</v>
      </c>
      <c r="AI6" s="24"/>
      <c r="AJ6" s="24"/>
      <c r="AK6" s="24"/>
      <c r="AL6" s="24"/>
      <c r="AM6" s="24"/>
      <c r="AN6" s="24"/>
      <c r="AO6" s="24"/>
      <c r="AP6" s="24"/>
      <c r="AQ6" s="24"/>
      <c r="AR6" s="133"/>
      <c r="AS6" s="68" t="s">
        <v>481</v>
      </c>
      <c r="AT6" s="12"/>
      <c r="AU6" s="51"/>
      <c r="AV6" s="51"/>
      <c r="AW6" s="51"/>
      <c r="AX6" s="51"/>
      <c r="AY6" s="51"/>
      <c r="AZ6" s="51"/>
      <c r="BA6" s="51"/>
      <c r="BB6" s="51"/>
      <c r="BC6" s="75"/>
      <c r="BD6" s="68" t="s">
        <v>481</v>
      </c>
      <c r="BF6" s="6"/>
      <c r="BG6" s="6"/>
      <c r="BH6" s="6"/>
      <c r="BI6" s="6"/>
      <c r="BJ6" s="6"/>
      <c r="BK6" s="6"/>
      <c r="BL6" s="6"/>
      <c r="BM6" s="6"/>
      <c r="BN6" s="151"/>
    </row>
    <row r="7" spans="1:66" x14ac:dyDescent="0.2">
      <c r="A7" s="47" t="s">
        <v>500</v>
      </c>
      <c r="B7" s="24"/>
      <c r="C7" s="24"/>
      <c r="D7" s="24"/>
      <c r="E7" s="24"/>
      <c r="F7" s="24"/>
      <c r="G7" s="24"/>
      <c r="H7" s="24"/>
      <c r="I7" s="24"/>
      <c r="J7" s="24"/>
      <c r="K7" s="135"/>
      <c r="L7" s="68" t="s">
        <v>211</v>
      </c>
      <c r="M7" s="24"/>
      <c r="N7" s="24"/>
      <c r="O7" s="24"/>
      <c r="P7" s="24"/>
      <c r="Q7" s="24"/>
      <c r="R7" s="24"/>
      <c r="S7" s="24"/>
      <c r="T7" s="24"/>
      <c r="U7" s="24"/>
      <c r="V7" s="135"/>
      <c r="W7" s="47" t="s">
        <v>500</v>
      </c>
      <c r="X7" s="24"/>
      <c r="Y7" s="24"/>
      <c r="Z7" s="24"/>
      <c r="AA7" s="24"/>
      <c r="AB7" s="24"/>
      <c r="AC7" s="24"/>
      <c r="AD7" s="24"/>
      <c r="AE7" s="24"/>
      <c r="AF7" s="24"/>
      <c r="AG7" s="133"/>
      <c r="AH7" s="47" t="s">
        <v>500</v>
      </c>
      <c r="AI7" s="24"/>
      <c r="AJ7" s="24"/>
      <c r="AK7" s="24"/>
      <c r="AL7" s="24"/>
      <c r="AM7" s="24"/>
      <c r="AN7" s="24"/>
      <c r="AO7" s="24"/>
      <c r="AP7" s="24"/>
      <c r="AQ7" s="24"/>
      <c r="AR7" s="133"/>
      <c r="AS7" s="226" t="s">
        <v>686</v>
      </c>
      <c r="AT7" s="12"/>
      <c r="AU7" s="51"/>
      <c r="AV7" s="51"/>
      <c r="AW7" s="51"/>
      <c r="AX7" s="51"/>
      <c r="AY7" s="51"/>
      <c r="AZ7" s="51"/>
      <c r="BA7" s="51"/>
      <c r="BB7" s="51"/>
      <c r="BC7" s="75"/>
      <c r="BD7" s="47" t="s">
        <v>212</v>
      </c>
      <c r="BN7" s="151"/>
    </row>
    <row r="8" spans="1:66" x14ac:dyDescent="0.2">
      <c r="A8" s="147"/>
      <c r="B8" s="24"/>
      <c r="C8" s="24"/>
      <c r="D8" s="24"/>
      <c r="E8" s="24"/>
      <c r="F8" s="24"/>
      <c r="G8" s="24"/>
      <c r="H8" s="24"/>
      <c r="I8" s="24"/>
      <c r="J8" s="24"/>
      <c r="K8" s="135"/>
      <c r="L8" s="68" t="s">
        <v>213</v>
      </c>
      <c r="M8" s="24"/>
      <c r="N8" s="24"/>
      <c r="O8" s="24"/>
      <c r="P8" s="24"/>
      <c r="Q8" s="24"/>
      <c r="R8" s="24"/>
      <c r="S8" s="24"/>
      <c r="T8" s="24"/>
      <c r="U8" s="24"/>
      <c r="V8" s="135"/>
      <c r="W8" s="47" t="s">
        <v>674</v>
      </c>
      <c r="X8" s="24"/>
      <c r="Y8" s="24"/>
      <c r="Z8" s="24"/>
      <c r="AA8" s="24"/>
      <c r="AB8" s="24"/>
      <c r="AC8" s="24"/>
      <c r="AD8" s="24"/>
      <c r="AE8" s="24"/>
      <c r="AF8" s="24"/>
      <c r="AG8" s="133"/>
      <c r="AH8" s="47" t="s">
        <v>14</v>
      </c>
      <c r="AI8" s="24"/>
      <c r="AJ8" s="24"/>
      <c r="AK8" s="24"/>
      <c r="AL8" s="24"/>
      <c r="AM8" s="24"/>
      <c r="AN8" s="24"/>
      <c r="AO8" s="24"/>
      <c r="AP8" s="24"/>
      <c r="AQ8" s="24"/>
      <c r="AR8" s="133"/>
      <c r="AS8" s="47" t="s">
        <v>687</v>
      </c>
      <c r="AT8" s="12"/>
      <c r="AU8" s="51"/>
      <c r="AV8" s="51"/>
      <c r="AW8" s="51"/>
      <c r="AX8" s="51"/>
      <c r="AY8" s="51"/>
      <c r="AZ8" s="51"/>
      <c r="BA8" s="51"/>
      <c r="BB8" s="51"/>
      <c r="BC8" s="75"/>
      <c r="BD8" s="47" t="s">
        <v>500</v>
      </c>
      <c r="BN8" s="151"/>
    </row>
    <row r="9" spans="1:66" x14ac:dyDescent="0.2">
      <c r="A9" s="90"/>
      <c r="B9" s="90"/>
      <c r="C9" s="90"/>
      <c r="D9" s="90"/>
      <c r="E9" s="90"/>
      <c r="F9" s="90"/>
      <c r="G9" s="90"/>
      <c r="H9" s="90"/>
      <c r="I9" s="90"/>
      <c r="J9" s="90"/>
      <c r="K9" s="136"/>
      <c r="L9" s="90"/>
      <c r="M9" s="90"/>
      <c r="N9" s="90"/>
      <c r="O9" s="90"/>
      <c r="P9" s="90"/>
      <c r="Q9" s="90"/>
      <c r="R9" s="90"/>
      <c r="S9" s="90"/>
      <c r="T9" s="90"/>
      <c r="U9" s="90"/>
      <c r="V9" s="136"/>
      <c r="X9" s="90"/>
      <c r="Y9" s="90"/>
      <c r="Z9" s="90"/>
      <c r="AA9" s="90"/>
      <c r="AB9" s="90"/>
      <c r="AC9" s="90"/>
      <c r="AD9" s="90"/>
      <c r="AE9" s="90"/>
      <c r="AF9" s="90"/>
      <c r="AG9" s="133"/>
      <c r="AH9" s="24"/>
      <c r="AI9" s="90"/>
      <c r="AJ9" s="90"/>
      <c r="AK9" s="90"/>
      <c r="AL9" s="90"/>
      <c r="AM9" s="90"/>
      <c r="AN9" s="90"/>
      <c r="AO9" s="90"/>
      <c r="AP9" s="90"/>
      <c r="AQ9" s="90"/>
      <c r="AR9" s="133"/>
      <c r="AS9" s="47" t="s">
        <v>675</v>
      </c>
      <c r="AT9" s="7"/>
      <c r="AU9" s="64"/>
      <c r="AV9" s="64"/>
      <c r="AW9" s="64"/>
      <c r="AX9" s="64"/>
      <c r="AY9" s="64"/>
      <c r="AZ9" s="64"/>
      <c r="BA9" s="64"/>
      <c r="BB9" s="64"/>
      <c r="BC9" s="69"/>
      <c r="BN9" s="151"/>
    </row>
    <row r="10" spans="1:66" x14ac:dyDescent="0.2">
      <c r="A10" s="120" t="s">
        <v>83</v>
      </c>
      <c r="B10" s="24"/>
      <c r="C10" s="24"/>
      <c r="D10" s="24"/>
      <c r="E10" s="24"/>
      <c r="F10" s="24"/>
      <c r="G10" s="24"/>
      <c r="H10" s="24"/>
      <c r="I10" s="24"/>
      <c r="J10" s="24"/>
      <c r="K10" s="135"/>
      <c r="L10" s="120" t="s">
        <v>15</v>
      </c>
      <c r="M10" s="24"/>
      <c r="N10" s="24"/>
      <c r="O10" s="24"/>
      <c r="P10" s="24"/>
      <c r="Q10" s="24"/>
      <c r="R10" s="24"/>
      <c r="S10" s="24"/>
      <c r="T10" s="24"/>
      <c r="U10" s="24"/>
      <c r="V10" s="135"/>
      <c r="X10" s="24"/>
      <c r="Y10" s="24"/>
      <c r="Z10" s="24"/>
      <c r="AA10" s="24"/>
      <c r="AB10" s="24"/>
      <c r="AC10" s="24"/>
      <c r="AD10" s="24"/>
      <c r="AE10" s="24"/>
      <c r="AF10" s="24"/>
      <c r="AG10" s="133"/>
      <c r="AH10" s="120" t="s">
        <v>16</v>
      </c>
      <c r="AI10" s="24"/>
      <c r="AJ10" s="24"/>
      <c r="AK10" s="24"/>
      <c r="AL10" s="24"/>
      <c r="AM10" s="24"/>
      <c r="AN10" s="24"/>
      <c r="AO10" s="24"/>
      <c r="AP10" s="24"/>
      <c r="AQ10" s="24"/>
      <c r="AR10" s="133"/>
      <c r="AS10" s="120" t="s">
        <v>502</v>
      </c>
      <c r="AT10" s="12"/>
      <c r="AU10" s="51"/>
      <c r="AV10" s="51"/>
      <c r="AW10" s="51"/>
      <c r="AX10" s="51"/>
      <c r="AY10" s="51"/>
      <c r="AZ10" s="51"/>
      <c r="BA10" s="51"/>
      <c r="BB10" s="51"/>
      <c r="BC10" s="75"/>
      <c r="BN10" s="154"/>
    </row>
    <row r="11" spans="1:66" x14ac:dyDescent="0.2">
      <c r="A11" s="24"/>
      <c r="B11" s="24"/>
      <c r="C11" s="24"/>
      <c r="D11" s="24"/>
      <c r="E11" s="24"/>
      <c r="F11" s="24"/>
      <c r="G11" s="24"/>
      <c r="H11" s="24"/>
      <c r="I11" s="24"/>
      <c r="J11" s="24"/>
      <c r="K11" s="135"/>
      <c r="L11" s="24"/>
      <c r="M11" s="24"/>
      <c r="N11" s="24"/>
      <c r="O11" s="24"/>
      <c r="P11" s="24"/>
      <c r="Q11" s="24"/>
      <c r="R11" s="24"/>
      <c r="S11" s="24"/>
      <c r="T11" s="24"/>
      <c r="U11" s="24"/>
      <c r="V11" s="135"/>
      <c r="W11" s="120"/>
      <c r="X11" s="24"/>
      <c r="Y11" s="24"/>
      <c r="Z11" s="24"/>
      <c r="AA11" s="24"/>
      <c r="AB11" s="24"/>
      <c r="AC11" s="24"/>
      <c r="AD11" s="24"/>
      <c r="AE11" s="24"/>
      <c r="AF11" s="24"/>
      <c r="AG11" s="133"/>
      <c r="AH11" s="120"/>
      <c r="AI11" s="24"/>
      <c r="AJ11" s="24"/>
      <c r="AK11" s="24"/>
      <c r="AL11" s="24"/>
      <c r="AM11" s="24"/>
      <c r="AN11" s="24"/>
      <c r="AO11" s="24"/>
      <c r="AP11" s="24"/>
      <c r="AQ11" s="24"/>
      <c r="AR11" s="133"/>
      <c r="AS11" s="148" t="s">
        <v>503</v>
      </c>
      <c r="AT11" s="12"/>
      <c r="AU11" s="51"/>
      <c r="AV11" s="51"/>
      <c r="AW11" s="51"/>
      <c r="AX11" s="51"/>
      <c r="AY11" s="51"/>
      <c r="AZ11" s="51"/>
      <c r="BA11" s="51"/>
      <c r="BB11" s="51"/>
      <c r="BC11" s="75"/>
      <c r="BN11" s="154"/>
    </row>
    <row r="12" spans="1:66" x14ac:dyDescent="0.2">
      <c r="A12" s="7" t="s">
        <v>195</v>
      </c>
      <c r="B12" s="24"/>
      <c r="C12" s="24"/>
      <c r="D12" s="24"/>
      <c r="E12" s="24"/>
      <c r="F12" s="24"/>
      <c r="G12" s="24"/>
      <c r="H12" s="24"/>
      <c r="I12" s="24"/>
      <c r="J12" s="24"/>
      <c r="K12" s="135"/>
      <c r="L12" s="24"/>
      <c r="M12" s="24"/>
      <c r="N12" s="24"/>
      <c r="O12" s="24"/>
      <c r="P12" s="24"/>
      <c r="Q12" s="24"/>
      <c r="R12" s="24"/>
      <c r="S12" s="24"/>
      <c r="T12" s="24"/>
      <c r="U12" s="24"/>
      <c r="V12" s="135"/>
      <c r="W12" s="7" t="s">
        <v>187</v>
      </c>
      <c r="X12" s="24"/>
      <c r="Y12" s="24"/>
      <c r="Z12" s="24"/>
      <c r="AA12" s="24"/>
      <c r="AB12" s="24"/>
      <c r="AC12" s="24"/>
      <c r="AD12" s="24"/>
      <c r="AE12" s="24"/>
      <c r="AF12" s="24"/>
      <c r="AG12" s="133"/>
      <c r="AI12" s="24"/>
      <c r="AJ12" s="24"/>
      <c r="AK12" s="24"/>
      <c r="AL12" s="24"/>
      <c r="AM12" s="24"/>
      <c r="AN12" s="24"/>
      <c r="AO12" s="24"/>
      <c r="AP12" s="24"/>
      <c r="AQ12" s="24"/>
      <c r="AR12" s="133"/>
      <c r="AS12" s="12"/>
      <c r="AT12" s="12"/>
      <c r="AU12" s="51"/>
      <c r="AV12" s="51"/>
      <c r="AW12" s="51"/>
      <c r="AX12" s="51"/>
      <c r="AY12" s="51"/>
      <c r="AZ12" s="51"/>
      <c r="BA12" s="51"/>
      <c r="BB12" s="51"/>
      <c r="BC12" s="75"/>
      <c r="BN12" s="154"/>
    </row>
    <row r="13" spans="1:66" x14ac:dyDescent="0.2">
      <c r="A13" s="24"/>
      <c r="B13" s="24"/>
      <c r="C13" s="24"/>
      <c r="D13" s="24"/>
      <c r="E13" s="24"/>
      <c r="F13" s="24"/>
      <c r="G13" s="24"/>
      <c r="H13" s="24"/>
      <c r="I13" s="24"/>
      <c r="J13" s="24"/>
      <c r="K13" s="135"/>
      <c r="L13" s="24"/>
      <c r="M13" s="24"/>
      <c r="N13" s="24"/>
      <c r="O13" s="24"/>
      <c r="P13" s="24"/>
      <c r="Q13" s="24"/>
      <c r="R13" s="24"/>
      <c r="S13" s="24"/>
      <c r="T13" s="24"/>
      <c r="U13" s="24"/>
      <c r="V13" s="135"/>
      <c r="X13" s="24"/>
      <c r="Y13" s="24"/>
      <c r="Z13" s="24"/>
      <c r="AA13" s="24"/>
      <c r="AB13" s="24"/>
      <c r="AC13" s="24"/>
      <c r="AD13" s="24"/>
      <c r="AE13" s="24"/>
      <c r="AF13" s="24"/>
      <c r="AG13" s="133"/>
      <c r="AI13" s="24"/>
      <c r="AJ13" s="24"/>
      <c r="AK13" s="24"/>
      <c r="AL13" s="24"/>
      <c r="AM13" s="24"/>
      <c r="AN13" s="24"/>
      <c r="AO13" s="24"/>
      <c r="AP13" s="24"/>
      <c r="AQ13" s="24"/>
      <c r="AR13" s="133"/>
      <c r="AS13" s="7" t="s">
        <v>186</v>
      </c>
      <c r="AT13" s="12"/>
      <c r="AU13" s="51"/>
      <c r="AV13" s="51"/>
      <c r="AW13" s="51"/>
      <c r="AX13" s="51"/>
      <c r="AY13" s="51"/>
      <c r="AZ13" s="51"/>
      <c r="BA13" s="51"/>
      <c r="BB13" s="51"/>
      <c r="BC13" s="75"/>
      <c r="BN13" s="154"/>
    </row>
    <row r="14" spans="1:66" x14ac:dyDescent="0.2">
      <c r="A14" s="24"/>
      <c r="B14" s="24"/>
      <c r="C14" s="24"/>
      <c r="D14" s="24"/>
      <c r="E14" s="24"/>
      <c r="F14" s="24"/>
      <c r="G14" s="24"/>
      <c r="H14" s="24"/>
      <c r="I14" s="24"/>
      <c r="J14" s="24"/>
      <c r="K14" s="135"/>
      <c r="L14" s="24"/>
      <c r="M14" s="24"/>
      <c r="N14" s="24"/>
      <c r="O14" s="24"/>
      <c r="P14" s="24"/>
      <c r="Q14" s="24"/>
      <c r="R14" s="24"/>
      <c r="S14" s="24"/>
      <c r="T14" s="24"/>
      <c r="U14" s="24"/>
      <c r="V14" s="135"/>
      <c r="W14" s="24"/>
      <c r="X14" s="24"/>
      <c r="Y14" s="24"/>
      <c r="Z14" s="24"/>
      <c r="AA14" s="24"/>
      <c r="AB14" s="24"/>
      <c r="AC14" s="24"/>
      <c r="AD14" s="24"/>
      <c r="AE14" s="24"/>
      <c r="AF14" s="24"/>
      <c r="AG14" s="133"/>
      <c r="AH14" s="24"/>
      <c r="AI14" s="24"/>
      <c r="AJ14" s="24"/>
      <c r="AK14" s="24"/>
      <c r="AL14" s="24"/>
      <c r="AM14" s="24"/>
      <c r="AN14" s="24"/>
      <c r="AO14" s="24"/>
      <c r="AP14" s="24"/>
      <c r="AQ14" s="24"/>
      <c r="AR14" s="133"/>
      <c r="AS14" s="12"/>
      <c r="AT14" s="12"/>
      <c r="AU14" s="51"/>
      <c r="AV14" s="51"/>
      <c r="AW14" s="51"/>
      <c r="AX14" s="51"/>
      <c r="AY14" s="51"/>
      <c r="AZ14" s="51"/>
      <c r="BA14" s="51"/>
      <c r="BB14" s="51"/>
      <c r="BC14" s="75"/>
      <c r="BN14" s="154"/>
    </row>
    <row r="15" spans="1:66" x14ac:dyDescent="0.2">
      <c r="A15" s="96"/>
      <c r="B15" s="97"/>
      <c r="C15" s="97"/>
      <c r="D15" s="97"/>
      <c r="E15" s="97"/>
      <c r="F15" s="97"/>
      <c r="G15" s="97"/>
      <c r="H15" s="91"/>
      <c r="I15" s="91"/>
      <c r="J15" s="91"/>
      <c r="K15" s="94" t="s">
        <v>80</v>
      </c>
      <c r="L15" s="96"/>
      <c r="M15" s="97"/>
      <c r="N15" s="97"/>
      <c r="O15" s="97"/>
      <c r="P15" s="97"/>
      <c r="Q15" s="97"/>
      <c r="R15" s="97"/>
      <c r="S15" s="91"/>
      <c r="T15" s="91"/>
      <c r="U15" s="91"/>
      <c r="V15" s="94" t="s">
        <v>80</v>
      </c>
      <c r="W15" s="96"/>
      <c r="X15" s="97"/>
      <c r="Y15" s="97"/>
      <c r="Z15" s="97"/>
      <c r="AA15" s="97"/>
      <c r="AB15" s="97"/>
      <c r="AC15" s="97"/>
      <c r="AD15" s="91"/>
      <c r="AE15" s="91"/>
      <c r="AF15" s="91"/>
      <c r="AG15" s="100" t="s">
        <v>81</v>
      </c>
      <c r="AH15" s="96"/>
      <c r="AI15" s="97"/>
      <c r="AJ15" s="97"/>
      <c r="AK15" s="97"/>
      <c r="AL15" s="97"/>
      <c r="AM15" s="97"/>
      <c r="AN15" s="97"/>
      <c r="AO15" s="91"/>
      <c r="AP15" s="91"/>
      <c r="AQ15" s="91"/>
      <c r="AR15" s="162" t="s">
        <v>6</v>
      </c>
      <c r="AS15" s="6"/>
      <c r="AT15" s="67"/>
      <c r="AU15" s="42"/>
      <c r="AV15" s="42"/>
      <c r="AW15" s="42"/>
      <c r="AX15" s="42"/>
      <c r="AY15" s="42"/>
      <c r="AZ15" s="42"/>
      <c r="BA15" s="42"/>
      <c r="BB15" s="42"/>
      <c r="BC15" s="40" t="s">
        <v>81</v>
      </c>
      <c r="BD15" s="96"/>
      <c r="BE15" s="97"/>
      <c r="BF15" s="97"/>
      <c r="BG15" s="97"/>
      <c r="BH15" s="97"/>
      <c r="BI15" s="97"/>
      <c r="BJ15" s="97"/>
      <c r="BK15" s="93"/>
      <c r="BL15" s="93"/>
      <c r="BM15" s="93"/>
      <c r="BN15" s="100" t="s">
        <v>81</v>
      </c>
    </row>
    <row r="16" spans="1:66" x14ac:dyDescent="0.2">
      <c r="A16" s="6"/>
      <c r="B16" s="6"/>
      <c r="C16" s="6"/>
      <c r="AS16" s="6"/>
      <c r="AT16" s="67"/>
      <c r="AU16" s="42"/>
      <c r="AV16" s="42"/>
      <c r="AW16" s="42"/>
      <c r="AX16" s="42"/>
      <c r="AY16" s="42"/>
      <c r="AZ16" s="42"/>
      <c r="BA16" s="42"/>
      <c r="BB16" s="42"/>
      <c r="BC16" s="41"/>
    </row>
    <row r="17" spans="2:66" x14ac:dyDescent="0.2">
      <c r="B17" s="43" t="s">
        <v>287</v>
      </c>
      <c r="C17" s="220" t="s">
        <v>34</v>
      </c>
      <c r="D17" s="220" t="s">
        <v>455</v>
      </c>
      <c r="E17" s="220" t="s">
        <v>457</v>
      </c>
      <c r="F17" s="220" t="s">
        <v>97</v>
      </c>
      <c r="G17" s="220" t="s">
        <v>267</v>
      </c>
      <c r="H17" s="221">
        <v>300000</v>
      </c>
      <c r="I17" s="222" t="s">
        <v>283</v>
      </c>
      <c r="J17" s="222" t="s">
        <v>283</v>
      </c>
      <c r="K17" s="222" t="s">
        <v>61</v>
      </c>
      <c r="M17" s="43" t="s">
        <v>287</v>
      </c>
      <c r="N17" s="220" t="s">
        <v>34</v>
      </c>
      <c r="O17" s="220" t="s">
        <v>455</v>
      </c>
      <c r="P17" s="220" t="s">
        <v>457</v>
      </c>
      <c r="Q17" s="220" t="s">
        <v>97</v>
      </c>
      <c r="R17" s="220" t="s">
        <v>267</v>
      </c>
      <c r="S17" s="221">
        <v>300000</v>
      </c>
      <c r="T17" s="222" t="s">
        <v>283</v>
      </c>
      <c r="U17" s="222" t="s">
        <v>283</v>
      </c>
      <c r="V17" s="222" t="s">
        <v>61</v>
      </c>
      <c r="X17" s="43" t="s">
        <v>287</v>
      </c>
      <c r="Y17" s="220" t="s">
        <v>34</v>
      </c>
      <c r="Z17" s="220" t="s">
        <v>455</v>
      </c>
      <c r="AA17" s="220" t="s">
        <v>457</v>
      </c>
      <c r="AB17" s="220" t="s">
        <v>97</v>
      </c>
      <c r="AC17" s="220" t="s">
        <v>267</v>
      </c>
      <c r="AD17" s="221">
        <v>300000</v>
      </c>
      <c r="AE17" s="222" t="s">
        <v>283</v>
      </c>
      <c r="AF17" s="222" t="s">
        <v>283</v>
      </c>
      <c r="AG17" s="222" t="s">
        <v>61</v>
      </c>
      <c r="AI17" s="43" t="s">
        <v>287</v>
      </c>
      <c r="AJ17" s="220" t="s">
        <v>34</v>
      </c>
      <c r="AK17" s="220" t="s">
        <v>455</v>
      </c>
      <c r="AL17" s="220" t="s">
        <v>457</v>
      </c>
      <c r="AM17" s="220" t="s">
        <v>97</v>
      </c>
      <c r="AN17" s="220" t="s">
        <v>267</v>
      </c>
      <c r="AO17" s="221">
        <v>300000</v>
      </c>
      <c r="AP17" s="222" t="s">
        <v>283</v>
      </c>
      <c r="AQ17" s="222" t="s">
        <v>283</v>
      </c>
      <c r="AR17" s="222" t="s">
        <v>61</v>
      </c>
      <c r="AT17" s="43" t="s">
        <v>287</v>
      </c>
      <c r="AU17" s="220" t="s">
        <v>34</v>
      </c>
      <c r="AV17" s="220" t="s">
        <v>455</v>
      </c>
      <c r="AW17" s="220" t="s">
        <v>457</v>
      </c>
      <c r="AX17" s="220" t="s">
        <v>97</v>
      </c>
      <c r="AY17" s="220" t="s">
        <v>267</v>
      </c>
      <c r="AZ17" s="221">
        <v>300000</v>
      </c>
      <c r="BA17" s="222" t="s">
        <v>283</v>
      </c>
      <c r="BB17" s="222" t="s">
        <v>283</v>
      </c>
      <c r="BC17" s="222" t="s">
        <v>61</v>
      </c>
      <c r="BE17" s="43" t="s">
        <v>287</v>
      </c>
      <c r="BF17" s="220" t="s">
        <v>34</v>
      </c>
      <c r="BG17" s="220" t="s">
        <v>455</v>
      </c>
      <c r="BH17" s="220" t="s">
        <v>457</v>
      </c>
      <c r="BI17" s="220" t="s">
        <v>97</v>
      </c>
      <c r="BJ17" s="220" t="s">
        <v>267</v>
      </c>
      <c r="BK17" s="221">
        <v>300000</v>
      </c>
      <c r="BL17" s="222" t="s">
        <v>283</v>
      </c>
      <c r="BM17" s="222" t="s">
        <v>283</v>
      </c>
      <c r="BN17" s="222" t="s">
        <v>61</v>
      </c>
    </row>
    <row r="18" spans="2:66" x14ac:dyDescent="0.2">
      <c r="B18" s="44"/>
      <c r="C18" s="219" t="s">
        <v>454</v>
      </c>
      <c r="D18" s="219" t="s">
        <v>35</v>
      </c>
      <c r="E18" s="219" t="s">
        <v>35</v>
      </c>
      <c r="F18" s="219" t="s">
        <v>35</v>
      </c>
      <c r="G18" s="219" t="s">
        <v>35</v>
      </c>
      <c r="H18" s="219" t="s">
        <v>36</v>
      </c>
      <c r="I18" s="11" t="s">
        <v>281</v>
      </c>
      <c r="J18" s="11" t="s">
        <v>282</v>
      </c>
      <c r="K18" s="11" t="s">
        <v>106</v>
      </c>
      <c r="M18" s="44"/>
      <c r="N18" s="219" t="s">
        <v>454</v>
      </c>
      <c r="O18" s="219" t="s">
        <v>35</v>
      </c>
      <c r="P18" s="219" t="s">
        <v>35</v>
      </c>
      <c r="Q18" s="219" t="s">
        <v>35</v>
      </c>
      <c r="R18" s="219" t="s">
        <v>35</v>
      </c>
      <c r="S18" s="219" t="s">
        <v>36</v>
      </c>
      <c r="T18" s="11" t="s">
        <v>281</v>
      </c>
      <c r="U18" s="11" t="s">
        <v>282</v>
      </c>
      <c r="V18" s="11" t="s">
        <v>106</v>
      </c>
      <c r="X18" s="44"/>
      <c r="Y18" s="219" t="s">
        <v>454</v>
      </c>
      <c r="Z18" s="219" t="s">
        <v>35</v>
      </c>
      <c r="AA18" s="219" t="s">
        <v>35</v>
      </c>
      <c r="AB18" s="219" t="s">
        <v>35</v>
      </c>
      <c r="AC18" s="219" t="s">
        <v>35</v>
      </c>
      <c r="AD18" s="219" t="s">
        <v>36</v>
      </c>
      <c r="AE18" s="11" t="s">
        <v>281</v>
      </c>
      <c r="AF18" s="11" t="s">
        <v>282</v>
      </c>
      <c r="AG18" s="11" t="s">
        <v>106</v>
      </c>
      <c r="AI18" s="44"/>
      <c r="AJ18" s="219" t="s">
        <v>454</v>
      </c>
      <c r="AK18" s="219" t="s">
        <v>35</v>
      </c>
      <c r="AL18" s="219" t="s">
        <v>35</v>
      </c>
      <c r="AM18" s="219" t="s">
        <v>35</v>
      </c>
      <c r="AN18" s="219" t="s">
        <v>35</v>
      </c>
      <c r="AO18" s="219" t="s">
        <v>36</v>
      </c>
      <c r="AP18" s="11" t="s">
        <v>281</v>
      </c>
      <c r="AQ18" s="11" t="s">
        <v>282</v>
      </c>
      <c r="AR18" s="11" t="s">
        <v>106</v>
      </c>
      <c r="AT18" s="44"/>
      <c r="AU18" s="219" t="s">
        <v>454</v>
      </c>
      <c r="AV18" s="219" t="s">
        <v>35</v>
      </c>
      <c r="AW18" s="219" t="s">
        <v>35</v>
      </c>
      <c r="AX18" s="219" t="s">
        <v>35</v>
      </c>
      <c r="AY18" s="219" t="s">
        <v>35</v>
      </c>
      <c r="AZ18" s="219" t="s">
        <v>36</v>
      </c>
      <c r="BA18" s="11" t="s">
        <v>281</v>
      </c>
      <c r="BB18" s="11" t="s">
        <v>282</v>
      </c>
      <c r="BC18" s="11" t="s">
        <v>106</v>
      </c>
      <c r="BE18" s="44"/>
      <c r="BF18" s="219" t="s">
        <v>454</v>
      </c>
      <c r="BG18" s="219" t="s">
        <v>35</v>
      </c>
      <c r="BH18" s="219" t="s">
        <v>35</v>
      </c>
      <c r="BI18" s="219" t="s">
        <v>35</v>
      </c>
      <c r="BJ18" s="219" t="s">
        <v>35</v>
      </c>
      <c r="BK18" s="219" t="s">
        <v>36</v>
      </c>
      <c r="BL18" s="11" t="s">
        <v>281</v>
      </c>
      <c r="BM18" s="11" t="s">
        <v>282</v>
      </c>
      <c r="BN18" s="11" t="s">
        <v>106</v>
      </c>
    </row>
    <row r="19" spans="2:66" x14ac:dyDescent="0.2">
      <c r="B19" s="45"/>
      <c r="C19" s="223" t="s">
        <v>36</v>
      </c>
      <c r="D19" s="223" t="s">
        <v>456</v>
      </c>
      <c r="E19" s="223" t="s">
        <v>99</v>
      </c>
      <c r="F19" s="223" t="s">
        <v>100</v>
      </c>
      <c r="G19" s="223" t="s">
        <v>268</v>
      </c>
      <c r="H19" s="223" t="s">
        <v>101</v>
      </c>
      <c r="I19" s="224" t="s">
        <v>100</v>
      </c>
      <c r="J19" s="224" t="s">
        <v>101</v>
      </c>
      <c r="K19" s="224" t="s">
        <v>265</v>
      </c>
      <c r="M19" s="45"/>
      <c r="N19" s="223" t="s">
        <v>36</v>
      </c>
      <c r="O19" s="223" t="s">
        <v>456</v>
      </c>
      <c r="P19" s="223" t="s">
        <v>99</v>
      </c>
      <c r="Q19" s="223" t="s">
        <v>100</v>
      </c>
      <c r="R19" s="223" t="s">
        <v>268</v>
      </c>
      <c r="S19" s="223" t="s">
        <v>101</v>
      </c>
      <c r="T19" s="224" t="s">
        <v>100</v>
      </c>
      <c r="U19" s="224" t="s">
        <v>101</v>
      </c>
      <c r="V19" s="224" t="s">
        <v>265</v>
      </c>
      <c r="X19" s="45"/>
      <c r="Y19" s="223" t="s">
        <v>36</v>
      </c>
      <c r="Z19" s="223" t="s">
        <v>456</v>
      </c>
      <c r="AA19" s="223" t="s">
        <v>99</v>
      </c>
      <c r="AB19" s="223" t="s">
        <v>100</v>
      </c>
      <c r="AC19" s="223" t="s">
        <v>268</v>
      </c>
      <c r="AD19" s="223" t="s">
        <v>101</v>
      </c>
      <c r="AE19" s="224" t="s">
        <v>100</v>
      </c>
      <c r="AF19" s="224" t="s">
        <v>101</v>
      </c>
      <c r="AG19" s="224" t="s">
        <v>265</v>
      </c>
      <c r="AI19" s="45"/>
      <c r="AJ19" s="223" t="s">
        <v>36</v>
      </c>
      <c r="AK19" s="223" t="s">
        <v>456</v>
      </c>
      <c r="AL19" s="223" t="s">
        <v>99</v>
      </c>
      <c r="AM19" s="223" t="s">
        <v>100</v>
      </c>
      <c r="AN19" s="223" t="s">
        <v>268</v>
      </c>
      <c r="AO19" s="223" t="s">
        <v>101</v>
      </c>
      <c r="AP19" s="224" t="s">
        <v>100</v>
      </c>
      <c r="AQ19" s="224" t="s">
        <v>101</v>
      </c>
      <c r="AR19" s="224" t="s">
        <v>265</v>
      </c>
      <c r="AT19" s="45"/>
      <c r="AU19" s="223" t="s">
        <v>36</v>
      </c>
      <c r="AV19" s="223" t="s">
        <v>456</v>
      </c>
      <c r="AW19" s="223" t="s">
        <v>99</v>
      </c>
      <c r="AX19" s="223" t="s">
        <v>100</v>
      </c>
      <c r="AY19" s="223" t="s">
        <v>268</v>
      </c>
      <c r="AZ19" s="223" t="s">
        <v>101</v>
      </c>
      <c r="BA19" s="224" t="s">
        <v>100</v>
      </c>
      <c r="BB19" s="224" t="s">
        <v>101</v>
      </c>
      <c r="BC19" s="224" t="s">
        <v>265</v>
      </c>
      <c r="BE19" s="45"/>
      <c r="BF19" s="223" t="s">
        <v>36</v>
      </c>
      <c r="BG19" s="223" t="s">
        <v>456</v>
      </c>
      <c r="BH19" s="223" t="s">
        <v>99</v>
      </c>
      <c r="BI19" s="223" t="s">
        <v>100</v>
      </c>
      <c r="BJ19" s="223" t="s">
        <v>268</v>
      </c>
      <c r="BK19" s="223" t="s">
        <v>101</v>
      </c>
      <c r="BL19" s="224" t="s">
        <v>100</v>
      </c>
      <c r="BM19" s="224" t="s">
        <v>101</v>
      </c>
      <c r="BN19" s="224" t="s">
        <v>265</v>
      </c>
    </row>
    <row r="20" spans="2:66" s="323" customFormat="1" ht="15.75" customHeight="1" x14ac:dyDescent="0.25">
      <c r="B20" s="352" t="s">
        <v>72</v>
      </c>
      <c r="C20" s="353">
        <v>237.876594006</v>
      </c>
      <c r="D20" s="353">
        <v>209.34337326100001</v>
      </c>
      <c r="E20" s="353">
        <v>200.53023160699999</v>
      </c>
      <c r="F20" s="353">
        <v>267.87638378999998</v>
      </c>
      <c r="G20" s="353">
        <v>484.03291030299999</v>
      </c>
      <c r="H20" s="353">
        <v>670.32598898399999</v>
      </c>
      <c r="I20" s="354">
        <v>230.939311124</v>
      </c>
      <c r="J20" s="354">
        <v>588.59282705199996</v>
      </c>
      <c r="K20" s="355">
        <v>428.15669304099998</v>
      </c>
      <c r="M20" s="352" t="s">
        <v>72</v>
      </c>
      <c r="N20" s="707">
        <v>33.565578559000002</v>
      </c>
      <c r="O20" s="707">
        <v>26.494638854000002</v>
      </c>
      <c r="P20" s="707">
        <v>24.514841825000001</v>
      </c>
      <c r="Q20" s="707">
        <v>32.201909393000001</v>
      </c>
      <c r="R20" s="707">
        <v>56.844525476999998</v>
      </c>
      <c r="S20" s="707">
        <v>74.478084901000003</v>
      </c>
      <c r="T20" s="708">
        <v>28.795319706000001</v>
      </c>
      <c r="U20" s="708">
        <v>66.741637695999998</v>
      </c>
      <c r="V20" s="709">
        <v>49.719686877000001</v>
      </c>
      <c r="X20" s="352" t="s">
        <v>72</v>
      </c>
      <c r="Y20" s="392">
        <v>45.378953572</v>
      </c>
      <c r="Z20" s="392">
        <v>45.602924117000001</v>
      </c>
      <c r="AA20" s="392">
        <v>43.932652120999997</v>
      </c>
      <c r="AB20" s="392">
        <v>52.359527542000002</v>
      </c>
      <c r="AC20" s="392">
        <v>80.258105669000003</v>
      </c>
      <c r="AD20" s="392">
        <v>103.757851575</v>
      </c>
      <c r="AE20" s="393">
        <v>47.728032663999997</v>
      </c>
      <c r="AF20" s="393">
        <v>93.844002763000006</v>
      </c>
      <c r="AG20" s="387">
        <v>76.062009915000004</v>
      </c>
      <c r="AI20" s="352" t="s">
        <v>72</v>
      </c>
      <c r="AJ20" s="392">
        <v>2.798976862</v>
      </c>
      <c r="AK20" s="392">
        <v>2.667560296</v>
      </c>
      <c r="AL20" s="392">
        <v>2.6313268440000002</v>
      </c>
      <c r="AM20" s="392">
        <v>2.9345581209999998</v>
      </c>
      <c r="AN20" s="392">
        <v>4.0016421150000001</v>
      </c>
      <c r="AO20" s="392">
        <v>5.2341047789999999</v>
      </c>
      <c r="AP20" s="393">
        <v>2.7773271099999999</v>
      </c>
      <c r="AQ20" s="393">
        <v>4.7106514089999996</v>
      </c>
      <c r="AR20" s="387">
        <v>4.0316170270000002</v>
      </c>
      <c r="AT20" s="352" t="s">
        <v>72</v>
      </c>
      <c r="AU20" s="392">
        <v>89.012583504999995</v>
      </c>
      <c r="AV20" s="392">
        <v>87.568180802000001</v>
      </c>
      <c r="AW20" s="392">
        <v>87.622166406999995</v>
      </c>
      <c r="AX20" s="392">
        <v>87.210633600999998</v>
      </c>
      <c r="AY20" s="392">
        <v>87.411146821000003</v>
      </c>
      <c r="AZ20" s="392">
        <v>89.430579132000005</v>
      </c>
      <c r="BA20" s="393">
        <v>87.612705589000001</v>
      </c>
      <c r="BB20" s="393">
        <v>88.578640277000005</v>
      </c>
      <c r="BC20" s="387">
        <v>88.206182674000004</v>
      </c>
      <c r="BE20" s="352" t="s">
        <v>72</v>
      </c>
      <c r="BF20" s="392">
        <v>2.2582415880000002</v>
      </c>
      <c r="BG20" s="392">
        <v>2.2550284939999998</v>
      </c>
      <c r="BH20" s="392">
        <v>2.1742915219999999</v>
      </c>
      <c r="BI20" s="392">
        <v>2.2054408130000001</v>
      </c>
      <c r="BJ20" s="392">
        <v>2.309351167</v>
      </c>
      <c r="BK20" s="392">
        <v>2.1832341610000001</v>
      </c>
      <c r="BL20" s="393">
        <v>2.2188783170000002</v>
      </c>
      <c r="BM20" s="393">
        <v>2.2287366500000001</v>
      </c>
      <c r="BN20" s="387">
        <v>2.2263513760000002</v>
      </c>
    </row>
    <row r="21" spans="2:66" s="323" customFormat="1" ht="15.75" customHeight="1" x14ac:dyDescent="0.25">
      <c r="B21" s="356" t="s">
        <v>171</v>
      </c>
      <c r="C21" s="357">
        <v>237.21233204200001</v>
      </c>
      <c r="D21" s="357">
        <v>209.91542135</v>
      </c>
      <c r="E21" s="357">
        <v>201.50528884900001</v>
      </c>
      <c r="F21" s="357">
        <v>277.56667162799999</v>
      </c>
      <c r="G21" s="357">
        <v>496.350711021</v>
      </c>
      <c r="H21" s="357">
        <v>670.32598898399999</v>
      </c>
      <c r="I21" s="358">
        <v>233.668178098</v>
      </c>
      <c r="J21" s="358">
        <v>597.45342494399995</v>
      </c>
      <c r="K21" s="359">
        <v>433.75552687999999</v>
      </c>
      <c r="M21" s="356" t="s">
        <v>171</v>
      </c>
      <c r="N21" s="710">
        <v>33.520325946</v>
      </c>
      <c r="O21" s="710">
        <v>26.564886523999999</v>
      </c>
      <c r="P21" s="710">
        <v>24.6802417</v>
      </c>
      <c r="Q21" s="710">
        <v>33.659588982999999</v>
      </c>
      <c r="R21" s="710">
        <v>58.711146904000003</v>
      </c>
      <c r="S21" s="710">
        <v>74.478084901000003</v>
      </c>
      <c r="T21" s="711">
        <v>29.262915949</v>
      </c>
      <c r="U21" s="711">
        <v>67.873829329000003</v>
      </c>
      <c r="V21" s="712">
        <v>50.499498134</v>
      </c>
      <c r="X21" s="356" t="s">
        <v>171</v>
      </c>
      <c r="Y21" s="380">
        <v>45.259779266000002</v>
      </c>
      <c r="Z21" s="380">
        <v>45.758878865</v>
      </c>
      <c r="AA21" s="380">
        <v>44.028096714</v>
      </c>
      <c r="AB21" s="380">
        <v>53.028338828999999</v>
      </c>
      <c r="AC21" s="380">
        <v>82.776743062999998</v>
      </c>
      <c r="AD21" s="380">
        <v>103.757851575</v>
      </c>
      <c r="AE21" s="388">
        <v>47.945151822</v>
      </c>
      <c r="AF21" s="388">
        <v>95.347920690999999</v>
      </c>
      <c r="AG21" s="381">
        <v>76.914025111000001</v>
      </c>
      <c r="AI21" s="356" t="s">
        <v>171</v>
      </c>
      <c r="AJ21" s="380">
        <v>2.7905032919999999</v>
      </c>
      <c r="AK21" s="380">
        <v>2.6863712739999999</v>
      </c>
      <c r="AL21" s="380">
        <v>2.620799882</v>
      </c>
      <c r="AM21" s="380">
        <v>2.9741498659999999</v>
      </c>
      <c r="AN21" s="380">
        <v>4.0099910830000001</v>
      </c>
      <c r="AO21" s="380">
        <v>5.2341047789999999</v>
      </c>
      <c r="AP21" s="388">
        <v>2.7916449929999998</v>
      </c>
      <c r="AQ21" s="388">
        <v>4.7314877749999997</v>
      </c>
      <c r="AR21" s="381">
        <v>4.0493874610000002</v>
      </c>
      <c r="AT21" s="356" t="s">
        <v>171</v>
      </c>
      <c r="AU21" s="380">
        <v>89.007807686000007</v>
      </c>
      <c r="AV21" s="380">
        <v>87.645189251999994</v>
      </c>
      <c r="AW21" s="380">
        <v>87.536443215999995</v>
      </c>
      <c r="AX21" s="380">
        <v>87.342749830000002</v>
      </c>
      <c r="AY21" s="380">
        <v>87.118682514</v>
      </c>
      <c r="AZ21" s="380">
        <v>89.430579132000005</v>
      </c>
      <c r="BA21" s="388">
        <v>87.670688779000002</v>
      </c>
      <c r="BB21" s="388">
        <v>88.503893548999997</v>
      </c>
      <c r="BC21" s="381">
        <v>88.179878516000002</v>
      </c>
      <c r="BE21" s="356" t="s">
        <v>171</v>
      </c>
      <c r="BF21" s="380">
        <v>2.241664337</v>
      </c>
      <c r="BG21" s="380">
        <v>2.25523088</v>
      </c>
      <c r="BH21" s="380">
        <v>2.1773328580000002</v>
      </c>
      <c r="BI21" s="380">
        <v>2.2008696030000001</v>
      </c>
      <c r="BJ21" s="380">
        <v>2.3145567250000001</v>
      </c>
      <c r="BK21" s="380">
        <v>2.1832341610000001</v>
      </c>
      <c r="BL21" s="388">
        <v>2.216107118</v>
      </c>
      <c r="BM21" s="388">
        <v>2.2289325039999999</v>
      </c>
      <c r="BN21" s="381">
        <v>2.2258234880000001</v>
      </c>
    </row>
    <row r="22" spans="2:66" s="323" customFormat="1" ht="15.75" customHeight="1" x14ac:dyDescent="0.25">
      <c r="B22" s="360" t="s">
        <v>386</v>
      </c>
      <c r="C22" s="361"/>
      <c r="D22" s="361"/>
      <c r="E22" s="361"/>
      <c r="F22" s="361"/>
      <c r="G22" s="361"/>
      <c r="H22" s="361"/>
      <c r="I22" s="362"/>
      <c r="J22" s="362"/>
      <c r="K22" s="363"/>
      <c r="M22" s="360" t="s">
        <v>386</v>
      </c>
      <c r="N22" s="713"/>
      <c r="O22" s="713"/>
      <c r="P22" s="713"/>
      <c r="Q22" s="713"/>
      <c r="R22" s="713"/>
      <c r="S22" s="713"/>
      <c r="T22" s="714"/>
      <c r="U22" s="714"/>
      <c r="V22" s="715"/>
      <c r="X22" s="360" t="s">
        <v>386</v>
      </c>
      <c r="Y22" s="382"/>
      <c r="Z22" s="382"/>
      <c r="AA22" s="382"/>
      <c r="AB22" s="382"/>
      <c r="AC22" s="382"/>
      <c r="AD22" s="382"/>
      <c r="AE22" s="389"/>
      <c r="AF22" s="389"/>
      <c r="AG22" s="383"/>
      <c r="AI22" s="360" t="s">
        <v>386</v>
      </c>
      <c r="AJ22" s="382"/>
      <c r="AK22" s="382"/>
      <c r="AL22" s="382"/>
      <c r="AM22" s="382"/>
      <c r="AN22" s="382"/>
      <c r="AO22" s="382"/>
      <c r="AP22" s="389"/>
      <c r="AQ22" s="389"/>
      <c r="AR22" s="383"/>
      <c r="AT22" s="360" t="s">
        <v>386</v>
      </c>
      <c r="AU22" s="382"/>
      <c r="AV22" s="382"/>
      <c r="AW22" s="382"/>
      <c r="AX22" s="382"/>
      <c r="AY22" s="382"/>
      <c r="AZ22" s="382"/>
      <c r="BA22" s="389"/>
      <c r="BB22" s="389"/>
      <c r="BC22" s="383"/>
      <c r="BE22" s="360" t="s">
        <v>386</v>
      </c>
      <c r="BF22" s="382"/>
      <c r="BG22" s="382"/>
      <c r="BH22" s="382"/>
      <c r="BI22" s="382"/>
      <c r="BJ22" s="382"/>
      <c r="BK22" s="382"/>
      <c r="BL22" s="389"/>
      <c r="BM22" s="389"/>
      <c r="BN22" s="383"/>
    </row>
    <row r="23" spans="2:66" s="351" customFormat="1" ht="15.75" customHeight="1" x14ac:dyDescent="0.25">
      <c r="B23" s="364" t="s">
        <v>590</v>
      </c>
      <c r="C23" s="365">
        <v>311.43521116300002</v>
      </c>
      <c r="D23" s="365">
        <v>220.00501969699999</v>
      </c>
      <c r="E23" s="365">
        <v>198.21121943899999</v>
      </c>
      <c r="F23" s="365">
        <v>252.22586721799999</v>
      </c>
      <c r="G23" s="365">
        <v>437.88697422199999</v>
      </c>
      <c r="H23" s="365">
        <v>1078.867220521</v>
      </c>
      <c r="I23" s="366">
        <v>238.83268138899999</v>
      </c>
      <c r="J23" s="366">
        <v>869.50366653900005</v>
      </c>
      <c r="K23" s="367">
        <v>534.57109189200003</v>
      </c>
      <c r="M23" s="364" t="s">
        <v>590</v>
      </c>
      <c r="N23" s="716">
        <v>45.279925011000003</v>
      </c>
      <c r="O23" s="716">
        <v>26.751624301</v>
      </c>
      <c r="P23" s="716">
        <v>22.072352271</v>
      </c>
      <c r="Q23" s="716">
        <v>35.725113587999999</v>
      </c>
      <c r="R23" s="716">
        <v>48.953029598000001</v>
      </c>
      <c r="S23" s="716">
        <v>118.27110517600001</v>
      </c>
      <c r="T23" s="717">
        <v>31.535760051</v>
      </c>
      <c r="U23" s="717">
        <v>95.629723102</v>
      </c>
      <c r="V23" s="718">
        <v>61.591125212999998</v>
      </c>
      <c r="X23" s="364" t="s">
        <v>590</v>
      </c>
      <c r="Y23" s="384">
        <v>44.798664784000003</v>
      </c>
      <c r="Z23" s="384">
        <v>48.491243842999999</v>
      </c>
      <c r="AA23" s="384">
        <v>48.804904776999997</v>
      </c>
      <c r="AB23" s="384">
        <v>47.708958873999997</v>
      </c>
      <c r="AC23" s="384">
        <v>76.629406713999998</v>
      </c>
      <c r="AD23" s="384">
        <v>85.099519428999997</v>
      </c>
      <c r="AE23" s="390">
        <v>47.614534698</v>
      </c>
      <c r="AF23" s="390">
        <v>83.579873258999996</v>
      </c>
      <c r="AG23" s="385">
        <v>70.877228396999996</v>
      </c>
      <c r="AI23" s="364" t="s">
        <v>590</v>
      </c>
      <c r="AJ23" s="384">
        <v>2.372658956</v>
      </c>
      <c r="AK23" s="384">
        <v>2.8596289160000001</v>
      </c>
      <c r="AL23" s="384">
        <v>2.5128723929999999</v>
      </c>
      <c r="AM23" s="384">
        <v>2.6335529360000001</v>
      </c>
      <c r="AN23" s="384">
        <v>3.2812397889999998</v>
      </c>
      <c r="AO23" s="384">
        <v>6.3731066480000003</v>
      </c>
      <c r="AP23" s="390">
        <v>2.6061511070000001</v>
      </c>
      <c r="AQ23" s="390">
        <v>5.5178443880000003</v>
      </c>
      <c r="AR23" s="385">
        <v>4.3616314620000001</v>
      </c>
      <c r="AT23" s="364" t="s">
        <v>590</v>
      </c>
      <c r="AU23" s="384">
        <v>86.550291522999999</v>
      </c>
      <c r="AV23" s="384">
        <v>87.785383705000001</v>
      </c>
      <c r="AW23" s="384">
        <v>84.871957209000001</v>
      </c>
      <c r="AX23" s="384">
        <v>87.501722643999997</v>
      </c>
      <c r="AY23" s="384">
        <v>83.366460254000003</v>
      </c>
      <c r="AZ23" s="384">
        <v>94.163704230999997</v>
      </c>
      <c r="BA23" s="390">
        <v>86.883480633000005</v>
      </c>
      <c r="BB23" s="390">
        <v>92.226541053999995</v>
      </c>
      <c r="BC23" s="385">
        <v>90.339418570999996</v>
      </c>
      <c r="BE23" s="364" t="s">
        <v>590</v>
      </c>
      <c r="BF23" s="384">
        <v>2.3353690899999999</v>
      </c>
      <c r="BG23" s="384">
        <v>2.2956683199999999</v>
      </c>
      <c r="BH23" s="384">
        <v>2.073653916</v>
      </c>
      <c r="BI23" s="384">
        <v>2.3478004750000001</v>
      </c>
      <c r="BJ23" s="384">
        <v>2.3186780150000001</v>
      </c>
      <c r="BK23" s="384">
        <v>2.113659991</v>
      </c>
      <c r="BL23" s="390">
        <v>2.2797633770000001</v>
      </c>
      <c r="BM23" s="390">
        <v>2.147383992</v>
      </c>
      <c r="BN23" s="385">
        <v>2.1787936480000001</v>
      </c>
    </row>
    <row r="24" spans="2:66" s="323" customFormat="1" ht="15.75" customHeight="1" x14ac:dyDescent="0.25">
      <c r="B24" s="368" t="s">
        <v>591</v>
      </c>
      <c r="C24" s="369">
        <v>172.256449675</v>
      </c>
      <c r="D24" s="369">
        <v>200.763271629</v>
      </c>
      <c r="E24" s="369">
        <v>319.379916149</v>
      </c>
      <c r="F24" s="369">
        <v>312.523063068</v>
      </c>
      <c r="G24" s="369">
        <v>366.64840545499999</v>
      </c>
      <c r="H24" s="369" t="s">
        <v>84</v>
      </c>
      <c r="I24" s="370">
        <v>232.54245063299999</v>
      </c>
      <c r="J24" s="370">
        <v>366.64840545499999</v>
      </c>
      <c r="K24" s="355">
        <v>271.09626486799999</v>
      </c>
      <c r="M24" s="368" t="s">
        <v>591</v>
      </c>
      <c r="N24" s="719">
        <v>20.626514654000001</v>
      </c>
      <c r="O24" s="719">
        <v>23.057435165000001</v>
      </c>
      <c r="P24" s="719">
        <v>36.710264721000001</v>
      </c>
      <c r="Q24" s="719">
        <v>30.921602641</v>
      </c>
      <c r="R24" s="719">
        <v>52.668973921999999</v>
      </c>
      <c r="S24" s="719" t="s">
        <v>84</v>
      </c>
      <c r="T24" s="720">
        <v>25.744946975000001</v>
      </c>
      <c r="U24" s="720">
        <v>52.668973921999999</v>
      </c>
      <c r="V24" s="709">
        <v>33.485273904000003</v>
      </c>
      <c r="X24" s="368" t="s">
        <v>591</v>
      </c>
      <c r="Y24" s="386">
        <v>42.784803036</v>
      </c>
      <c r="Z24" s="386">
        <v>50.082035951000002</v>
      </c>
      <c r="AA24" s="386">
        <v>61.192287688</v>
      </c>
      <c r="AB24" s="386">
        <v>50.884194864999998</v>
      </c>
      <c r="AC24" s="386">
        <v>52.812276449000002</v>
      </c>
      <c r="AD24" s="386" t="s">
        <v>84</v>
      </c>
      <c r="AE24" s="391">
        <v>50.150144441000002</v>
      </c>
      <c r="AF24" s="391">
        <v>52.812276449000002</v>
      </c>
      <c r="AG24" s="387">
        <v>51.152700862000003</v>
      </c>
      <c r="AI24" s="368" t="s">
        <v>591</v>
      </c>
      <c r="AJ24" s="386">
        <v>2.915833932</v>
      </c>
      <c r="AK24" s="386">
        <v>2.7788934580000002</v>
      </c>
      <c r="AL24" s="386">
        <v>3.6445813199999999</v>
      </c>
      <c r="AM24" s="386">
        <v>2.9114272309999998</v>
      </c>
      <c r="AN24" s="386">
        <v>2.4121007859999999</v>
      </c>
      <c r="AO24" s="386" t="s">
        <v>84</v>
      </c>
      <c r="AP24" s="391">
        <v>2.9445290480000001</v>
      </c>
      <c r="AQ24" s="391">
        <v>2.4121007859999999</v>
      </c>
      <c r="AR24" s="387">
        <v>2.7117909839999998</v>
      </c>
      <c r="AT24" s="368" t="s">
        <v>591</v>
      </c>
      <c r="AU24" s="386">
        <v>89.549992615999997</v>
      </c>
      <c r="AV24" s="386">
        <v>86.626687716000006</v>
      </c>
      <c r="AW24" s="386">
        <v>88.843873135999999</v>
      </c>
      <c r="AX24" s="386">
        <v>86.497654308999998</v>
      </c>
      <c r="AY24" s="386">
        <v>84.047190143999998</v>
      </c>
      <c r="AZ24" s="386" t="s">
        <v>84</v>
      </c>
      <c r="BA24" s="391">
        <v>87.437495611000003</v>
      </c>
      <c r="BB24" s="391">
        <v>84.047190143999998</v>
      </c>
      <c r="BC24" s="387">
        <v>86.160709746999999</v>
      </c>
      <c r="BE24" s="368" t="s">
        <v>591</v>
      </c>
      <c r="BF24" s="386">
        <v>2.0785724569999999</v>
      </c>
      <c r="BG24" s="386">
        <v>2.1448743889999999</v>
      </c>
      <c r="BH24" s="386">
        <v>2.147504648</v>
      </c>
      <c r="BI24" s="386">
        <v>2.0053837259999998</v>
      </c>
      <c r="BJ24" s="386">
        <v>2.484162435</v>
      </c>
      <c r="BK24" s="386" t="s">
        <v>84</v>
      </c>
      <c r="BL24" s="391">
        <v>2.0899787929999998</v>
      </c>
      <c r="BM24" s="391">
        <v>2.484162435</v>
      </c>
      <c r="BN24" s="387">
        <v>2.2432442030000002</v>
      </c>
    </row>
    <row r="25" spans="2:66" s="351" customFormat="1" ht="15.75" customHeight="1" x14ac:dyDescent="0.25">
      <c r="B25" s="364" t="s">
        <v>41</v>
      </c>
      <c r="C25" s="365">
        <v>237.40812675199999</v>
      </c>
      <c r="D25" s="365">
        <v>223.358143273</v>
      </c>
      <c r="E25" s="365">
        <v>132.130115397</v>
      </c>
      <c r="F25" s="365">
        <v>244.84465192299999</v>
      </c>
      <c r="G25" s="365">
        <v>397.949976107</v>
      </c>
      <c r="H25" s="365">
        <v>837.98434537799994</v>
      </c>
      <c r="I25" s="366">
        <v>211.05956383700001</v>
      </c>
      <c r="J25" s="366">
        <v>532.07192782300001</v>
      </c>
      <c r="K25" s="367">
        <v>354.012602249</v>
      </c>
      <c r="M25" s="364" t="s">
        <v>41</v>
      </c>
      <c r="N25" s="716">
        <v>13.972768187</v>
      </c>
      <c r="O25" s="716">
        <v>23.041614053</v>
      </c>
      <c r="P25" s="716">
        <v>14.038016236000001</v>
      </c>
      <c r="Q25" s="716">
        <v>23.224632969000002</v>
      </c>
      <c r="R25" s="716">
        <v>47.682010882</v>
      </c>
      <c r="S25" s="716">
        <v>91.724798878000001</v>
      </c>
      <c r="T25" s="717">
        <v>20.884051096</v>
      </c>
      <c r="U25" s="717">
        <v>61.106200211999997</v>
      </c>
      <c r="V25" s="718">
        <v>38.795755045</v>
      </c>
      <c r="X25" s="364" t="s">
        <v>41</v>
      </c>
      <c r="Y25" s="384">
        <v>32.057332330000001</v>
      </c>
      <c r="Z25" s="384">
        <v>52.974771973000003</v>
      </c>
      <c r="AA25" s="384">
        <v>34.326522230999998</v>
      </c>
      <c r="AB25" s="384">
        <v>54.964692352</v>
      </c>
      <c r="AC25" s="384">
        <v>59.827597906000001</v>
      </c>
      <c r="AD25" s="384">
        <v>122.605026153</v>
      </c>
      <c r="AE25" s="390">
        <v>49.579092566999996</v>
      </c>
      <c r="AF25" s="390">
        <v>79.325440720000003</v>
      </c>
      <c r="AG25" s="385">
        <v>66.192218362999995</v>
      </c>
      <c r="AI25" s="364" t="s">
        <v>41</v>
      </c>
      <c r="AJ25" s="384">
        <v>2.491121369</v>
      </c>
      <c r="AK25" s="384">
        <v>2.8561858949999999</v>
      </c>
      <c r="AL25" s="384">
        <v>1.6766132650000001</v>
      </c>
      <c r="AM25" s="384">
        <v>3.349642673</v>
      </c>
      <c r="AN25" s="384">
        <v>3.5041924369999999</v>
      </c>
      <c r="AO25" s="384">
        <v>5.0557736029999996</v>
      </c>
      <c r="AP25" s="390">
        <v>2.7707251770000001</v>
      </c>
      <c r="AQ25" s="390">
        <v>4.1096284750000001</v>
      </c>
      <c r="AR25" s="385">
        <v>3.543384809</v>
      </c>
      <c r="AT25" s="364" t="s">
        <v>41</v>
      </c>
      <c r="AU25" s="384">
        <v>88.305874923000005</v>
      </c>
      <c r="AV25" s="384">
        <v>85.758908469000005</v>
      </c>
      <c r="AW25" s="384">
        <v>82.339525688999998</v>
      </c>
      <c r="AX25" s="384">
        <v>87.539005338999999</v>
      </c>
      <c r="AY25" s="384">
        <v>88.216825495999998</v>
      </c>
      <c r="AZ25" s="384">
        <v>86.925723481000006</v>
      </c>
      <c r="BA25" s="390">
        <v>85.879477269000006</v>
      </c>
      <c r="BB25" s="390">
        <v>87.815826205999997</v>
      </c>
      <c r="BC25" s="385">
        <v>86.960914502999998</v>
      </c>
      <c r="BE25" s="364" t="s">
        <v>41</v>
      </c>
      <c r="BF25" s="384">
        <v>2.2217673260000002</v>
      </c>
      <c r="BG25" s="384">
        <v>1.9455471010000001</v>
      </c>
      <c r="BH25" s="384">
        <v>2.1089310590000001</v>
      </c>
      <c r="BI25" s="384">
        <v>2.1565816409999998</v>
      </c>
      <c r="BJ25" s="384">
        <v>1.979702745</v>
      </c>
      <c r="BK25" s="384">
        <v>1.715942407</v>
      </c>
      <c r="BL25" s="390">
        <v>2.0824155860000002</v>
      </c>
      <c r="BM25" s="390">
        <v>1.8530868250000001</v>
      </c>
      <c r="BN25" s="385">
        <v>1.9289249879999999</v>
      </c>
    </row>
    <row r="26" spans="2:66" s="323" customFormat="1" ht="15.75" customHeight="1" x14ac:dyDescent="0.25">
      <c r="B26" s="368" t="s">
        <v>592</v>
      </c>
      <c r="C26" s="369">
        <v>173.462156034</v>
      </c>
      <c r="D26" s="369">
        <v>225.53552633699999</v>
      </c>
      <c r="E26" s="369">
        <v>147.860706983</v>
      </c>
      <c r="F26" s="369">
        <v>228.239792333</v>
      </c>
      <c r="G26" s="369">
        <v>748.45921404800004</v>
      </c>
      <c r="H26" s="369">
        <v>362.48479036200001</v>
      </c>
      <c r="I26" s="370">
        <v>201.08031883199999</v>
      </c>
      <c r="J26" s="370">
        <v>639.08845229899998</v>
      </c>
      <c r="K26" s="355">
        <v>378.99810513900002</v>
      </c>
      <c r="M26" s="368" t="s">
        <v>592</v>
      </c>
      <c r="N26" s="719">
        <v>20.084519570000001</v>
      </c>
      <c r="O26" s="719">
        <v>31.544357425000001</v>
      </c>
      <c r="P26" s="719">
        <v>17.446178939999999</v>
      </c>
      <c r="Q26" s="719">
        <v>44.442763298999999</v>
      </c>
      <c r="R26" s="719">
        <v>72.920359477000005</v>
      </c>
      <c r="S26" s="719">
        <v>51.333508833000003</v>
      </c>
      <c r="T26" s="720">
        <v>29.552406936000001</v>
      </c>
      <c r="U26" s="720">
        <v>66.803450806000001</v>
      </c>
      <c r="V26" s="709">
        <v>44.683685916000002</v>
      </c>
      <c r="X26" s="368" t="s">
        <v>592</v>
      </c>
      <c r="Y26" s="386">
        <v>51.337038491000001</v>
      </c>
      <c r="Z26" s="386">
        <v>43.677645075999997</v>
      </c>
      <c r="AA26" s="386">
        <v>36.920465843999999</v>
      </c>
      <c r="AB26" s="386">
        <v>42.530403571000001</v>
      </c>
      <c r="AC26" s="386">
        <v>130.44710266000001</v>
      </c>
      <c r="AD26" s="386">
        <v>57.225034907999998</v>
      </c>
      <c r="AE26" s="391">
        <v>43.082489406999997</v>
      </c>
      <c r="AF26" s="391">
        <v>108.196547416</v>
      </c>
      <c r="AG26" s="387">
        <v>73.296185449999996</v>
      </c>
      <c r="AI26" s="368" t="s">
        <v>592</v>
      </c>
      <c r="AJ26" s="386">
        <v>3.3789216199999998</v>
      </c>
      <c r="AK26" s="386">
        <v>2.6240573110000001</v>
      </c>
      <c r="AL26" s="386">
        <v>2.0811352809999999</v>
      </c>
      <c r="AM26" s="386">
        <v>2.508951594</v>
      </c>
      <c r="AN26" s="386">
        <v>6.0750080229999996</v>
      </c>
      <c r="AO26" s="386">
        <v>3.071051561</v>
      </c>
      <c r="AP26" s="391">
        <v>2.572508703</v>
      </c>
      <c r="AQ26" s="391">
        <v>5.2497057930000004</v>
      </c>
      <c r="AR26" s="387">
        <v>3.953486823</v>
      </c>
      <c r="AT26" s="368" t="s">
        <v>592</v>
      </c>
      <c r="AU26" s="386">
        <v>89.699623368999994</v>
      </c>
      <c r="AV26" s="386">
        <v>88.415095050000005</v>
      </c>
      <c r="AW26" s="386">
        <v>85.862642206999993</v>
      </c>
      <c r="AX26" s="386">
        <v>90.346096265</v>
      </c>
      <c r="AY26" s="386">
        <v>88.143534037999999</v>
      </c>
      <c r="AZ26" s="386">
        <v>88.342924049999993</v>
      </c>
      <c r="BA26" s="391">
        <v>88.605663182000001</v>
      </c>
      <c r="BB26" s="391">
        <v>88.204124221000001</v>
      </c>
      <c r="BC26" s="387">
        <v>88.419344335999995</v>
      </c>
      <c r="BE26" s="368" t="s">
        <v>592</v>
      </c>
      <c r="BF26" s="386">
        <v>1.982706463</v>
      </c>
      <c r="BG26" s="386">
        <v>2.3642339190000001</v>
      </c>
      <c r="BH26" s="386">
        <v>2.0192898800000001</v>
      </c>
      <c r="BI26" s="386">
        <v>2.3135048409999999</v>
      </c>
      <c r="BJ26" s="386">
        <v>2.317724889</v>
      </c>
      <c r="BK26" s="386">
        <v>1.970013426</v>
      </c>
      <c r="BL26" s="391">
        <v>2.242987641</v>
      </c>
      <c r="BM26" s="391">
        <v>2.261840496</v>
      </c>
      <c r="BN26" s="387">
        <v>2.255900971</v>
      </c>
    </row>
    <row r="27" spans="2:66" s="351" customFormat="1" ht="15.75" customHeight="1" x14ac:dyDescent="0.25">
      <c r="B27" s="364" t="s">
        <v>44</v>
      </c>
      <c r="C27" s="365">
        <v>100.410288456</v>
      </c>
      <c r="D27" s="365">
        <v>98.848580154999993</v>
      </c>
      <c r="E27" s="365" t="s">
        <v>84</v>
      </c>
      <c r="F27" s="365">
        <v>279.07006051600001</v>
      </c>
      <c r="G27" s="365" t="s">
        <v>84</v>
      </c>
      <c r="H27" s="365" t="s">
        <v>84</v>
      </c>
      <c r="I27" s="366">
        <v>179.26900722600001</v>
      </c>
      <c r="J27" s="366" t="s">
        <v>84</v>
      </c>
      <c r="K27" s="367">
        <v>179.26900722600001</v>
      </c>
      <c r="M27" s="364" t="s">
        <v>44</v>
      </c>
      <c r="N27" s="716">
        <v>15.064144592</v>
      </c>
      <c r="O27" s="716">
        <v>14.790183044000001</v>
      </c>
      <c r="P27" s="716" t="s">
        <v>84</v>
      </c>
      <c r="Q27" s="716">
        <v>11.890412595999999</v>
      </c>
      <c r="R27" s="716" t="s">
        <v>84</v>
      </c>
      <c r="S27" s="716" t="s">
        <v>84</v>
      </c>
      <c r="T27" s="717">
        <v>13.623637946000001</v>
      </c>
      <c r="U27" s="717" t="s">
        <v>84</v>
      </c>
      <c r="V27" s="718">
        <v>13.623637946000001</v>
      </c>
      <c r="X27" s="364" t="s">
        <v>44</v>
      </c>
      <c r="Y27" s="384">
        <v>18.320822788000001</v>
      </c>
      <c r="Z27" s="384">
        <v>13.130778960000001</v>
      </c>
      <c r="AA27" s="384" t="s">
        <v>84</v>
      </c>
      <c r="AB27" s="384">
        <v>62.742549351000001</v>
      </c>
      <c r="AC27" s="384" t="s">
        <v>84</v>
      </c>
      <c r="AD27" s="384" t="s">
        <v>84</v>
      </c>
      <c r="AE27" s="390">
        <v>33.871114685000002</v>
      </c>
      <c r="AF27" s="390" t="s">
        <v>84</v>
      </c>
      <c r="AG27" s="385">
        <v>33.871114685000002</v>
      </c>
      <c r="AI27" s="364" t="s">
        <v>44</v>
      </c>
      <c r="AJ27" s="384">
        <v>1.3707392199999999</v>
      </c>
      <c r="AK27" s="384">
        <v>0.72610662100000001</v>
      </c>
      <c r="AL27" s="384" t="s">
        <v>84</v>
      </c>
      <c r="AM27" s="384">
        <v>3.5309817450000001</v>
      </c>
      <c r="AN27" s="384" t="s">
        <v>84</v>
      </c>
      <c r="AO27" s="384" t="s">
        <v>84</v>
      </c>
      <c r="AP27" s="390">
        <v>2.132230866</v>
      </c>
      <c r="AQ27" s="390" t="s">
        <v>84</v>
      </c>
      <c r="AR27" s="385">
        <v>2.132230866</v>
      </c>
      <c r="AT27" s="364" t="s">
        <v>44</v>
      </c>
      <c r="AU27" s="384">
        <v>88.906274124999996</v>
      </c>
      <c r="AV27" s="384">
        <v>83.491501345000003</v>
      </c>
      <c r="AW27" s="384" t="s">
        <v>84</v>
      </c>
      <c r="AX27" s="384">
        <v>84.188201612</v>
      </c>
      <c r="AY27" s="384" t="s">
        <v>84</v>
      </c>
      <c r="AZ27" s="384" t="s">
        <v>84</v>
      </c>
      <c r="BA27" s="390">
        <v>86.139423148999995</v>
      </c>
      <c r="BB27" s="390" t="s">
        <v>84</v>
      </c>
      <c r="BC27" s="385">
        <v>86.139423148999995</v>
      </c>
      <c r="BE27" s="364" t="s">
        <v>44</v>
      </c>
      <c r="BF27" s="384">
        <v>2.6018065799999999</v>
      </c>
      <c r="BG27" s="384">
        <v>2.9653238399999999</v>
      </c>
      <c r="BH27" s="384" t="s">
        <v>84</v>
      </c>
      <c r="BI27" s="384">
        <v>0.93825651600000004</v>
      </c>
      <c r="BJ27" s="384" t="s">
        <v>84</v>
      </c>
      <c r="BK27" s="384" t="s">
        <v>84</v>
      </c>
      <c r="BL27" s="390">
        <v>1.4821205500000001</v>
      </c>
      <c r="BM27" s="390" t="s">
        <v>84</v>
      </c>
      <c r="BN27" s="385">
        <v>1.4821205500000001</v>
      </c>
    </row>
    <row r="28" spans="2:66" s="323" customFormat="1" ht="15.75" customHeight="1" x14ac:dyDescent="0.25">
      <c r="B28" s="368" t="s">
        <v>102</v>
      </c>
      <c r="C28" s="369">
        <v>216.485995296</v>
      </c>
      <c r="D28" s="369">
        <v>241.521353949</v>
      </c>
      <c r="E28" s="369">
        <v>218.84589066000001</v>
      </c>
      <c r="F28" s="369">
        <v>262.25982484399998</v>
      </c>
      <c r="G28" s="369">
        <v>607.94362633100002</v>
      </c>
      <c r="H28" s="369">
        <v>946.70582443000001</v>
      </c>
      <c r="I28" s="370">
        <v>238.677774422</v>
      </c>
      <c r="J28" s="370">
        <v>738.66011442299998</v>
      </c>
      <c r="K28" s="355">
        <v>425.83392899799998</v>
      </c>
      <c r="M28" s="368" t="s">
        <v>102</v>
      </c>
      <c r="N28" s="719">
        <v>36.401234657000003</v>
      </c>
      <c r="O28" s="719">
        <v>28.099668223999998</v>
      </c>
      <c r="P28" s="719">
        <v>26.148707562999999</v>
      </c>
      <c r="Q28" s="719">
        <v>30.465917125000001</v>
      </c>
      <c r="R28" s="719">
        <v>71.607084978000003</v>
      </c>
      <c r="S28" s="719">
        <v>113.27802227399999</v>
      </c>
      <c r="T28" s="720">
        <v>29.262063839</v>
      </c>
      <c r="U28" s="720">
        <v>87.686442737999997</v>
      </c>
      <c r="V28" s="709">
        <v>51.131800454999997</v>
      </c>
      <c r="X28" s="368" t="s">
        <v>102</v>
      </c>
      <c r="Y28" s="386">
        <v>47.267529664999998</v>
      </c>
      <c r="Z28" s="386">
        <v>56.078472494000003</v>
      </c>
      <c r="AA28" s="386">
        <v>46.253449836999998</v>
      </c>
      <c r="AB28" s="386">
        <v>53.554888079000001</v>
      </c>
      <c r="AC28" s="386">
        <v>95.426572617000005</v>
      </c>
      <c r="AD28" s="386">
        <v>83.630736514999995</v>
      </c>
      <c r="AE28" s="391">
        <v>51.823234997999997</v>
      </c>
      <c r="AF28" s="391">
        <v>89.204227785</v>
      </c>
      <c r="AG28" s="387">
        <v>71.194971304999996</v>
      </c>
      <c r="AI28" s="368" t="s">
        <v>102</v>
      </c>
      <c r="AJ28" s="386">
        <v>3.0178927720000002</v>
      </c>
      <c r="AK28" s="386">
        <v>3.0881848779999999</v>
      </c>
      <c r="AL28" s="386">
        <v>2.7024821750000001</v>
      </c>
      <c r="AM28" s="386">
        <v>3.383680424</v>
      </c>
      <c r="AN28" s="386">
        <v>4.4994562650000001</v>
      </c>
      <c r="AO28" s="386">
        <v>4.939172578</v>
      </c>
      <c r="AP28" s="391">
        <v>3.0630207280000001</v>
      </c>
      <c r="AQ28" s="391">
        <v>4.7066796909999997</v>
      </c>
      <c r="AR28" s="387">
        <v>3.9612391749999998</v>
      </c>
      <c r="AT28" s="368" t="s">
        <v>102</v>
      </c>
      <c r="AU28" s="386">
        <v>91.113052775</v>
      </c>
      <c r="AV28" s="386">
        <v>87.096257472999994</v>
      </c>
      <c r="AW28" s="386">
        <v>87.475945138</v>
      </c>
      <c r="AX28" s="386">
        <v>89.495517469000006</v>
      </c>
      <c r="AY28" s="386">
        <v>87.772995269000006</v>
      </c>
      <c r="AZ28" s="386">
        <v>90.993384301999996</v>
      </c>
      <c r="BA28" s="391">
        <v>88.369214385999996</v>
      </c>
      <c r="BB28" s="391">
        <v>89.471761756000006</v>
      </c>
      <c r="BC28" s="387">
        <v>88.940581151000004</v>
      </c>
      <c r="BE28" s="368" t="s">
        <v>102</v>
      </c>
      <c r="BF28" s="386">
        <v>2.3155870090000001</v>
      </c>
      <c r="BG28" s="386">
        <v>2.2146627419999998</v>
      </c>
      <c r="BH28" s="386">
        <v>2.022455763</v>
      </c>
      <c r="BI28" s="386">
        <v>1.677497464</v>
      </c>
      <c r="BJ28" s="386">
        <v>2.3367928230000001</v>
      </c>
      <c r="BK28" s="386">
        <v>2.4886914280000001</v>
      </c>
      <c r="BL28" s="391">
        <v>2.020232236</v>
      </c>
      <c r="BM28" s="391">
        <v>2.4119135209999998</v>
      </c>
      <c r="BN28" s="387">
        <v>2.274555833</v>
      </c>
    </row>
    <row r="29" spans="2:66" s="351" customFormat="1" ht="15.75" customHeight="1" x14ac:dyDescent="0.25">
      <c r="B29" s="364" t="s">
        <v>593</v>
      </c>
      <c r="C29" s="365">
        <v>68.542318227999999</v>
      </c>
      <c r="D29" s="365">
        <v>145.790585878</v>
      </c>
      <c r="E29" s="365">
        <v>241.66387814500001</v>
      </c>
      <c r="F29" s="365">
        <v>247.969120605</v>
      </c>
      <c r="G29" s="365">
        <v>554.05376593799997</v>
      </c>
      <c r="H29" s="365">
        <v>631.15898694299995</v>
      </c>
      <c r="I29" s="366">
        <v>210.143263077</v>
      </c>
      <c r="J29" s="366">
        <v>580.34674810299998</v>
      </c>
      <c r="K29" s="367">
        <v>423.52044433999998</v>
      </c>
      <c r="M29" s="364" t="s">
        <v>593</v>
      </c>
      <c r="N29" s="716">
        <v>11.273575835000001</v>
      </c>
      <c r="O29" s="716">
        <v>16.162495185000001</v>
      </c>
      <c r="P29" s="716">
        <v>26.920043338999999</v>
      </c>
      <c r="Q29" s="716">
        <v>33.915812625000001</v>
      </c>
      <c r="R29" s="716">
        <v>69.222977503999999</v>
      </c>
      <c r="S29" s="716">
        <v>82.189533259000001</v>
      </c>
      <c r="T29" s="717">
        <v>25.853537211999999</v>
      </c>
      <c r="U29" s="717">
        <v>73.644590136000005</v>
      </c>
      <c r="V29" s="718">
        <v>53.399253487000003</v>
      </c>
      <c r="X29" s="364" t="s">
        <v>593</v>
      </c>
      <c r="Y29" s="384">
        <v>20.305535838000001</v>
      </c>
      <c r="Z29" s="384">
        <v>37.146882091999998</v>
      </c>
      <c r="AA29" s="384">
        <v>50.586514207</v>
      </c>
      <c r="AB29" s="384">
        <v>54.812429567000002</v>
      </c>
      <c r="AC29" s="384">
        <v>84.231947492000003</v>
      </c>
      <c r="AD29" s="384">
        <v>85.470714051000002</v>
      </c>
      <c r="AE29" s="390">
        <v>47.962111788999998</v>
      </c>
      <c r="AF29" s="390">
        <v>84.687141873000002</v>
      </c>
      <c r="AG29" s="385">
        <v>72.946593669999999</v>
      </c>
      <c r="AI29" s="364" t="s">
        <v>593</v>
      </c>
      <c r="AJ29" s="384">
        <v>2.041660915</v>
      </c>
      <c r="AK29" s="384">
        <v>2.183836618</v>
      </c>
      <c r="AL29" s="384">
        <v>3.3978712660000001</v>
      </c>
      <c r="AM29" s="384">
        <v>2.7273901359999999</v>
      </c>
      <c r="AN29" s="384">
        <v>4.0198380819999997</v>
      </c>
      <c r="AO29" s="384">
        <v>3.4713025059999998</v>
      </c>
      <c r="AP29" s="390">
        <v>2.744040875</v>
      </c>
      <c r="AQ29" s="390">
        <v>3.7973047520000001</v>
      </c>
      <c r="AR29" s="385">
        <v>3.5138103869999999</v>
      </c>
      <c r="AT29" s="364" t="s">
        <v>593</v>
      </c>
      <c r="AU29" s="384">
        <v>92.745526275000003</v>
      </c>
      <c r="AV29" s="384">
        <v>86.074039372000001</v>
      </c>
      <c r="AW29" s="384">
        <v>89.556327611</v>
      </c>
      <c r="AX29" s="384">
        <v>86.088024236999999</v>
      </c>
      <c r="AY29" s="384">
        <v>87.688630821000004</v>
      </c>
      <c r="AZ29" s="384">
        <v>84.644693351000001</v>
      </c>
      <c r="BA29" s="390">
        <v>87.236162261999993</v>
      </c>
      <c r="BB29" s="390">
        <v>86.570112386999995</v>
      </c>
      <c r="BC29" s="385">
        <v>86.783040481</v>
      </c>
      <c r="BE29" s="364" t="s">
        <v>593</v>
      </c>
      <c r="BF29" s="384">
        <v>3.1944651140000002</v>
      </c>
      <c r="BG29" s="384">
        <v>2.6416809969999999</v>
      </c>
      <c r="BH29" s="384">
        <v>2.3544369719999998</v>
      </c>
      <c r="BI29" s="384">
        <v>2.3438645939999998</v>
      </c>
      <c r="BJ29" s="384">
        <v>2.2040051369999998</v>
      </c>
      <c r="BK29" s="384">
        <v>2.179947721</v>
      </c>
      <c r="BL29" s="390">
        <v>2.4185990739999998</v>
      </c>
      <c r="BM29" s="390">
        <v>2.195083259</v>
      </c>
      <c r="BN29" s="385">
        <v>2.2420648540000001</v>
      </c>
    </row>
    <row r="30" spans="2:66" s="323" customFormat="1" ht="15.75" customHeight="1" x14ac:dyDescent="0.25">
      <c r="B30" s="368" t="s">
        <v>103</v>
      </c>
      <c r="C30" s="369">
        <v>322.60295461099997</v>
      </c>
      <c r="D30" s="369">
        <v>185.05319704799999</v>
      </c>
      <c r="E30" s="369">
        <v>210.32160246199999</v>
      </c>
      <c r="F30" s="369">
        <v>213.67906757099999</v>
      </c>
      <c r="G30" s="369">
        <v>619.61459002900006</v>
      </c>
      <c r="H30" s="369">
        <v>525.50396393599999</v>
      </c>
      <c r="I30" s="370">
        <v>209.12033782099999</v>
      </c>
      <c r="J30" s="370">
        <v>586.94088442400005</v>
      </c>
      <c r="K30" s="355">
        <v>369.79330986000002</v>
      </c>
      <c r="M30" s="368" t="s">
        <v>103</v>
      </c>
      <c r="N30" s="719">
        <v>40.512302681999998</v>
      </c>
      <c r="O30" s="719">
        <v>21.208605775999999</v>
      </c>
      <c r="P30" s="719">
        <v>23.515942801000001</v>
      </c>
      <c r="Q30" s="719">
        <v>29.356843141999999</v>
      </c>
      <c r="R30" s="719">
        <v>67.823708405000005</v>
      </c>
      <c r="S30" s="719">
        <v>45.645614027999997</v>
      </c>
      <c r="T30" s="720">
        <v>25.57278951</v>
      </c>
      <c r="U30" s="720">
        <v>60.123828416000002</v>
      </c>
      <c r="V30" s="709">
        <v>40.266056347999999</v>
      </c>
      <c r="X30" s="368" t="s">
        <v>103</v>
      </c>
      <c r="Y30" s="386">
        <v>50.471459162999999</v>
      </c>
      <c r="Z30" s="386">
        <v>40.107852936</v>
      </c>
      <c r="AA30" s="386">
        <v>42.691054119999997</v>
      </c>
      <c r="AB30" s="386">
        <v>38.064102249999998</v>
      </c>
      <c r="AC30" s="386">
        <v>83.972261037999999</v>
      </c>
      <c r="AD30" s="386">
        <v>98.136331135000006</v>
      </c>
      <c r="AE30" s="391">
        <v>40.808595463000003</v>
      </c>
      <c r="AF30" s="391">
        <v>87.916564510000001</v>
      </c>
      <c r="AG30" s="387">
        <v>63.930561449000002</v>
      </c>
      <c r="AI30" s="368" t="s">
        <v>103</v>
      </c>
      <c r="AJ30" s="386">
        <v>3.2567411129999999</v>
      </c>
      <c r="AK30" s="386">
        <v>2.199488761</v>
      </c>
      <c r="AL30" s="386">
        <v>3.1873366839999999</v>
      </c>
      <c r="AM30" s="386">
        <v>2.6752939699999998</v>
      </c>
      <c r="AN30" s="386">
        <v>4.150285266</v>
      </c>
      <c r="AO30" s="386">
        <v>4.8426109390000001</v>
      </c>
      <c r="AP30" s="391">
        <v>2.6635596119999998</v>
      </c>
      <c r="AQ30" s="391">
        <v>4.3433007379999999</v>
      </c>
      <c r="AR30" s="387">
        <v>3.6044939619999998</v>
      </c>
      <c r="AT30" s="368" t="s">
        <v>103</v>
      </c>
      <c r="AU30" s="386">
        <v>89.559944794000003</v>
      </c>
      <c r="AV30" s="386">
        <v>85.410118577999995</v>
      </c>
      <c r="AW30" s="386">
        <v>90.554946938000001</v>
      </c>
      <c r="AX30" s="386">
        <v>89.908388162999998</v>
      </c>
      <c r="AY30" s="386">
        <v>87.144917449000005</v>
      </c>
      <c r="AZ30" s="386">
        <v>86.699246133000003</v>
      </c>
      <c r="BA30" s="391">
        <v>88.678854189000006</v>
      </c>
      <c r="BB30" s="391">
        <v>87.020810260000005</v>
      </c>
      <c r="BC30" s="387">
        <v>87.865037841000003</v>
      </c>
      <c r="BE30" s="368" t="s">
        <v>103</v>
      </c>
      <c r="BF30" s="386">
        <v>2.5374707769999998</v>
      </c>
      <c r="BG30" s="386">
        <v>2.282931901</v>
      </c>
      <c r="BH30" s="386">
        <v>1.905622226</v>
      </c>
      <c r="BI30" s="386">
        <v>2.7128477549999999</v>
      </c>
      <c r="BJ30" s="386">
        <v>2.0988821670000002</v>
      </c>
      <c r="BK30" s="386">
        <v>1.5893905859999999</v>
      </c>
      <c r="BL30" s="391">
        <v>2.3405180410000002</v>
      </c>
      <c r="BM30" s="391">
        <v>1.9405101769999999</v>
      </c>
      <c r="BN30" s="387">
        <v>2.0705196990000001</v>
      </c>
    </row>
    <row r="31" spans="2:66" s="351" customFormat="1" ht="15.75" customHeight="1" x14ac:dyDescent="0.25">
      <c r="B31" s="364" t="s">
        <v>594</v>
      </c>
      <c r="C31" s="365">
        <v>220.762876291</v>
      </c>
      <c r="D31" s="365">
        <v>222.05525932</v>
      </c>
      <c r="E31" s="365">
        <v>207.58640376299999</v>
      </c>
      <c r="F31" s="365">
        <v>400.331306681</v>
      </c>
      <c r="G31" s="365">
        <v>517.90095933999999</v>
      </c>
      <c r="H31" s="365">
        <v>836.39817917899995</v>
      </c>
      <c r="I31" s="366">
        <v>275.581785131</v>
      </c>
      <c r="J31" s="366">
        <v>664.93029637799998</v>
      </c>
      <c r="K31" s="367">
        <v>433.75433397400002</v>
      </c>
      <c r="M31" s="364" t="s">
        <v>594</v>
      </c>
      <c r="N31" s="716">
        <v>29.961311761000001</v>
      </c>
      <c r="O31" s="716">
        <v>27.801328107</v>
      </c>
      <c r="P31" s="716">
        <v>31.020396696999999</v>
      </c>
      <c r="Q31" s="716">
        <v>39.931974775999997</v>
      </c>
      <c r="R31" s="716">
        <v>56.067483811000002</v>
      </c>
      <c r="S31" s="716">
        <v>60.018287974000003</v>
      </c>
      <c r="T31" s="717">
        <v>32.698520203999998</v>
      </c>
      <c r="U31" s="717">
        <v>57.891311715000001</v>
      </c>
      <c r="V31" s="718">
        <v>42.933073389</v>
      </c>
      <c r="X31" s="364" t="s">
        <v>594</v>
      </c>
      <c r="Y31" s="384">
        <v>47.504415848000001</v>
      </c>
      <c r="Z31" s="384">
        <v>45.304262434000002</v>
      </c>
      <c r="AA31" s="384">
        <v>47.128125455999999</v>
      </c>
      <c r="AB31" s="384">
        <v>71.546211099999994</v>
      </c>
      <c r="AC31" s="384">
        <v>81.719226750999994</v>
      </c>
      <c r="AD31" s="384">
        <v>97.665181025999999</v>
      </c>
      <c r="AE31" s="390">
        <v>55.377922542999997</v>
      </c>
      <c r="AF31" s="390">
        <v>90.278358677</v>
      </c>
      <c r="AG31" s="385">
        <v>72.937973983000006</v>
      </c>
      <c r="AI31" s="364" t="s">
        <v>594</v>
      </c>
      <c r="AJ31" s="384">
        <v>2.7116968090000002</v>
      </c>
      <c r="AK31" s="384">
        <v>2.9140011000000001</v>
      </c>
      <c r="AL31" s="384">
        <v>3.2706261350000001</v>
      </c>
      <c r="AM31" s="384">
        <v>4.1703896370000004</v>
      </c>
      <c r="AN31" s="384">
        <v>4.4351541399999999</v>
      </c>
      <c r="AO31" s="384">
        <v>4.3086638270000002</v>
      </c>
      <c r="AP31" s="390">
        <v>3.4269008589999999</v>
      </c>
      <c r="AQ31" s="390">
        <v>4.360814983</v>
      </c>
      <c r="AR31" s="385">
        <v>3.9542921080000002</v>
      </c>
      <c r="AT31" s="364" t="s">
        <v>594</v>
      </c>
      <c r="AU31" s="384">
        <v>87.630934031999999</v>
      </c>
      <c r="AV31" s="384">
        <v>89.008625796999993</v>
      </c>
      <c r="AW31" s="384">
        <v>91.407743483000004</v>
      </c>
      <c r="AX31" s="384">
        <v>88.012863175999996</v>
      </c>
      <c r="AY31" s="384">
        <v>88.701030013999997</v>
      </c>
      <c r="AZ31" s="384">
        <v>83.219551804999995</v>
      </c>
      <c r="BA31" s="390">
        <v>88.943386066000002</v>
      </c>
      <c r="BB31" s="390">
        <v>85.758798127000006</v>
      </c>
      <c r="BC31" s="385">
        <v>87.341070043000002</v>
      </c>
      <c r="BE31" s="364" t="s">
        <v>594</v>
      </c>
      <c r="BF31" s="384">
        <v>2.0407865030000001</v>
      </c>
      <c r="BG31" s="384">
        <v>2.170293445</v>
      </c>
      <c r="BH31" s="384">
        <v>2.413476636</v>
      </c>
      <c r="BI31" s="384">
        <v>2.0907597899999999</v>
      </c>
      <c r="BJ31" s="384">
        <v>1.947101336</v>
      </c>
      <c r="BK31" s="384">
        <v>1.138904205</v>
      </c>
      <c r="BL31" s="390">
        <v>2.159633141</v>
      </c>
      <c r="BM31" s="390">
        <v>1.477799109</v>
      </c>
      <c r="BN31" s="385">
        <v>1.7350100939999999</v>
      </c>
    </row>
    <row r="32" spans="2:66" s="323" customFormat="1" ht="15.75" customHeight="1" x14ac:dyDescent="0.25">
      <c r="B32" s="368" t="s">
        <v>104</v>
      </c>
      <c r="C32" s="369">
        <v>305.23473176700003</v>
      </c>
      <c r="D32" s="369">
        <v>228.07628537599999</v>
      </c>
      <c r="E32" s="369">
        <v>270.46147426200002</v>
      </c>
      <c r="F32" s="369">
        <v>359.89264039800003</v>
      </c>
      <c r="G32" s="369">
        <v>538.59380133699995</v>
      </c>
      <c r="H32" s="369">
        <v>1607.212091762</v>
      </c>
      <c r="I32" s="370">
        <v>284.43734745500001</v>
      </c>
      <c r="J32" s="370">
        <v>1050.581003778</v>
      </c>
      <c r="K32" s="355">
        <v>633.74579175400004</v>
      </c>
      <c r="M32" s="368" t="s">
        <v>104</v>
      </c>
      <c r="N32" s="719">
        <v>43.556277309999999</v>
      </c>
      <c r="O32" s="719">
        <v>37.313940443</v>
      </c>
      <c r="P32" s="719">
        <v>35.603834767999999</v>
      </c>
      <c r="Q32" s="719">
        <v>48.474085936000002</v>
      </c>
      <c r="R32" s="719">
        <v>53.615060262</v>
      </c>
      <c r="S32" s="719">
        <v>166.81393177999999</v>
      </c>
      <c r="T32" s="720">
        <v>40.668840119000002</v>
      </c>
      <c r="U32" s="720">
        <v>107.849929782</v>
      </c>
      <c r="V32" s="709">
        <v>71.298764054000003</v>
      </c>
      <c r="X32" s="368" t="s">
        <v>104</v>
      </c>
      <c r="Y32" s="386">
        <v>51.391761682000002</v>
      </c>
      <c r="Z32" s="386">
        <v>41.773770872999997</v>
      </c>
      <c r="AA32" s="386">
        <v>47.397561570000001</v>
      </c>
      <c r="AB32" s="386">
        <v>55.138024578</v>
      </c>
      <c r="AC32" s="386">
        <v>105.993566466</v>
      </c>
      <c r="AD32" s="386">
        <v>155.70126368000001</v>
      </c>
      <c r="AE32" s="391">
        <v>48.499004640999999</v>
      </c>
      <c r="AF32" s="391">
        <v>138.3723933</v>
      </c>
      <c r="AG32" s="387">
        <v>95.264615845999998</v>
      </c>
      <c r="AI32" s="368" t="s">
        <v>104</v>
      </c>
      <c r="AJ32" s="386">
        <v>3.2350274140000002</v>
      </c>
      <c r="AK32" s="386">
        <v>2.667044046</v>
      </c>
      <c r="AL32" s="386">
        <v>3.0379061100000002</v>
      </c>
      <c r="AM32" s="386">
        <v>3.1781905579999998</v>
      </c>
      <c r="AN32" s="386">
        <v>4.8388489310000002</v>
      </c>
      <c r="AO32" s="386">
        <v>7.8487212939999997</v>
      </c>
      <c r="AP32" s="391">
        <v>3.005681413</v>
      </c>
      <c r="AQ32" s="391">
        <v>6.730715816</v>
      </c>
      <c r="AR32" s="387">
        <v>5.1670174260000001</v>
      </c>
      <c r="AT32" s="368" t="s">
        <v>104</v>
      </c>
      <c r="AU32" s="386">
        <v>89.896214714999999</v>
      </c>
      <c r="AV32" s="386">
        <v>89.878886643000001</v>
      </c>
      <c r="AW32" s="386">
        <v>89.175379943999999</v>
      </c>
      <c r="AX32" s="386">
        <v>88.603408345999995</v>
      </c>
      <c r="AY32" s="386">
        <v>85.968436961999998</v>
      </c>
      <c r="AZ32" s="386">
        <v>92.647133724</v>
      </c>
      <c r="BA32" s="391">
        <v>89.367746036</v>
      </c>
      <c r="BB32" s="391">
        <v>90.318836962000006</v>
      </c>
      <c r="BC32" s="387">
        <v>89.862646128999998</v>
      </c>
      <c r="BE32" s="368" t="s">
        <v>104</v>
      </c>
      <c r="BF32" s="386">
        <v>2.2559461719999998</v>
      </c>
      <c r="BG32" s="386">
        <v>2.4753812810000002</v>
      </c>
      <c r="BH32" s="386">
        <v>2.2337741109999998</v>
      </c>
      <c r="BI32" s="386">
        <v>2.5405681320000002</v>
      </c>
      <c r="BJ32" s="386">
        <v>2.5266926270000001</v>
      </c>
      <c r="BK32" s="386">
        <v>2.349966856</v>
      </c>
      <c r="BL32" s="391">
        <v>2.3930045629999999</v>
      </c>
      <c r="BM32" s="391">
        <v>2.397159743</v>
      </c>
      <c r="BN32" s="387">
        <v>2.3961450950000001</v>
      </c>
    </row>
    <row r="33" spans="2:66" s="351" customFormat="1" ht="15.75" customHeight="1" x14ac:dyDescent="0.25">
      <c r="B33" s="364" t="s">
        <v>53</v>
      </c>
      <c r="C33" s="365">
        <v>255.48851117300001</v>
      </c>
      <c r="D33" s="365">
        <v>228.85927616999999</v>
      </c>
      <c r="E33" s="365">
        <v>111.77264623400001</v>
      </c>
      <c r="F33" s="365">
        <v>195.88226098199999</v>
      </c>
      <c r="G33" s="365">
        <v>261.45366634499999</v>
      </c>
      <c r="H33" s="365">
        <v>833.59885393499997</v>
      </c>
      <c r="I33" s="366">
        <v>183.155269326</v>
      </c>
      <c r="J33" s="366">
        <v>562.01960267799996</v>
      </c>
      <c r="K33" s="367">
        <v>367.367810577</v>
      </c>
      <c r="M33" s="364" t="s">
        <v>53</v>
      </c>
      <c r="N33" s="716">
        <v>41.895576931000001</v>
      </c>
      <c r="O33" s="716">
        <v>37.638432170999998</v>
      </c>
      <c r="P33" s="716">
        <v>15.303225677</v>
      </c>
      <c r="Q33" s="716">
        <v>23.529437571999999</v>
      </c>
      <c r="R33" s="716">
        <v>34.291589905000002</v>
      </c>
      <c r="S33" s="716">
        <v>104.694503716</v>
      </c>
      <c r="T33" s="717">
        <v>26.109274562</v>
      </c>
      <c r="U33" s="717">
        <v>71.276463969999995</v>
      </c>
      <c r="V33" s="718">
        <v>48.070599526000002</v>
      </c>
      <c r="X33" s="364" t="s">
        <v>53</v>
      </c>
      <c r="Y33" s="384">
        <v>30.433057071</v>
      </c>
      <c r="Z33" s="384">
        <v>49.369460681</v>
      </c>
      <c r="AA33" s="384">
        <v>25.995695218000002</v>
      </c>
      <c r="AB33" s="384">
        <v>40.971283868999997</v>
      </c>
      <c r="AC33" s="384">
        <v>41.156065900000002</v>
      </c>
      <c r="AD33" s="384">
        <v>119.546238382</v>
      </c>
      <c r="AE33" s="390">
        <v>39.526750411999998</v>
      </c>
      <c r="AF33" s="390">
        <v>84.152387434999994</v>
      </c>
      <c r="AG33" s="385">
        <v>65.275292980000003</v>
      </c>
      <c r="AI33" s="364" t="s">
        <v>53</v>
      </c>
      <c r="AJ33" s="384">
        <v>1.695432754</v>
      </c>
      <c r="AK33" s="384">
        <v>2.9459373119999999</v>
      </c>
      <c r="AL33" s="384">
        <v>1.407700298</v>
      </c>
      <c r="AM33" s="384">
        <v>2.0409145190000002</v>
      </c>
      <c r="AN33" s="384">
        <v>1.9607611869999999</v>
      </c>
      <c r="AO33" s="384">
        <v>4.7705068900000001</v>
      </c>
      <c r="AP33" s="390">
        <v>2.1397239859999999</v>
      </c>
      <c r="AQ33" s="390">
        <v>3.6238246250000001</v>
      </c>
      <c r="AR33" s="385">
        <v>3.0771303849999998</v>
      </c>
      <c r="AT33" s="364" t="s">
        <v>53</v>
      </c>
      <c r="AU33" s="384">
        <v>86.332119145999997</v>
      </c>
      <c r="AV33" s="384">
        <v>90.195522464000007</v>
      </c>
      <c r="AW33" s="384">
        <v>84.501709822999999</v>
      </c>
      <c r="AX33" s="384">
        <v>84.034092154999996</v>
      </c>
      <c r="AY33" s="384">
        <v>83.267709838000002</v>
      </c>
      <c r="AZ33" s="384">
        <v>87.355235961999995</v>
      </c>
      <c r="BA33" s="390">
        <v>86.292416986000006</v>
      </c>
      <c r="BB33" s="390">
        <v>85.509682038999998</v>
      </c>
      <c r="BC33" s="385">
        <v>85.840786813999998</v>
      </c>
      <c r="BE33" s="364" t="s">
        <v>53</v>
      </c>
      <c r="BF33" s="384">
        <v>2.327529781</v>
      </c>
      <c r="BG33" s="384">
        <v>2.2944497730000002</v>
      </c>
      <c r="BH33" s="384">
        <v>2.254653759</v>
      </c>
      <c r="BI33" s="384">
        <v>1.98292026</v>
      </c>
      <c r="BJ33" s="384">
        <v>2.477585849</v>
      </c>
      <c r="BK33" s="384">
        <v>2.1732759389999998</v>
      </c>
      <c r="BL33" s="390">
        <v>2.1685296859999998</v>
      </c>
      <c r="BM33" s="390">
        <v>2.240472912</v>
      </c>
      <c r="BN33" s="385">
        <v>2.2220447120000002</v>
      </c>
    </row>
    <row r="34" spans="2:66" s="323" customFormat="1" ht="15.75" customHeight="1" x14ac:dyDescent="0.25">
      <c r="B34" s="368" t="s">
        <v>75</v>
      </c>
      <c r="C34" s="369">
        <v>281.502188574</v>
      </c>
      <c r="D34" s="369">
        <v>166.15978546700001</v>
      </c>
      <c r="E34" s="369">
        <v>202.109639539</v>
      </c>
      <c r="F34" s="369">
        <v>273.32289828199998</v>
      </c>
      <c r="G34" s="369">
        <v>322.58094350599998</v>
      </c>
      <c r="H34" s="369">
        <v>1022.509082453</v>
      </c>
      <c r="I34" s="370">
        <v>235.482902147</v>
      </c>
      <c r="J34" s="370">
        <v>847.69307208500004</v>
      </c>
      <c r="K34" s="355">
        <v>693.41775169100003</v>
      </c>
      <c r="M34" s="368" t="s">
        <v>75</v>
      </c>
      <c r="N34" s="719">
        <v>45.683842284000001</v>
      </c>
      <c r="O34" s="719">
        <v>18.415259907999999</v>
      </c>
      <c r="P34" s="719">
        <v>25.359592854999999</v>
      </c>
      <c r="Q34" s="719">
        <v>29.024813140999999</v>
      </c>
      <c r="R34" s="719">
        <v>42.618571183</v>
      </c>
      <c r="S34" s="719">
        <v>112.613945242</v>
      </c>
      <c r="T34" s="720">
        <v>27.355173146999999</v>
      </c>
      <c r="U34" s="720">
        <v>95.131704771000003</v>
      </c>
      <c r="V34" s="709">
        <v>78.052200631999995</v>
      </c>
      <c r="X34" s="368" t="s">
        <v>75</v>
      </c>
      <c r="Y34" s="386">
        <v>40.885431551000003</v>
      </c>
      <c r="Z34" s="386">
        <v>31.833773828999998</v>
      </c>
      <c r="AA34" s="386">
        <v>38.587535309000003</v>
      </c>
      <c r="AB34" s="386">
        <v>50.409736172999999</v>
      </c>
      <c r="AC34" s="386">
        <v>57.088326496999997</v>
      </c>
      <c r="AD34" s="386">
        <v>151.15792088800001</v>
      </c>
      <c r="AE34" s="391">
        <v>43.041000685</v>
      </c>
      <c r="AF34" s="391">
        <v>130.690064686</v>
      </c>
      <c r="AG34" s="387">
        <v>111.29463165</v>
      </c>
      <c r="AI34" s="368" t="s">
        <v>75</v>
      </c>
      <c r="AJ34" s="386">
        <v>3.1002170050000002</v>
      </c>
      <c r="AK34" s="386">
        <v>1.895633771</v>
      </c>
      <c r="AL34" s="386">
        <v>1.74013331</v>
      </c>
      <c r="AM34" s="386">
        <v>2.7531896599999999</v>
      </c>
      <c r="AN34" s="386">
        <v>3.2477227370000001</v>
      </c>
      <c r="AO34" s="386">
        <v>6.9265321030000004</v>
      </c>
      <c r="AP34" s="391">
        <v>2.3770902220000001</v>
      </c>
      <c r="AQ34" s="391">
        <v>6.2532991459999998</v>
      </c>
      <c r="AR34" s="387">
        <v>5.4875286130000003</v>
      </c>
      <c r="AT34" s="368" t="s">
        <v>75</v>
      </c>
      <c r="AU34" s="386">
        <v>92.341030263999997</v>
      </c>
      <c r="AV34" s="386">
        <v>85.970891644999995</v>
      </c>
      <c r="AW34" s="386">
        <v>81.811442869999993</v>
      </c>
      <c r="AX34" s="386">
        <v>85.884756151999994</v>
      </c>
      <c r="AY34" s="386">
        <v>88.420853902999994</v>
      </c>
      <c r="AZ34" s="386">
        <v>90.809209651000003</v>
      </c>
      <c r="BA34" s="391">
        <v>85.883817054999994</v>
      </c>
      <c r="BB34" s="391">
        <v>90.289546286000004</v>
      </c>
      <c r="BC34" s="387">
        <v>89.314623995000005</v>
      </c>
      <c r="BE34" s="368" t="s">
        <v>75</v>
      </c>
      <c r="BF34" s="386">
        <v>2.376248339</v>
      </c>
      <c r="BG34" s="386">
        <v>2.2797350600000001</v>
      </c>
      <c r="BH34" s="386">
        <v>2.216417377</v>
      </c>
      <c r="BI34" s="386">
        <v>2.1343770520000001</v>
      </c>
      <c r="BJ34" s="386">
        <v>2.7038003989999999</v>
      </c>
      <c r="BK34" s="386">
        <v>2.6565090499999999</v>
      </c>
      <c r="BL34" s="391">
        <v>2.1977299970000002</v>
      </c>
      <c r="BM34" s="391">
        <v>2.661003842</v>
      </c>
      <c r="BN34" s="387">
        <v>2.6213579560000002</v>
      </c>
    </row>
    <row r="35" spans="2:66" s="351" customFormat="1" ht="15.75" customHeight="1" x14ac:dyDescent="0.25">
      <c r="B35" s="364" t="s">
        <v>105</v>
      </c>
      <c r="C35" s="365" t="s">
        <v>84</v>
      </c>
      <c r="D35" s="365">
        <v>171.41642472000001</v>
      </c>
      <c r="E35" s="365">
        <v>112.139293681</v>
      </c>
      <c r="F35" s="365">
        <v>305.139401609</v>
      </c>
      <c r="G35" s="365">
        <v>491.32538956100001</v>
      </c>
      <c r="H35" s="365">
        <v>247.50529967599999</v>
      </c>
      <c r="I35" s="366">
        <v>204.158739997</v>
      </c>
      <c r="J35" s="366">
        <v>294.94061434100001</v>
      </c>
      <c r="K35" s="367">
        <v>285.52803330400002</v>
      </c>
      <c r="M35" s="364" t="s">
        <v>105</v>
      </c>
      <c r="N35" s="716" t="s">
        <v>84</v>
      </c>
      <c r="O35" s="716">
        <v>15.204703446</v>
      </c>
      <c r="P35" s="716">
        <v>13.873386637999999</v>
      </c>
      <c r="Q35" s="716">
        <v>39.942573541000002</v>
      </c>
      <c r="R35" s="716">
        <v>66.653849601999994</v>
      </c>
      <c r="S35" s="716">
        <v>31.010819074</v>
      </c>
      <c r="T35" s="717">
        <v>23.894517513</v>
      </c>
      <c r="U35" s="717">
        <v>37.945187646999997</v>
      </c>
      <c r="V35" s="718">
        <v>36.488365211000001</v>
      </c>
      <c r="X35" s="364" t="s">
        <v>105</v>
      </c>
      <c r="Y35" s="384" t="s">
        <v>84</v>
      </c>
      <c r="Z35" s="384">
        <v>44.722632040999997</v>
      </c>
      <c r="AA35" s="384">
        <v>31.311542067000001</v>
      </c>
      <c r="AB35" s="384">
        <v>64.243752169000004</v>
      </c>
      <c r="AC35" s="384">
        <v>108.822980613</v>
      </c>
      <c r="AD35" s="384">
        <v>79.040372439999999</v>
      </c>
      <c r="AE35" s="390">
        <v>49.798380731000002</v>
      </c>
      <c r="AF35" s="390">
        <v>86.733363447000002</v>
      </c>
      <c r="AG35" s="385">
        <v>82.212816227000005</v>
      </c>
      <c r="AI35" s="364" t="s">
        <v>105</v>
      </c>
      <c r="AJ35" s="384" t="s">
        <v>84</v>
      </c>
      <c r="AK35" s="384">
        <v>2.4762833240000002</v>
      </c>
      <c r="AL35" s="384">
        <v>2.0256740660000001</v>
      </c>
      <c r="AM35" s="384">
        <v>2.6062630549999999</v>
      </c>
      <c r="AN35" s="384">
        <v>4.945272342</v>
      </c>
      <c r="AO35" s="384">
        <v>3.4835249140000002</v>
      </c>
      <c r="AP35" s="390">
        <v>2.4612504749999999</v>
      </c>
      <c r="AQ35" s="390">
        <v>3.8525889480000002</v>
      </c>
      <c r="AR35" s="385">
        <v>3.6976256919999999</v>
      </c>
      <c r="AT35" s="364" t="s">
        <v>105</v>
      </c>
      <c r="AU35" s="384" t="s">
        <v>84</v>
      </c>
      <c r="AV35" s="384">
        <v>85.141202797999995</v>
      </c>
      <c r="AW35" s="384">
        <v>87.686777739999997</v>
      </c>
      <c r="AX35" s="384">
        <v>82.152743427000004</v>
      </c>
      <c r="AY35" s="384">
        <v>89.960167693000002</v>
      </c>
      <c r="AZ35" s="384">
        <v>85.640869594999998</v>
      </c>
      <c r="BA35" s="390">
        <v>84.481726378000005</v>
      </c>
      <c r="BB35" s="390">
        <v>86.756565077999994</v>
      </c>
      <c r="BC35" s="385">
        <v>86.478142969999993</v>
      </c>
      <c r="BE35" s="364" t="s">
        <v>105</v>
      </c>
      <c r="BF35" s="384" t="s">
        <v>84</v>
      </c>
      <c r="BG35" s="384">
        <v>1.7112729099999999</v>
      </c>
      <c r="BH35" s="384">
        <v>2.330149477</v>
      </c>
      <c r="BI35" s="384">
        <v>2.5013632609999998</v>
      </c>
      <c r="BJ35" s="384">
        <v>2.5687128659999998</v>
      </c>
      <c r="BK35" s="384">
        <v>1.989630845</v>
      </c>
      <c r="BL35" s="390">
        <v>2.2363433439999998</v>
      </c>
      <c r="BM35" s="390">
        <v>2.1773060960000001</v>
      </c>
      <c r="BN35" s="385">
        <v>2.1816828780000002</v>
      </c>
    </row>
    <row r="36" spans="2:66" s="325" customFormat="1" ht="15.75" customHeight="1" x14ac:dyDescent="0.25">
      <c r="B36" s="761" t="s">
        <v>654</v>
      </c>
      <c r="C36" s="762">
        <v>357.04143812500001</v>
      </c>
      <c r="D36" s="783">
        <v>27.356356983000001</v>
      </c>
      <c r="E36" s="763">
        <v>89.265195050000003</v>
      </c>
      <c r="F36" s="763">
        <v>141.67823900499999</v>
      </c>
      <c r="G36" s="763">
        <v>338.26993474699998</v>
      </c>
      <c r="H36" s="783" t="s">
        <v>84</v>
      </c>
      <c r="I36" s="764">
        <v>138.538856442</v>
      </c>
      <c r="J36" s="764">
        <v>338.26993474699998</v>
      </c>
      <c r="K36" s="765">
        <v>257.24236357900003</v>
      </c>
      <c r="M36" s="761" t="s">
        <v>654</v>
      </c>
      <c r="N36" s="784">
        <v>41.683641739999999</v>
      </c>
      <c r="O36" s="783">
        <v>4.1465808910000002</v>
      </c>
      <c r="P36" s="783">
        <v>5.6408492509999997</v>
      </c>
      <c r="Q36" s="783">
        <v>13.218318495</v>
      </c>
      <c r="R36" s="783">
        <v>34.755818267000002</v>
      </c>
      <c r="S36" s="783" t="s">
        <v>84</v>
      </c>
      <c r="T36" s="785">
        <v>12.962336341</v>
      </c>
      <c r="U36" s="785">
        <v>34.755818267000002</v>
      </c>
      <c r="V36" s="786">
        <v>25.914565705000001</v>
      </c>
      <c r="X36" s="761" t="s">
        <v>654</v>
      </c>
      <c r="Y36" s="771">
        <v>66.133908516999995</v>
      </c>
      <c r="Z36" s="772">
        <v>4.89307947</v>
      </c>
      <c r="AA36" s="772">
        <v>28.190663104999999</v>
      </c>
      <c r="AB36" s="772">
        <v>39.612514216000001</v>
      </c>
      <c r="AC36" s="772">
        <v>52.513958928000001</v>
      </c>
      <c r="AD36" s="783" t="s">
        <v>84</v>
      </c>
      <c r="AE36" s="773">
        <v>37.920725066000003</v>
      </c>
      <c r="AF36" s="773">
        <v>52.513958928000001</v>
      </c>
      <c r="AG36" s="774">
        <v>48.441049653</v>
      </c>
      <c r="AI36" s="761" t="s">
        <v>654</v>
      </c>
      <c r="AJ36" s="771">
        <v>4.386553438</v>
      </c>
      <c r="AK36" s="772">
        <v>0.14742930500000001</v>
      </c>
      <c r="AL36" s="772">
        <v>-75.895214252000002</v>
      </c>
      <c r="AM36" s="772">
        <v>2.1905528730000001</v>
      </c>
      <c r="AN36" s="772">
        <v>3.8620234149999999</v>
      </c>
      <c r="AO36" s="783" t="s">
        <v>84</v>
      </c>
      <c r="AP36" s="773">
        <v>2.1481163510000001</v>
      </c>
      <c r="AQ36" s="773">
        <v>3.8620234149999999</v>
      </c>
      <c r="AR36" s="774">
        <v>3.2887333540000001</v>
      </c>
      <c r="AT36" s="761" t="s">
        <v>654</v>
      </c>
      <c r="AU36" s="771">
        <v>89.844322478999999</v>
      </c>
      <c r="AV36" s="783">
        <v>67.466182763000006</v>
      </c>
      <c r="AW36" s="772">
        <v>101.760772692</v>
      </c>
      <c r="AX36" s="772">
        <v>84.692602934999996</v>
      </c>
      <c r="AY36" s="772">
        <v>90.632798610999998</v>
      </c>
      <c r="AZ36" s="783" t="s">
        <v>84</v>
      </c>
      <c r="BA36" s="773">
        <v>84.993595493000001</v>
      </c>
      <c r="BB36" s="773">
        <v>90.632798610999998</v>
      </c>
      <c r="BC36" s="774">
        <v>89.058921093999999</v>
      </c>
      <c r="BE36" s="761" t="s">
        <v>654</v>
      </c>
      <c r="BF36" s="771">
        <v>4.234027642</v>
      </c>
      <c r="BG36" s="772">
        <v>1.7609732469999999</v>
      </c>
      <c r="BH36" s="772">
        <v>1.390866752</v>
      </c>
      <c r="BI36" s="772">
        <v>2.3220711829999998</v>
      </c>
      <c r="BJ36" s="772">
        <v>2.2189640480000001</v>
      </c>
      <c r="BK36" s="783" t="s">
        <v>84</v>
      </c>
      <c r="BL36" s="773">
        <v>2.377144296</v>
      </c>
      <c r="BM36" s="773">
        <v>2.2189640480000001</v>
      </c>
      <c r="BN36" s="774">
        <v>2.253523634</v>
      </c>
    </row>
    <row r="37" spans="2:66" s="323" customFormat="1" ht="15.75" customHeight="1" x14ac:dyDescent="0.25">
      <c r="B37" s="790" t="s">
        <v>665</v>
      </c>
      <c r="C37" s="365">
        <v>538.15587483599995</v>
      </c>
      <c r="D37" s="365" t="s">
        <v>84</v>
      </c>
      <c r="E37" s="365" t="s">
        <v>84</v>
      </c>
      <c r="F37" s="365">
        <v>217.02799063699999</v>
      </c>
      <c r="G37" s="365" t="s">
        <v>84</v>
      </c>
      <c r="H37" s="365" t="s">
        <v>84</v>
      </c>
      <c r="I37" s="366">
        <v>225.81936078499999</v>
      </c>
      <c r="J37" s="366" t="s">
        <v>84</v>
      </c>
      <c r="K37" s="367">
        <v>225.81936078499999</v>
      </c>
      <c r="M37" s="790" t="s">
        <v>665</v>
      </c>
      <c r="N37" s="365">
        <v>64.816375680999997</v>
      </c>
      <c r="O37" s="365" t="s">
        <v>84</v>
      </c>
      <c r="P37" s="365" t="s">
        <v>84</v>
      </c>
      <c r="Q37" s="365">
        <v>24.035658991999998</v>
      </c>
      <c r="R37" s="365" t="s">
        <v>84</v>
      </c>
      <c r="S37" s="365" t="s">
        <v>84</v>
      </c>
      <c r="T37" s="366">
        <v>25.152093885999999</v>
      </c>
      <c r="U37" s="366" t="s">
        <v>84</v>
      </c>
      <c r="V37" s="367">
        <v>25.152093885999999</v>
      </c>
      <c r="X37" s="790" t="s">
        <v>665</v>
      </c>
      <c r="Y37" s="384">
        <v>69.467479854000004</v>
      </c>
      <c r="Z37" s="384" t="s">
        <v>84</v>
      </c>
      <c r="AA37" s="384" t="s">
        <v>84</v>
      </c>
      <c r="AB37" s="384">
        <v>48.104093874</v>
      </c>
      <c r="AC37" s="384" t="s">
        <v>84</v>
      </c>
      <c r="AD37" s="365" t="s">
        <v>84</v>
      </c>
      <c r="AE37" s="390">
        <v>49.089007752000001</v>
      </c>
      <c r="AF37" s="390" t="s">
        <v>84</v>
      </c>
      <c r="AG37" s="385">
        <v>49.089007752000001</v>
      </c>
      <c r="AI37" s="790" t="s">
        <v>665</v>
      </c>
      <c r="AJ37" s="384">
        <v>3.876405155</v>
      </c>
      <c r="AK37" s="384" t="s">
        <v>84</v>
      </c>
      <c r="AL37" s="384" t="s">
        <v>84</v>
      </c>
      <c r="AM37" s="384">
        <v>2.688792802</v>
      </c>
      <c r="AN37" s="384" t="s">
        <v>84</v>
      </c>
      <c r="AO37" s="365" t="s">
        <v>84</v>
      </c>
      <c r="AP37" s="390">
        <v>2.743632743</v>
      </c>
      <c r="AQ37" s="390" t="s">
        <v>84</v>
      </c>
      <c r="AR37" s="385">
        <v>2.743632743</v>
      </c>
      <c r="AT37" s="790" t="s">
        <v>665</v>
      </c>
      <c r="AU37" s="384">
        <v>87.285016780000007</v>
      </c>
      <c r="AV37" s="365" t="s">
        <v>84</v>
      </c>
      <c r="AW37" s="384" t="s">
        <v>84</v>
      </c>
      <c r="AX37" s="384">
        <v>86.120774139999995</v>
      </c>
      <c r="AY37" s="384" t="s">
        <v>84</v>
      </c>
      <c r="AZ37" s="365" t="s">
        <v>84</v>
      </c>
      <c r="BA37" s="390">
        <v>86.174449093000007</v>
      </c>
      <c r="BB37" s="390" t="s">
        <v>84</v>
      </c>
      <c r="BC37" s="385">
        <v>86.174449093000007</v>
      </c>
      <c r="BE37" s="790" t="s">
        <v>665</v>
      </c>
      <c r="BF37" s="384">
        <v>4.5505712479999998</v>
      </c>
      <c r="BG37" s="384" t="s">
        <v>84</v>
      </c>
      <c r="BH37" s="384" t="s">
        <v>84</v>
      </c>
      <c r="BI37" s="384">
        <v>2.7359840700000002</v>
      </c>
      <c r="BJ37" s="384" t="s">
        <v>84</v>
      </c>
      <c r="BK37" s="365" t="s">
        <v>84</v>
      </c>
      <c r="BL37" s="390">
        <v>2.8543708739999998</v>
      </c>
      <c r="BM37" s="390" t="s">
        <v>84</v>
      </c>
      <c r="BN37" s="385">
        <v>2.8543708739999998</v>
      </c>
    </row>
    <row r="38" spans="2:66" s="323" customFormat="1" ht="15.75" customHeight="1" x14ac:dyDescent="0.25">
      <c r="B38" s="791" t="s">
        <v>666</v>
      </c>
      <c r="C38" s="369" t="s">
        <v>84</v>
      </c>
      <c r="D38" s="369" t="s">
        <v>84</v>
      </c>
      <c r="E38" s="369" t="s">
        <v>84</v>
      </c>
      <c r="F38" s="369">
        <v>40.600126953999997</v>
      </c>
      <c r="G38" s="369">
        <v>298.37888294800001</v>
      </c>
      <c r="H38" s="369" t="s">
        <v>84</v>
      </c>
      <c r="I38" s="370">
        <v>40.600126953999997</v>
      </c>
      <c r="J38" s="370">
        <v>298.37888294800001</v>
      </c>
      <c r="K38" s="355">
        <v>229.75845354800001</v>
      </c>
      <c r="M38" s="791" t="s">
        <v>666</v>
      </c>
      <c r="N38" s="369" t="s">
        <v>84</v>
      </c>
      <c r="O38" s="369" t="s">
        <v>84</v>
      </c>
      <c r="P38" s="369" t="s">
        <v>84</v>
      </c>
      <c r="Q38" s="369">
        <v>5.4662476629999999</v>
      </c>
      <c r="R38" s="369">
        <v>37.773185269999999</v>
      </c>
      <c r="S38" s="369" t="s">
        <v>84</v>
      </c>
      <c r="T38" s="370">
        <v>5.4662476629999999</v>
      </c>
      <c r="U38" s="370">
        <v>37.773185269999999</v>
      </c>
      <c r="V38" s="355">
        <v>29.173113000000001</v>
      </c>
      <c r="X38" s="791" t="s">
        <v>666</v>
      </c>
      <c r="Y38" s="386" t="s">
        <v>84</v>
      </c>
      <c r="Z38" s="386" t="s">
        <v>84</v>
      </c>
      <c r="AA38" s="386" t="s">
        <v>84</v>
      </c>
      <c r="AB38" s="386">
        <v>8.1420977529999998</v>
      </c>
      <c r="AC38" s="386">
        <v>49.226254830999999</v>
      </c>
      <c r="AD38" s="369" t="s">
        <v>84</v>
      </c>
      <c r="AE38" s="391">
        <v>8.1420977529999998</v>
      </c>
      <c r="AF38" s="391">
        <v>49.226254830999999</v>
      </c>
      <c r="AG38" s="387">
        <v>39.783420171000003</v>
      </c>
      <c r="AI38" s="791" t="s">
        <v>666</v>
      </c>
      <c r="AJ38" s="386" t="s">
        <v>84</v>
      </c>
      <c r="AK38" s="386" t="s">
        <v>84</v>
      </c>
      <c r="AL38" s="386" t="s">
        <v>84</v>
      </c>
      <c r="AM38" s="386">
        <v>1.641383928</v>
      </c>
      <c r="AN38" s="386">
        <v>5.1858857409999999</v>
      </c>
      <c r="AO38" s="369" t="s">
        <v>84</v>
      </c>
      <c r="AP38" s="391">
        <v>1.641383928</v>
      </c>
      <c r="AQ38" s="391">
        <v>5.1858857409999999</v>
      </c>
      <c r="AR38" s="387">
        <v>4.7076806250000001</v>
      </c>
      <c r="AT38" s="791" t="s">
        <v>666</v>
      </c>
      <c r="AU38" s="386" t="s">
        <v>84</v>
      </c>
      <c r="AV38" s="369" t="s">
        <v>84</v>
      </c>
      <c r="AW38" s="386" t="s">
        <v>84</v>
      </c>
      <c r="AX38" s="386">
        <v>95.935518610000003</v>
      </c>
      <c r="AY38" s="386">
        <v>95.548716131000006</v>
      </c>
      <c r="AZ38" s="369" t="s">
        <v>84</v>
      </c>
      <c r="BA38" s="391">
        <v>95.935518610000003</v>
      </c>
      <c r="BB38" s="391">
        <v>95.548716131000006</v>
      </c>
      <c r="BC38" s="387">
        <v>95.637619302000004</v>
      </c>
      <c r="BE38" s="791" t="s">
        <v>666</v>
      </c>
      <c r="BF38" s="386" t="s">
        <v>84</v>
      </c>
      <c r="BG38" s="386" t="s">
        <v>84</v>
      </c>
      <c r="BH38" s="386" t="s">
        <v>84</v>
      </c>
      <c r="BI38" s="386">
        <v>2.4587628819999998</v>
      </c>
      <c r="BJ38" s="386">
        <v>2.418860579</v>
      </c>
      <c r="BK38" s="369" t="s">
        <v>84</v>
      </c>
      <c r="BL38" s="391">
        <v>2.4587628819999998</v>
      </c>
      <c r="BM38" s="391">
        <v>2.418860579</v>
      </c>
      <c r="BN38" s="387">
        <v>2.4207375610000001</v>
      </c>
    </row>
    <row r="39" spans="2:66" s="323" customFormat="1" ht="15.75" customHeight="1" x14ac:dyDescent="0.25">
      <c r="B39" s="790" t="s">
        <v>667</v>
      </c>
      <c r="C39" s="365">
        <v>98.362088310000004</v>
      </c>
      <c r="D39" s="365">
        <v>27.356356983000001</v>
      </c>
      <c r="E39" s="365" t="s">
        <v>84</v>
      </c>
      <c r="F39" s="365">
        <v>146.57432646800001</v>
      </c>
      <c r="G39" s="365">
        <v>0.85586177200000002</v>
      </c>
      <c r="H39" s="365" t="s">
        <v>84</v>
      </c>
      <c r="I39" s="366">
        <v>117.344065196</v>
      </c>
      <c r="J39" s="366">
        <v>0.85586177200000002</v>
      </c>
      <c r="K39" s="367">
        <v>55.311882480000001</v>
      </c>
      <c r="M39" s="790" t="s">
        <v>667</v>
      </c>
      <c r="N39" s="365">
        <v>8.6439753049999997</v>
      </c>
      <c r="O39" s="365">
        <v>4.1465808910000002</v>
      </c>
      <c r="P39" s="365" t="s">
        <v>84</v>
      </c>
      <c r="Q39" s="365">
        <v>1.859245351</v>
      </c>
      <c r="R39" s="365">
        <v>0.44071401500000001</v>
      </c>
      <c r="S39" s="365" t="s">
        <v>84</v>
      </c>
      <c r="T39" s="366">
        <v>2.7450810300000001</v>
      </c>
      <c r="U39" s="366">
        <v>0.44071401500000001</v>
      </c>
      <c r="V39" s="367">
        <v>1.5179617889999999</v>
      </c>
      <c r="X39" s="790" t="s">
        <v>667</v>
      </c>
      <c r="Y39" s="384">
        <v>48.097811530000001</v>
      </c>
      <c r="Z39" s="384">
        <v>4.89307947</v>
      </c>
      <c r="AA39" s="384" t="s">
        <v>84</v>
      </c>
      <c r="AB39" s="384">
        <v>76.596445848000002</v>
      </c>
      <c r="AC39" s="384">
        <v>0.167799209</v>
      </c>
      <c r="AD39" s="365" t="s">
        <v>84</v>
      </c>
      <c r="AE39" s="390">
        <v>42.826367533999999</v>
      </c>
      <c r="AF39" s="390">
        <v>0.167799209</v>
      </c>
      <c r="AG39" s="385">
        <v>13.838296787000001</v>
      </c>
      <c r="AI39" s="790" t="s">
        <v>667</v>
      </c>
      <c r="AJ39" s="384" t="s">
        <v>84</v>
      </c>
      <c r="AK39" s="384">
        <v>0.14742930500000001</v>
      </c>
      <c r="AL39" s="384" t="s">
        <v>84</v>
      </c>
      <c r="AM39" s="384">
        <v>4.3104483660000001</v>
      </c>
      <c r="AN39" s="384">
        <v>8.1200030000000006E-3</v>
      </c>
      <c r="AO39" s="365" t="s">
        <v>84</v>
      </c>
      <c r="AP39" s="390">
        <v>1.7822221600000001</v>
      </c>
      <c r="AQ39" s="390">
        <v>8.1200030000000006E-3</v>
      </c>
      <c r="AR39" s="385">
        <v>0.63644173100000001</v>
      </c>
      <c r="AT39" s="790" t="s">
        <v>667</v>
      </c>
      <c r="AU39" s="384">
        <v>103.691299531</v>
      </c>
      <c r="AV39" s="365">
        <v>67.466182763000006</v>
      </c>
      <c r="AW39" s="384" t="s">
        <v>84</v>
      </c>
      <c r="AX39" s="384">
        <v>82.23161442</v>
      </c>
      <c r="AY39" s="384">
        <v>79.413670242999999</v>
      </c>
      <c r="AZ39" s="365" t="s">
        <v>84</v>
      </c>
      <c r="BA39" s="390">
        <v>76.408897910999997</v>
      </c>
      <c r="BB39" s="390">
        <v>79.413670242999999</v>
      </c>
      <c r="BC39" s="385">
        <v>78.450751550000007</v>
      </c>
      <c r="BE39" s="790" t="s">
        <v>667</v>
      </c>
      <c r="BF39" s="384">
        <v>1.7604668889999999</v>
      </c>
      <c r="BG39" s="384">
        <v>1.7609732469999999</v>
      </c>
      <c r="BH39" s="384" t="s">
        <v>84</v>
      </c>
      <c r="BI39" s="384">
        <v>1.266425329</v>
      </c>
      <c r="BJ39" s="384">
        <v>4.6576171710000001</v>
      </c>
      <c r="BK39" s="365" t="s">
        <v>84</v>
      </c>
      <c r="BL39" s="390">
        <v>1.3150773250000001</v>
      </c>
      <c r="BM39" s="390">
        <v>4.6576171710000001</v>
      </c>
      <c r="BN39" s="385">
        <v>1.342619416</v>
      </c>
    </row>
    <row r="40" spans="2:66" s="323" customFormat="1" ht="15.75" customHeight="1" x14ac:dyDescent="0.25">
      <c r="B40" s="791" t="s">
        <v>668</v>
      </c>
      <c r="C40" s="369" t="s">
        <v>84</v>
      </c>
      <c r="D40" s="369" t="s">
        <v>84</v>
      </c>
      <c r="E40" s="369" t="s">
        <v>84</v>
      </c>
      <c r="F40" s="369" t="s">
        <v>84</v>
      </c>
      <c r="G40" s="369">
        <v>409.705961484</v>
      </c>
      <c r="H40" s="369" t="s">
        <v>84</v>
      </c>
      <c r="I40" s="370" t="s">
        <v>84</v>
      </c>
      <c r="J40" s="370">
        <v>409.705961484</v>
      </c>
      <c r="K40" s="355">
        <v>409.705961484</v>
      </c>
      <c r="M40" s="791" t="s">
        <v>668</v>
      </c>
      <c r="N40" s="369" t="s">
        <v>84</v>
      </c>
      <c r="O40" s="369" t="s">
        <v>84</v>
      </c>
      <c r="P40" s="369" t="s">
        <v>84</v>
      </c>
      <c r="Q40" s="369" t="s">
        <v>84</v>
      </c>
      <c r="R40" s="369">
        <v>39.845205006</v>
      </c>
      <c r="S40" s="369" t="s">
        <v>84</v>
      </c>
      <c r="T40" s="370" t="s">
        <v>84</v>
      </c>
      <c r="U40" s="370">
        <v>39.845205006</v>
      </c>
      <c r="V40" s="355">
        <v>39.845205006</v>
      </c>
      <c r="X40" s="791" t="s">
        <v>668</v>
      </c>
      <c r="Y40" s="386" t="s">
        <v>84</v>
      </c>
      <c r="Z40" s="369" t="s">
        <v>84</v>
      </c>
      <c r="AA40" s="386" t="s">
        <v>84</v>
      </c>
      <c r="AB40" s="386" t="s">
        <v>84</v>
      </c>
      <c r="AC40" s="386">
        <v>60.307706455999998</v>
      </c>
      <c r="AD40" s="369" t="s">
        <v>84</v>
      </c>
      <c r="AE40" s="391" t="s">
        <v>84</v>
      </c>
      <c r="AF40" s="391">
        <v>60.307706455999998</v>
      </c>
      <c r="AG40" s="387">
        <v>60.307706455999998</v>
      </c>
      <c r="AI40" s="791" t="s">
        <v>668</v>
      </c>
      <c r="AJ40" s="386" t="s">
        <v>84</v>
      </c>
      <c r="AK40" s="369" t="s">
        <v>84</v>
      </c>
      <c r="AL40" s="386" t="s">
        <v>84</v>
      </c>
      <c r="AM40" s="386" t="s">
        <v>84</v>
      </c>
      <c r="AN40" s="386">
        <v>4.3721745040000002</v>
      </c>
      <c r="AO40" s="369" t="s">
        <v>84</v>
      </c>
      <c r="AP40" s="391" t="s">
        <v>84</v>
      </c>
      <c r="AQ40" s="391">
        <v>4.3721745040000002</v>
      </c>
      <c r="AR40" s="387">
        <v>4.3721745040000002</v>
      </c>
      <c r="AT40" s="791" t="s">
        <v>668</v>
      </c>
      <c r="AU40" s="386" t="s">
        <v>84</v>
      </c>
      <c r="AV40" s="369" t="s">
        <v>84</v>
      </c>
      <c r="AW40" s="386" t="s">
        <v>84</v>
      </c>
      <c r="AX40" s="386" t="s">
        <v>84</v>
      </c>
      <c r="AY40" s="386">
        <v>90.760922712999999</v>
      </c>
      <c r="AZ40" s="369" t="s">
        <v>84</v>
      </c>
      <c r="BA40" s="391" t="s">
        <v>84</v>
      </c>
      <c r="BB40" s="391">
        <v>90.760922712999999</v>
      </c>
      <c r="BC40" s="387">
        <v>90.760922712999999</v>
      </c>
      <c r="BE40" s="791" t="s">
        <v>668</v>
      </c>
      <c r="BF40" s="386" t="s">
        <v>84</v>
      </c>
      <c r="BG40" s="369" t="s">
        <v>84</v>
      </c>
      <c r="BH40" s="386" t="s">
        <v>84</v>
      </c>
      <c r="BI40" s="386" t="s">
        <v>84</v>
      </c>
      <c r="BJ40" s="386">
        <v>2.1732981589999998</v>
      </c>
      <c r="BK40" s="369" t="s">
        <v>84</v>
      </c>
      <c r="BL40" s="391" t="s">
        <v>84</v>
      </c>
      <c r="BM40" s="391">
        <v>2.1732981589999998</v>
      </c>
      <c r="BN40" s="387">
        <v>2.1732981589999998</v>
      </c>
    </row>
    <row r="41" spans="2:66" s="323" customFormat="1" ht="15.75" customHeight="1" x14ac:dyDescent="0.25">
      <c r="B41" s="790" t="s">
        <v>669</v>
      </c>
      <c r="C41" s="365" t="s">
        <v>84</v>
      </c>
      <c r="D41" s="365" t="s">
        <v>84</v>
      </c>
      <c r="E41" s="365">
        <v>89.265195050000003</v>
      </c>
      <c r="F41" s="365">
        <v>46.49894192</v>
      </c>
      <c r="G41" s="365" t="s">
        <v>84</v>
      </c>
      <c r="H41" s="365" t="s">
        <v>84</v>
      </c>
      <c r="I41" s="366">
        <v>56.582144088</v>
      </c>
      <c r="J41" s="366" t="s">
        <v>84</v>
      </c>
      <c r="K41" s="367">
        <v>56.582144088</v>
      </c>
      <c r="M41" s="790" t="s">
        <v>669</v>
      </c>
      <c r="N41" s="365" t="s">
        <v>84</v>
      </c>
      <c r="O41" s="365" t="s">
        <v>84</v>
      </c>
      <c r="P41" s="365">
        <v>5.6408492509999997</v>
      </c>
      <c r="Q41" s="365">
        <v>2.1000437509999998</v>
      </c>
      <c r="R41" s="365" t="s">
        <v>84</v>
      </c>
      <c r="S41" s="365" t="s">
        <v>84</v>
      </c>
      <c r="T41" s="366">
        <v>2.9348762430000002</v>
      </c>
      <c r="U41" s="366" t="s">
        <v>84</v>
      </c>
      <c r="V41" s="367">
        <v>2.9348762430000002</v>
      </c>
      <c r="X41" s="790" t="s">
        <v>669</v>
      </c>
      <c r="Y41" s="384" t="s">
        <v>84</v>
      </c>
      <c r="Z41" s="365" t="s">
        <v>84</v>
      </c>
      <c r="AA41" s="384">
        <v>28.190663104999999</v>
      </c>
      <c r="AB41" s="384">
        <v>24.013166624</v>
      </c>
      <c r="AC41" s="384" t="s">
        <v>84</v>
      </c>
      <c r="AD41" s="365" t="s">
        <v>84</v>
      </c>
      <c r="AE41" s="390">
        <v>25.413991046</v>
      </c>
      <c r="AF41" s="390" t="s">
        <v>84</v>
      </c>
      <c r="AG41" s="385">
        <v>25.413991046</v>
      </c>
      <c r="AI41" s="790" t="s">
        <v>669</v>
      </c>
      <c r="AJ41" s="384" t="s">
        <v>84</v>
      </c>
      <c r="AK41" s="365" t="s">
        <v>84</v>
      </c>
      <c r="AL41" s="384">
        <v>-75.895214252000002</v>
      </c>
      <c r="AM41" s="384">
        <v>0.67731704999999998</v>
      </c>
      <c r="AN41" s="384" t="s">
        <v>84</v>
      </c>
      <c r="AO41" s="365" t="s">
        <v>84</v>
      </c>
      <c r="AP41" s="390">
        <v>1.0841978320000001</v>
      </c>
      <c r="AQ41" s="390" t="s">
        <v>84</v>
      </c>
      <c r="AR41" s="385">
        <v>1.0841978320000001</v>
      </c>
      <c r="AT41" s="790" t="s">
        <v>669</v>
      </c>
      <c r="AU41" s="384" t="s">
        <v>84</v>
      </c>
      <c r="AV41" s="365" t="s">
        <v>84</v>
      </c>
      <c r="AW41" s="384">
        <v>101.760772692</v>
      </c>
      <c r="AX41" s="384">
        <v>65.574814630000006</v>
      </c>
      <c r="AY41" s="384" t="s">
        <v>84</v>
      </c>
      <c r="AZ41" s="365" t="s">
        <v>84</v>
      </c>
      <c r="BA41" s="390">
        <v>77.708917912999993</v>
      </c>
      <c r="BB41" s="390" t="s">
        <v>84</v>
      </c>
      <c r="BC41" s="385">
        <v>77.708917912999993</v>
      </c>
      <c r="BE41" s="790" t="s">
        <v>669</v>
      </c>
      <c r="BF41" s="384" t="s">
        <v>84</v>
      </c>
      <c r="BG41" s="365" t="s">
        <v>84</v>
      </c>
      <c r="BH41" s="384">
        <v>1.390866752</v>
      </c>
      <c r="BI41" s="384">
        <v>0.234605123</v>
      </c>
      <c r="BJ41" s="384" t="s">
        <v>84</v>
      </c>
      <c r="BK41" s="365" t="s">
        <v>84</v>
      </c>
      <c r="BL41" s="390">
        <v>0.66469195299999995</v>
      </c>
      <c r="BM41" s="390" t="s">
        <v>84</v>
      </c>
      <c r="BN41" s="385">
        <v>0.66469195299999995</v>
      </c>
    </row>
    <row r="42" spans="2:66" s="351" customFormat="1" ht="15.75" customHeight="1" x14ac:dyDescent="0.25">
      <c r="B42" s="766" t="s">
        <v>773</v>
      </c>
      <c r="C42" s="767"/>
      <c r="D42" s="767"/>
      <c r="E42" s="767"/>
      <c r="F42" s="767"/>
      <c r="G42" s="767"/>
      <c r="H42" s="767"/>
      <c r="I42" s="768"/>
      <c r="J42" s="768"/>
      <c r="K42" s="769"/>
      <c r="M42" s="766" t="s">
        <v>773</v>
      </c>
      <c r="N42" s="767"/>
      <c r="O42" s="767"/>
      <c r="P42" s="767"/>
      <c r="Q42" s="767"/>
      <c r="R42" s="767"/>
      <c r="S42" s="767"/>
      <c r="T42" s="768"/>
      <c r="U42" s="768"/>
      <c r="V42" s="769"/>
      <c r="X42" s="766" t="s">
        <v>773</v>
      </c>
      <c r="Y42" s="775"/>
      <c r="Z42" s="775"/>
      <c r="AA42" s="775"/>
      <c r="AB42" s="775"/>
      <c r="AC42" s="775"/>
      <c r="AD42" s="775"/>
      <c r="AE42" s="776"/>
      <c r="AF42" s="776"/>
      <c r="AG42" s="777"/>
      <c r="AI42" s="766" t="s">
        <v>773</v>
      </c>
      <c r="AJ42" s="775"/>
      <c r="AK42" s="775"/>
      <c r="AL42" s="775"/>
      <c r="AM42" s="775"/>
      <c r="AN42" s="775"/>
      <c r="AO42" s="775"/>
      <c r="AP42" s="776"/>
      <c r="AQ42" s="776"/>
      <c r="AR42" s="777"/>
      <c r="AT42" s="766" t="s">
        <v>773</v>
      </c>
      <c r="AU42" s="775"/>
      <c r="AV42" s="775"/>
      <c r="AW42" s="775"/>
      <c r="AX42" s="775"/>
      <c r="AY42" s="775"/>
      <c r="AZ42" s="775"/>
      <c r="BA42" s="776"/>
      <c r="BB42" s="776"/>
      <c r="BC42" s="777"/>
      <c r="BE42" s="766" t="s">
        <v>773</v>
      </c>
      <c r="BF42" s="775"/>
      <c r="BG42" s="775"/>
      <c r="BH42" s="775"/>
      <c r="BI42" s="775"/>
      <c r="BJ42" s="775"/>
      <c r="BK42" s="775"/>
      <c r="BL42" s="776"/>
      <c r="BM42" s="776"/>
      <c r="BN42" s="777"/>
    </row>
    <row r="43" spans="2:66" s="323" customFormat="1" ht="15.75" customHeight="1" x14ac:dyDescent="0.25">
      <c r="B43" s="681" t="s">
        <v>433</v>
      </c>
      <c r="C43" s="682" t="s">
        <v>84</v>
      </c>
      <c r="D43" s="682" t="s">
        <v>84</v>
      </c>
      <c r="E43" s="682" t="s">
        <v>84</v>
      </c>
      <c r="F43" s="682">
        <v>657.05626213999994</v>
      </c>
      <c r="G43" s="682">
        <v>806.06580363199998</v>
      </c>
      <c r="H43" s="682">
        <v>681.45342959899995</v>
      </c>
      <c r="I43" s="683">
        <v>657.05626213999994</v>
      </c>
      <c r="J43" s="683">
        <v>699.08610942799999</v>
      </c>
      <c r="K43" s="684">
        <v>698.80957842299995</v>
      </c>
      <c r="M43" s="681" t="s">
        <v>433</v>
      </c>
      <c r="N43" s="682" t="s">
        <v>84</v>
      </c>
      <c r="O43" s="682" t="s">
        <v>84</v>
      </c>
      <c r="P43" s="682" t="s">
        <v>84</v>
      </c>
      <c r="Q43" s="682">
        <v>71.616620183999999</v>
      </c>
      <c r="R43" s="682">
        <v>89.218947807999996</v>
      </c>
      <c r="S43" s="682">
        <v>75.946028222999999</v>
      </c>
      <c r="T43" s="683">
        <v>71.616620183999999</v>
      </c>
      <c r="U43" s="683">
        <v>77.824149422999994</v>
      </c>
      <c r="V43" s="684">
        <v>77.783307629999996</v>
      </c>
      <c r="X43" s="681" t="s">
        <v>433</v>
      </c>
      <c r="Y43" s="687" t="s">
        <v>84</v>
      </c>
      <c r="Z43" s="687" t="s">
        <v>84</v>
      </c>
      <c r="AA43" s="687" t="s">
        <v>84</v>
      </c>
      <c r="AB43" s="687">
        <v>78.073486879000001</v>
      </c>
      <c r="AC43" s="687">
        <v>102.10354906000001</v>
      </c>
      <c r="AD43" s="687">
        <v>102.908845128</v>
      </c>
      <c r="AE43" s="688">
        <v>78.073486879000001</v>
      </c>
      <c r="AF43" s="688">
        <v>102.776592007</v>
      </c>
      <c r="AG43" s="689">
        <v>102.575810985</v>
      </c>
      <c r="AI43" s="681" t="s">
        <v>433</v>
      </c>
      <c r="AJ43" s="687" t="s">
        <v>84</v>
      </c>
      <c r="AK43" s="687" t="s">
        <v>84</v>
      </c>
      <c r="AL43" s="687" t="s">
        <v>84</v>
      </c>
      <c r="AM43" s="687">
        <v>4.6383094260000002</v>
      </c>
      <c r="AN43" s="687">
        <v>4.6765506490000002</v>
      </c>
      <c r="AO43" s="687">
        <v>5.2554770550000001</v>
      </c>
      <c r="AP43" s="688">
        <v>4.6383094260000002</v>
      </c>
      <c r="AQ43" s="688">
        <v>5.151431713</v>
      </c>
      <c r="AR43" s="689">
        <v>5.1479086399999998</v>
      </c>
      <c r="AT43" s="681" t="s">
        <v>433</v>
      </c>
      <c r="AU43" s="687" t="s">
        <v>84</v>
      </c>
      <c r="AV43" s="687" t="s">
        <v>84</v>
      </c>
      <c r="AW43" s="687" t="s">
        <v>84</v>
      </c>
      <c r="AX43" s="687">
        <v>89.695632337999996</v>
      </c>
      <c r="AY43" s="687">
        <v>86.873086345999994</v>
      </c>
      <c r="AZ43" s="687">
        <v>89.612693844999995</v>
      </c>
      <c r="BA43" s="688">
        <v>89.695632337999996</v>
      </c>
      <c r="BB43" s="688">
        <v>89.162770324999997</v>
      </c>
      <c r="BC43" s="689">
        <v>89.167101302000006</v>
      </c>
      <c r="BE43" s="681" t="s">
        <v>433</v>
      </c>
      <c r="BF43" s="687" t="s">
        <v>84</v>
      </c>
      <c r="BG43" s="687" t="s">
        <v>84</v>
      </c>
      <c r="BH43" s="687" t="s">
        <v>84</v>
      </c>
      <c r="BI43" s="687">
        <v>2.3993952510000001</v>
      </c>
      <c r="BJ43" s="687">
        <v>2.27418532</v>
      </c>
      <c r="BK43" s="687">
        <v>2.202075759</v>
      </c>
      <c r="BL43" s="688">
        <v>2.3993952510000001</v>
      </c>
      <c r="BM43" s="688">
        <v>2.2138407020000002</v>
      </c>
      <c r="BN43" s="689">
        <v>2.2149885949999999</v>
      </c>
    </row>
    <row r="44" spans="2:66" s="351" customFormat="1" ht="15.75" customHeight="1" x14ac:dyDescent="0.25">
      <c r="B44" s="371" t="s">
        <v>288</v>
      </c>
      <c r="C44" s="369" t="s">
        <v>84</v>
      </c>
      <c r="D44" s="369">
        <v>475.27471912200002</v>
      </c>
      <c r="E44" s="369">
        <v>358.28822105</v>
      </c>
      <c r="F44" s="369">
        <v>296.21669270299998</v>
      </c>
      <c r="G44" s="369">
        <v>409.71841152500002</v>
      </c>
      <c r="H44" s="369">
        <v>542.88022463300001</v>
      </c>
      <c r="I44" s="370">
        <v>302.434853406</v>
      </c>
      <c r="J44" s="370">
        <v>424.982696025</v>
      </c>
      <c r="K44" s="355">
        <v>378.95132945300003</v>
      </c>
      <c r="M44" s="371" t="s">
        <v>288</v>
      </c>
      <c r="N44" s="369" t="s">
        <v>84</v>
      </c>
      <c r="O44" s="369">
        <v>52.941443333999999</v>
      </c>
      <c r="P44" s="369">
        <v>42.344281178999999</v>
      </c>
      <c r="Q44" s="369">
        <v>35.419405024</v>
      </c>
      <c r="R44" s="369">
        <v>49.590776061</v>
      </c>
      <c r="S44" s="369">
        <v>57.665309608000001</v>
      </c>
      <c r="T44" s="370">
        <v>36.097179076000003</v>
      </c>
      <c r="U44" s="370">
        <v>50.516356559000002</v>
      </c>
      <c r="V44" s="355">
        <v>45.100231475000001</v>
      </c>
      <c r="X44" s="371" t="s">
        <v>288</v>
      </c>
      <c r="Y44" s="386" t="s">
        <v>84</v>
      </c>
      <c r="Z44" s="386">
        <v>50.009158720999999</v>
      </c>
      <c r="AA44" s="386">
        <v>51.295302954</v>
      </c>
      <c r="AB44" s="386">
        <v>54.868549492</v>
      </c>
      <c r="AC44" s="386">
        <v>73.205499035000003</v>
      </c>
      <c r="AD44" s="386">
        <v>117.720677266</v>
      </c>
      <c r="AE44" s="391">
        <v>54.44860465</v>
      </c>
      <c r="AF44" s="391">
        <v>77.496587527000003</v>
      </c>
      <c r="AG44" s="387">
        <v>68.770047331000001</v>
      </c>
      <c r="AI44" s="371" t="s">
        <v>288</v>
      </c>
      <c r="AJ44" s="386" t="s">
        <v>84</v>
      </c>
      <c r="AK44" s="386">
        <v>3.2665222150000002</v>
      </c>
      <c r="AL44" s="386">
        <v>4.0526528060000002</v>
      </c>
      <c r="AM44" s="386">
        <v>3.1571163590000002</v>
      </c>
      <c r="AN44" s="386">
        <v>3.768602767</v>
      </c>
      <c r="AO44" s="386">
        <v>4.9449925019999998</v>
      </c>
      <c r="AP44" s="391">
        <v>3.2270182250000001</v>
      </c>
      <c r="AQ44" s="391">
        <v>3.9046199850000001</v>
      </c>
      <c r="AR44" s="387">
        <v>3.6733937079999999</v>
      </c>
      <c r="AT44" s="371" t="s">
        <v>288</v>
      </c>
      <c r="AU44" s="386" t="s">
        <v>84</v>
      </c>
      <c r="AV44" s="386">
        <v>88.806613106</v>
      </c>
      <c r="AW44" s="386">
        <v>92.125542179000007</v>
      </c>
      <c r="AX44" s="386">
        <v>87.863309161000004</v>
      </c>
      <c r="AY44" s="386">
        <v>87.682126973999999</v>
      </c>
      <c r="AZ44" s="386">
        <v>86.435506472</v>
      </c>
      <c r="BA44" s="391">
        <v>88.310289326000003</v>
      </c>
      <c r="BB44" s="391">
        <v>87.561957649999997</v>
      </c>
      <c r="BC44" s="387">
        <v>87.845294655000004</v>
      </c>
      <c r="BE44" s="371" t="s">
        <v>288</v>
      </c>
      <c r="BF44" s="386" t="s">
        <v>84</v>
      </c>
      <c r="BG44" s="386">
        <v>2.9081998599999999</v>
      </c>
      <c r="BH44" s="386">
        <v>2.2352104420000001</v>
      </c>
      <c r="BI44" s="386">
        <v>2.2363365979999998</v>
      </c>
      <c r="BJ44" s="386">
        <v>2.3296048140000001</v>
      </c>
      <c r="BK44" s="386">
        <v>1.912352238</v>
      </c>
      <c r="BL44" s="391">
        <v>2.2430862939999998</v>
      </c>
      <c r="BM44" s="391">
        <v>2.2685065949999998</v>
      </c>
      <c r="BN44" s="387">
        <v>2.2608862030000001</v>
      </c>
    </row>
    <row r="45" spans="2:66" s="323" customFormat="1" ht="15.75" customHeight="1" x14ac:dyDescent="0.25">
      <c r="B45" s="685" t="s">
        <v>79</v>
      </c>
      <c r="C45" s="682">
        <v>247.764822509</v>
      </c>
      <c r="D45" s="682">
        <v>216.388064488</v>
      </c>
      <c r="E45" s="682">
        <v>187.07379080499999</v>
      </c>
      <c r="F45" s="682">
        <v>157.488776247</v>
      </c>
      <c r="G45" s="682">
        <v>208.28564947999999</v>
      </c>
      <c r="H45" s="682" t="s">
        <v>84</v>
      </c>
      <c r="I45" s="683">
        <v>203.67384279500001</v>
      </c>
      <c r="J45" s="683">
        <v>208.28564947999999</v>
      </c>
      <c r="K45" s="684">
        <v>203.72359093</v>
      </c>
      <c r="M45" s="685" t="s">
        <v>79</v>
      </c>
      <c r="N45" s="682">
        <v>33.884443062999999</v>
      </c>
      <c r="O45" s="682">
        <v>27.283518375</v>
      </c>
      <c r="P45" s="682">
        <v>22.844284367</v>
      </c>
      <c r="Q45" s="682">
        <v>20.013258195999999</v>
      </c>
      <c r="R45" s="682">
        <v>15.491837577</v>
      </c>
      <c r="S45" s="682" t="s">
        <v>84</v>
      </c>
      <c r="T45" s="683">
        <v>25.80241032</v>
      </c>
      <c r="U45" s="683">
        <v>15.491837577</v>
      </c>
      <c r="V45" s="684">
        <v>25.691188883999999</v>
      </c>
      <c r="X45" s="685" t="s">
        <v>79</v>
      </c>
      <c r="Y45" s="687">
        <v>47.105452255000003</v>
      </c>
      <c r="Z45" s="687">
        <v>47.037806166000003</v>
      </c>
      <c r="AA45" s="687">
        <v>43.020086765000002</v>
      </c>
      <c r="AB45" s="687">
        <v>38.735100619000001</v>
      </c>
      <c r="AC45" s="687">
        <v>44.409351557000001</v>
      </c>
      <c r="AD45" s="687" t="s">
        <v>84</v>
      </c>
      <c r="AE45" s="688">
        <v>44.894282326000003</v>
      </c>
      <c r="AF45" s="688">
        <v>44.409351557000001</v>
      </c>
      <c r="AG45" s="689">
        <v>44.888876429</v>
      </c>
      <c r="AI45" s="685" t="s">
        <v>79</v>
      </c>
      <c r="AJ45" s="687">
        <v>2.913205885</v>
      </c>
      <c r="AK45" s="687">
        <v>2.7103064909999999</v>
      </c>
      <c r="AL45" s="687">
        <v>2.4665135679999999</v>
      </c>
      <c r="AM45" s="687">
        <v>1.93130391</v>
      </c>
      <c r="AN45" s="687">
        <v>2.0701763670000002</v>
      </c>
      <c r="AO45" s="687" t="s">
        <v>84</v>
      </c>
      <c r="AP45" s="688">
        <v>2.5629950529999999</v>
      </c>
      <c r="AQ45" s="688">
        <v>2.0701763670000002</v>
      </c>
      <c r="AR45" s="689">
        <v>2.5562836610000002</v>
      </c>
      <c r="AT45" s="685" t="s">
        <v>79</v>
      </c>
      <c r="AU45" s="687">
        <v>89.075474350999997</v>
      </c>
      <c r="AV45" s="687">
        <v>87.434151841000002</v>
      </c>
      <c r="AW45" s="687">
        <v>86.800008516000005</v>
      </c>
      <c r="AX45" s="687">
        <v>84.041301683</v>
      </c>
      <c r="AY45" s="687">
        <v>81.008901903999998</v>
      </c>
      <c r="AZ45" s="687" t="s">
        <v>84</v>
      </c>
      <c r="BA45" s="688">
        <v>87.096595527999995</v>
      </c>
      <c r="BB45" s="688">
        <v>81.008901903999998</v>
      </c>
      <c r="BC45" s="689">
        <v>87.028731313999998</v>
      </c>
      <c r="BE45" s="685" t="s">
        <v>79</v>
      </c>
      <c r="BF45" s="687">
        <v>2.2587905689999999</v>
      </c>
      <c r="BG45" s="687">
        <v>2.2410673669999999</v>
      </c>
      <c r="BH45" s="687">
        <v>2.1373028500000002</v>
      </c>
      <c r="BI45" s="687">
        <v>1.9627142479999999</v>
      </c>
      <c r="BJ45" s="687">
        <v>1.8964578670000001</v>
      </c>
      <c r="BK45" s="687" t="s">
        <v>84</v>
      </c>
      <c r="BL45" s="688">
        <v>2.186530565</v>
      </c>
      <c r="BM45" s="688">
        <v>1.8964578670000001</v>
      </c>
      <c r="BN45" s="689">
        <v>2.1833314439999998</v>
      </c>
    </row>
    <row r="46" spans="2:66" s="351" customFormat="1" ht="15.75" customHeight="1" x14ac:dyDescent="0.25">
      <c r="B46" s="678" t="s">
        <v>78</v>
      </c>
      <c r="C46" s="679">
        <v>208.88973541199999</v>
      </c>
      <c r="D46" s="679">
        <v>144.63178757399999</v>
      </c>
      <c r="E46" s="679">
        <v>112.844406877</v>
      </c>
      <c r="F46" s="679">
        <v>1.4210990999999999E-2</v>
      </c>
      <c r="G46" s="679" t="s">
        <v>84</v>
      </c>
      <c r="H46" s="679" t="s">
        <v>84</v>
      </c>
      <c r="I46" s="546">
        <v>157.29306721</v>
      </c>
      <c r="J46" s="546" t="s">
        <v>84</v>
      </c>
      <c r="K46" s="680">
        <v>157.29306721</v>
      </c>
      <c r="M46" s="678" t="s">
        <v>78</v>
      </c>
      <c r="N46" s="679">
        <v>32.630842848999997</v>
      </c>
      <c r="O46" s="679">
        <v>19.417030619999998</v>
      </c>
      <c r="P46" s="679">
        <v>16.925124439000001</v>
      </c>
      <c r="Q46" s="679">
        <v>0</v>
      </c>
      <c r="R46" s="679" t="s">
        <v>84</v>
      </c>
      <c r="S46" s="679" t="s">
        <v>84</v>
      </c>
      <c r="T46" s="546">
        <v>22.963038899000001</v>
      </c>
      <c r="U46" s="546" t="s">
        <v>84</v>
      </c>
      <c r="V46" s="680">
        <v>22.963038899000001</v>
      </c>
      <c r="X46" s="678" t="s">
        <v>78</v>
      </c>
      <c r="Y46" s="690">
        <v>40.249608279999997</v>
      </c>
      <c r="Z46" s="690">
        <v>33.865648411000002</v>
      </c>
      <c r="AA46" s="690">
        <v>33.517304277000001</v>
      </c>
      <c r="AB46" s="690">
        <v>7.3584920000000003E-3</v>
      </c>
      <c r="AC46" s="690" t="s">
        <v>84</v>
      </c>
      <c r="AD46" s="690" t="s">
        <v>84</v>
      </c>
      <c r="AE46" s="691">
        <v>35.974007638000003</v>
      </c>
      <c r="AF46" s="691" t="s">
        <v>84</v>
      </c>
      <c r="AG46" s="692">
        <v>35.974007638000003</v>
      </c>
      <c r="AI46" s="678" t="s">
        <v>78</v>
      </c>
      <c r="AJ46" s="690">
        <v>2.4631595819999998</v>
      </c>
      <c r="AK46" s="690">
        <v>2.2189979169999998</v>
      </c>
      <c r="AL46" s="690">
        <v>1.9147656280000001</v>
      </c>
      <c r="AM46" s="690">
        <v>5.0058500000000001E-4</v>
      </c>
      <c r="AN46" s="690" t="s">
        <v>84</v>
      </c>
      <c r="AO46" s="690" t="s">
        <v>84</v>
      </c>
      <c r="AP46" s="691">
        <v>2.2531237210000001</v>
      </c>
      <c r="AQ46" s="691" t="s">
        <v>84</v>
      </c>
      <c r="AR46" s="692">
        <v>2.2531237210000001</v>
      </c>
      <c r="AT46" s="678" t="s">
        <v>78</v>
      </c>
      <c r="AU46" s="690">
        <v>88.825737799999999</v>
      </c>
      <c r="AV46" s="690">
        <v>88.478414334000007</v>
      </c>
      <c r="AW46" s="690">
        <v>86.535056425999997</v>
      </c>
      <c r="AX46" s="690">
        <v>85.300220061000005</v>
      </c>
      <c r="AY46" s="690" t="s">
        <v>84</v>
      </c>
      <c r="AZ46" s="690" t="s">
        <v>84</v>
      </c>
      <c r="BA46" s="691">
        <v>88.339892160000005</v>
      </c>
      <c r="BB46" s="691" t="s">
        <v>84</v>
      </c>
      <c r="BC46" s="692">
        <v>88.339892160000005</v>
      </c>
      <c r="BE46" s="678" t="s">
        <v>78</v>
      </c>
      <c r="BF46" s="690">
        <v>2.256332778</v>
      </c>
      <c r="BG46" s="690">
        <v>2.298134637</v>
      </c>
      <c r="BH46" s="690">
        <v>2.761314992</v>
      </c>
      <c r="BI46" s="690" t="s">
        <v>84</v>
      </c>
      <c r="BJ46" s="690" t="s">
        <v>84</v>
      </c>
      <c r="BK46" s="690" t="s">
        <v>84</v>
      </c>
      <c r="BL46" s="691">
        <v>2.3321811819999998</v>
      </c>
      <c r="BM46" s="691" t="s">
        <v>84</v>
      </c>
      <c r="BN46" s="692">
        <v>2.3321811819999998</v>
      </c>
    </row>
    <row r="47" spans="2:66" s="148" customFormat="1" x14ac:dyDescent="0.2">
      <c r="B47" s="22" t="s">
        <v>266</v>
      </c>
      <c r="C47" s="395"/>
      <c r="D47" s="395"/>
      <c r="E47" s="395"/>
      <c r="F47" s="395"/>
      <c r="G47" s="395"/>
      <c r="H47" s="395"/>
      <c r="I47" s="395"/>
      <c r="J47" s="395"/>
      <c r="K47" s="396"/>
      <c r="M47" s="22" t="s">
        <v>266</v>
      </c>
      <c r="N47" s="395"/>
      <c r="O47" s="395"/>
      <c r="P47" s="395"/>
      <c r="Q47" s="395"/>
      <c r="R47" s="395"/>
      <c r="S47" s="395"/>
      <c r="T47" s="395"/>
      <c r="U47" s="395"/>
      <c r="V47" s="396"/>
      <c r="X47" s="22" t="s">
        <v>266</v>
      </c>
      <c r="Y47" s="395"/>
      <c r="Z47" s="395"/>
      <c r="AA47" s="395"/>
      <c r="AB47" s="395"/>
      <c r="AC47" s="395"/>
      <c r="AD47" s="395"/>
      <c r="AE47" s="395"/>
      <c r="AF47" s="395"/>
      <c r="AG47" s="396"/>
      <c r="AI47" s="22" t="s">
        <v>266</v>
      </c>
      <c r="AJ47" s="395"/>
      <c r="AK47" s="395"/>
      <c r="AL47" s="395"/>
      <c r="AM47" s="395"/>
      <c r="AN47" s="395"/>
      <c r="AO47" s="395"/>
      <c r="AP47" s="395"/>
      <c r="AQ47" s="395"/>
      <c r="AR47" s="396"/>
      <c r="AT47" s="22" t="s">
        <v>266</v>
      </c>
      <c r="AU47" s="395"/>
      <c r="AV47" s="395"/>
      <c r="AW47" s="395"/>
      <c r="AX47" s="395"/>
      <c r="AY47" s="395"/>
      <c r="AZ47" s="395"/>
      <c r="BA47" s="395"/>
      <c r="BB47" s="395"/>
      <c r="BC47" s="396"/>
      <c r="BE47" s="22" t="s">
        <v>266</v>
      </c>
      <c r="BF47" s="395"/>
      <c r="BG47" s="395"/>
      <c r="BH47" s="395"/>
      <c r="BI47" s="395"/>
      <c r="BJ47" s="395"/>
      <c r="BK47" s="395"/>
      <c r="BL47" s="395"/>
      <c r="BM47" s="395"/>
      <c r="BN47" s="396"/>
    </row>
    <row r="48" spans="2:66" s="22" customFormat="1" x14ac:dyDescent="0.2">
      <c r="B48" s="22" t="s">
        <v>403</v>
      </c>
      <c r="C48" s="395"/>
      <c r="D48" s="395"/>
      <c r="E48" s="395"/>
      <c r="F48" s="395"/>
      <c r="G48" s="395"/>
      <c r="H48" s="395"/>
      <c r="I48" s="395"/>
      <c r="J48" s="395"/>
      <c r="K48" s="396"/>
      <c r="M48" s="22" t="s">
        <v>403</v>
      </c>
      <c r="N48" s="395"/>
      <c r="O48" s="395"/>
      <c r="P48" s="395"/>
      <c r="Q48" s="395"/>
      <c r="R48" s="395"/>
      <c r="S48" s="395"/>
      <c r="T48" s="395"/>
      <c r="U48" s="395"/>
      <c r="V48" s="396"/>
      <c r="X48" s="22" t="s">
        <v>403</v>
      </c>
      <c r="Y48" s="395"/>
      <c r="Z48" s="395"/>
      <c r="AA48" s="395"/>
      <c r="AB48" s="395"/>
      <c r="AC48" s="395"/>
      <c r="AD48" s="395"/>
      <c r="AE48" s="395"/>
      <c r="AF48" s="395"/>
      <c r="AG48" s="396"/>
      <c r="AI48" s="22" t="s">
        <v>403</v>
      </c>
      <c r="AJ48" s="395"/>
      <c r="AK48" s="395"/>
      <c r="AL48" s="395"/>
      <c r="AM48" s="395"/>
      <c r="AN48" s="395"/>
      <c r="AO48" s="395"/>
      <c r="AP48" s="395"/>
      <c r="AQ48" s="395"/>
      <c r="AR48" s="396"/>
      <c r="AT48" s="22" t="s">
        <v>403</v>
      </c>
      <c r="AU48" s="395"/>
      <c r="AV48" s="395"/>
      <c r="AW48" s="395"/>
      <c r="AX48" s="395"/>
      <c r="AY48" s="395"/>
      <c r="AZ48" s="395"/>
      <c r="BA48" s="395"/>
      <c r="BB48" s="395"/>
      <c r="BC48" s="396"/>
      <c r="BE48" s="22" t="s">
        <v>403</v>
      </c>
      <c r="BF48" s="395"/>
      <c r="BG48" s="395"/>
      <c r="BH48" s="395"/>
      <c r="BI48" s="395"/>
      <c r="BJ48" s="395"/>
      <c r="BK48" s="395"/>
      <c r="BL48" s="395"/>
      <c r="BM48" s="395"/>
      <c r="BN48" s="396"/>
    </row>
    <row r="49" spans="2:66" s="22" customFormat="1" x14ac:dyDescent="0.2">
      <c r="B49" s="47" t="s">
        <v>420</v>
      </c>
      <c r="C49" s="395"/>
      <c r="D49" s="395"/>
      <c r="E49" s="395"/>
      <c r="F49" s="395"/>
      <c r="G49" s="395"/>
      <c r="H49" s="395"/>
      <c r="I49" s="395"/>
      <c r="J49" s="395"/>
      <c r="K49" s="396"/>
      <c r="M49" s="47" t="s">
        <v>420</v>
      </c>
      <c r="N49" s="395"/>
      <c r="O49" s="395"/>
      <c r="P49" s="395"/>
      <c r="Q49" s="395"/>
      <c r="R49" s="395"/>
      <c r="S49" s="395"/>
      <c r="T49" s="395"/>
      <c r="U49" s="395"/>
      <c r="V49" s="396"/>
      <c r="X49" s="47" t="s">
        <v>420</v>
      </c>
      <c r="Y49" s="395"/>
      <c r="Z49" s="395"/>
      <c r="AA49" s="395"/>
      <c r="AB49" s="395"/>
      <c r="AC49" s="395"/>
      <c r="AD49" s="395"/>
      <c r="AE49" s="395"/>
      <c r="AF49" s="395"/>
      <c r="AG49" s="396"/>
      <c r="AI49" s="47" t="s">
        <v>420</v>
      </c>
      <c r="AJ49" s="395"/>
      <c r="AK49" s="395"/>
      <c r="AL49" s="395"/>
      <c r="AM49" s="395"/>
      <c r="AN49" s="395"/>
      <c r="AO49" s="395"/>
      <c r="AP49" s="395"/>
      <c r="AQ49" s="395"/>
      <c r="AR49" s="396"/>
      <c r="AT49" s="47" t="s">
        <v>420</v>
      </c>
      <c r="AU49" s="395"/>
      <c r="AV49" s="395"/>
      <c r="AW49" s="395"/>
      <c r="AX49" s="395"/>
      <c r="AY49" s="395"/>
      <c r="AZ49" s="395"/>
      <c r="BA49" s="395"/>
      <c r="BB49" s="395"/>
      <c r="BC49" s="396"/>
      <c r="BE49" s="47" t="s">
        <v>420</v>
      </c>
      <c r="BF49" s="395"/>
      <c r="BG49" s="395"/>
      <c r="BH49" s="395"/>
      <c r="BI49" s="395"/>
      <c r="BJ49" s="395"/>
      <c r="BK49" s="395"/>
      <c r="BL49" s="395"/>
      <c r="BM49" s="395"/>
      <c r="BN49" s="396"/>
    </row>
    <row r="50" spans="2:66" s="22" customFormat="1" x14ac:dyDescent="0.2">
      <c r="B50" s="372" t="s">
        <v>774</v>
      </c>
      <c r="C50" s="398"/>
      <c r="D50" s="398"/>
      <c r="E50" s="398"/>
      <c r="F50" s="398"/>
      <c r="G50" s="398"/>
      <c r="H50" s="398"/>
      <c r="I50" s="398"/>
      <c r="J50" s="398"/>
      <c r="K50" s="399"/>
      <c r="M50" s="372" t="s">
        <v>774</v>
      </c>
      <c r="N50" s="398"/>
      <c r="O50" s="398"/>
      <c r="P50" s="398"/>
      <c r="Q50" s="398"/>
      <c r="R50" s="398"/>
      <c r="S50" s="398"/>
      <c r="T50" s="398"/>
      <c r="U50" s="398"/>
      <c r="V50" s="399"/>
      <c r="X50" s="372" t="s">
        <v>774</v>
      </c>
      <c r="Y50" s="398"/>
      <c r="Z50" s="398"/>
      <c r="AA50" s="398"/>
      <c r="AB50" s="398"/>
      <c r="AC50" s="398"/>
      <c r="AD50" s="398"/>
      <c r="AE50" s="398"/>
      <c r="AF50" s="398"/>
      <c r="AG50" s="399"/>
      <c r="AI50" s="372" t="s">
        <v>774</v>
      </c>
      <c r="AJ50" s="398"/>
      <c r="AK50" s="398"/>
      <c r="AL50" s="398"/>
      <c r="AM50" s="398"/>
      <c r="AN50" s="398"/>
      <c r="AO50" s="398"/>
      <c r="AP50" s="398"/>
      <c r="AQ50" s="398"/>
      <c r="AR50" s="399"/>
      <c r="AT50" s="372" t="s">
        <v>774</v>
      </c>
      <c r="AU50" s="398"/>
      <c r="AV50" s="398"/>
      <c r="AW50" s="398"/>
      <c r="AX50" s="398"/>
      <c r="AY50" s="398"/>
      <c r="AZ50" s="398"/>
      <c r="BA50" s="398"/>
      <c r="BB50" s="398"/>
      <c r="BC50" s="399"/>
      <c r="BE50" s="372" t="s">
        <v>774</v>
      </c>
      <c r="BF50" s="398"/>
      <c r="BG50" s="398"/>
      <c r="BH50" s="398"/>
      <c r="BI50" s="398"/>
      <c r="BJ50" s="398"/>
      <c r="BK50" s="398"/>
      <c r="BL50" s="398"/>
      <c r="BM50" s="398"/>
      <c r="BN50" s="399"/>
    </row>
    <row r="51" spans="2:66" x14ac:dyDescent="0.2">
      <c r="AU51" s="32"/>
      <c r="AV51" s="32"/>
      <c r="AW51" s="32"/>
      <c r="AX51" s="32"/>
      <c r="AY51" s="32"/>
      <c r="AZ51" s="32"/>
      <c r="BA51" s="32"/>
      <c r="BB51" s="32"/>
      <c r="BC51" s="70"/>
    </row>
    <row r="52" spans="2:66" x14ac:dyDescent="0.2">
      <c r="AG52"/>
    </row>
    <row r="53" spans="2:66" x14ac:dyDescent="0.2">
      <c r="AG53"/>
    </row>
    <row r="54" spans="2:66" x14ac:dyDescent="0.2">
      <c r="AG54"/>
    </row>
    <row r="55" spans="2:66" x14ac:dyDescent="0.2">
      <c r="AG55"/>
    </row>
    <row r="56" spans="2:66" x14ac:dyDescent="0.2">
      <c r="AG56"/>
    </row>
    <row r="57" spans="2:66" x14ac:dyDescent="0.2">
      <c r="AG57"/>
    </row>
    <row r="58" spans="2:66" x14ac:dyDescent="0.2">
      <c r="AG58"/>
    </row>
    <row r="59" spans="2:66" x14ac:dyDescent="0.2">
      <c r="AG59"/>
    </row>
    <row r="60" spans="2:66" x14ac:dyDescent="0.2">
      <c r="AG60"/>
    </row>
    <row r="61" spans="2:66" x14ac:dyDescent="0.2">
      <c r="AG61"/>
    </row>
    <row r="62" spans="2:66" x14ac:dyDescent="0.2">
      <c r="AG62"/>
    </row>
    <row r="63" spans="2:66" x14ac:dyDescent="0.2">
      <c r="AG63"/>
    </row>
    <row r="64" spans="2:66" x14ac:dyDescent="0.2">
      <c r="AG64"/>
    </row>
    <row r="65" spans="33:33" x14ac:dyDescent="0.2">
      <c r="AG65"/>
    </row>
    <row r="66" spans="33:33" x14ac:dyDescent="0.2">
      <c r="AG66"/>
    </row>
    <row r="67" spans="33:33" x14ac:dyDescent="0.2">
      <c r="AG67"/>
    </row>
    <row r="68" spans="33:33" x14ac:dyDescent="0.2">
      <c r="AG68"/>
    </row>
    <row r="69" spans="33:33" x14ac:dyDescent="0.2">
      <c r="AG69"/>
    </row>
    <row r="70" spans="33:33" x14ac:dyDescent="0.2">
      <c r="AG70"/>
    </row>
    <row r="71" spans="33:33" x14ac:dyDescent="0.2">
      <c r="AG71"/>
    </row>
    <row r="72" spans="33:33" x14ac:dyDescent="0.2">
      <c r="AG72"/>
    </row>
    <row r="73" spans="33:33" x14ac:dyDescent="0.2">
      <c r="AG73"/>
    </row>
    <row r="74" spans="33:33" x14ac:dyDescent="0.2">
      <c r="AG74"/>
    </row>
    <row r="75" spans="33:33" x14ac:dyDescent="0.2">
      <c r="AG75"/>
    </row>
    <row r="76" spans="33:33" x14ac:dyDescent="0.2">
      <c r="AG76"/>
    </row>
    <row r="77" spans="33:33" x14ac:dyDescent="0.2">
      <c r="AG77"/>
    </row>
    <row r="78" spans="33:33" x14ac:dyDescent="0.2">
      <c r="AG78"/>
    </row>
    <row r="79" spans="33:33" x14ac:dyDescent="0.2">
      <c r="AG79"/>
    </row>
    <row r="80" spans="33:33" x14ac:dyDescent="0.2">
      <c r="AG80"/>
    </row>
    <row r="81" spans="33:33" x14ac:dyDescent="0.2">
      <c r="AG81"/>
    </row>
    <row r="82" spans="33:33" x14ac:dyDescent="0.2">
      <c r="AG82"/>
    </row>
    <row r="83" spans="33:33" x14ac:dyDescent="0.2">
      <c r="AG83"/>
    </row>
    <row r="84" spans="33:33" x14ac:dyDescent="0.2">
      <c r="AG84"/>
    </row>
    <row r="85" spans="33:33" x14ac:dyDescent="0.2">
      <c r="AG85"/>
    </row>
    <row r="86" spans="33:33" x14ac:dyDescent="0.2">
      <c r="AG86"/>
    </row>
    <row r="87" spans="33:33" x14ac:dyDescent="0.2">
      <c r="AG87"/>
    </row>
    <row r="88" spans="33:33" x14ac:dyDescent="0.2">
      <c r="AG88"/>
    </row>
    <row r="89" spans="33:33" x14ac:dyDescent="0.2">
      <c r="AG89"/>
    </row>
    <row r="90" spans="33:33" x14ac:dyDescent="0.2">
      <c r="AG90"/>
    </row>
    <row r="91" spans="33:33" x14ac:dyDescent="0.2">
      <c r="AG91"/>
    </row>
    <row r="92" spans="33:33" x14ac:dyDescent="0.2">
      <c r="AG92"/>
    </row>
    <row r="93" spans="33:33" x14ac:dyDescent="0.2">
      <c r="AG93"/>
    </row>
    <row r="94" spans="33:33" x14ac:dyDescent="0.2">
      <c r="AG94"/>
    </row>
    <row r="95" spans="33:33" x14ac:dyDescent="0.2">
      <c r="AG95"/>
    </row>
    <row r="96" spans="33:33" x14ac:dyDescent="0.2">
      <c r="AG96"/>
    </row>
    <row r="97" spans="33:33" x14ac:dyDescent="0.2">
      <c r="AG97"/>
    </row>
    <row r="98" spans="33:33" x14ac:dyDescent="0.2">
      <c r="AG98"/>
    </row>
    <row r="99" spans="33:33" x14ac:dyDescent="0.2">
      <c r="AG99"/>
    </row>
    <row r="100" spans="33:33" x14ac:dyDescent="0.2">
      <c r="AG100"/>
    </row>
    <row r="101" spans="33:33" x14ac:dyDescent="0.2">
      <c r="AG101"/>
    </row>
    <row r="102" spans="33:33" x14ac:dyDescent="0.2">
      <c r="AG102"/>
    </row>
    <row r="103" spans="33:33" x14ac:dyDescent="0.2">
      <c r="AG103"/>
    </row>
    <row r="104" spans="33:33" x14ac:dyDescent="0.2">
      <c r="AG104"/>
    </row>
    <row r="105" spans="33:33" x14ac:dyDescent="0.2">
      <c r="AG105"/>
    </row>
    <row r="106" spans="33:33" x14ac:dyDescent="0.2">
      <c r="AG106"/>
    </row>
    <row r="107" spans="33:33" x14ac:dyDescent="0.2">
      <c r="AG107"/>
    </row>
    <row r="108" spans="33:33" x14ac:dyDescent="0.2">
      <c r="AG108"/>
    </row>
    <row r="109" spans="33:33" x14ac:dyDescent="0.2">
      <c r="AG109"/>
    </row>
  </sheetData>
  <pageMargins left="0.59055118110236227" right="0.59055118110236227" top="0.78740157480314965" bottom="0.78740157480314965" header="0.39370078740157483" footer="0.39370078740157483"/>
  <pageSetup paperSize="9" scale="67" firstPageNumber="71" fitToWidth="6" fitToHeight="0" orientation="landscape" useFirstPageNumber="1" r:id="rId1"/>
  <headerFooter differentFirst="1" alignWithMargins="0">
    <oddHeader>&amp;R&amp;12Les finances des groupements à fiscalité propre en 2023</oddHeader>
    <oddFooter>&amp;L&amp;12Direction Générale des Collectivités Locales / DESL&amp;C&amp;12&amp;P&amp;R&amp;12Mise en ligne : janvier 2025</oddFooter>
    <firstHeader>&amp;R&amp;12Les finances des groupements à fiscalité propre en 2023</firstHeader>
    <firstFooter>&amp;L&amp;12Direction Générale des Collectivités Locales / DESL&amp;C&amp;12&amp;P&amp;R&amp;12Mise en ligne : janvier 2025</firstFooter>
  </headerFooter>
  <colBreaks count="5" manualBreakCount="5">
    <brk id="11" max="45" man="1"/>
    <brk id="22" max="45" man="1"/>
    <brk id="33" max="45" man="1"/>
    <brk id="44" max="45" man="1"/>
    <brk id="55" max="4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2"/>
  <sheetViews>
    <sheetView zoomScaleNormal="100" workbookViewId="0"/>
  </sheetViews>
  <sheetFormatPr baseColWidth="10" defaultRowHeight="12.75" x14ac:dyDescent="0.2"/>
  <cols>
    <col min="1" max="1" width="78.5703125" customWidth="1"/>
    <col min="2" max="10" width="17.28515625" customWidth="1"/>
    <col min="11" max="11" width="12.140625" bestFit="1" customWidth="1"/>
    <col min="12" max="12" width="12" bestFit="1" customWidth="1"/>
  </cols>
  <sheetData>
    <row r="1" spans="1:10" ht="21" x14ac:dyDescent="0.25">
      <c r="A1" s="9" t="s">
        <v>346</v>
      </c>
    </row>
    <row r="2" spans="1:10" ht="12.75" customHeight="1" x14ac:dyDescent="0.25">
      <c r="A2" s="9"/>
    </row>
    <row r="3" spans="1:10" ht="12.75" customHeight="1" x14ac:dyDescent="0.25">
      <c r="A3" s="88" t="s">
        <v>787</v>
      </c>
    </row>
    <row r="4" spans="1:10" ht="13.5" thickBot="1" x14ac:dyDescent="0.25">
      <c r="A4" s="205"/>
      <c r="J4" s="398" t="s">
        <v>334</v>
      </c>
    </row>
    <row r="5" spans="1:10" ht="12.75" customHeight="1" x14ac:dyDescent="0.2">
      <c r="A5" s="204" t="s">
        <v>642</v>
      </c>
      <c r="B5" s="480" t="s">
        <v>34</v>
      </c>
      <c r="C5" s="480" t="s">
        <v>455</v>
      </c>
      <c r="D5" s="480" t="s">
        <v>457</v>
      </c>
      <c r="E5" s="480" t="s">
        <v>97</v>
      </c>
      <c r="F5" s="480" t="s">
        <v>267</v>
      </c>
      <c r="G5" s="481">
        <v>300000</v>
      </c>
      <c r="H5" s="482" t="s">
        <v>344</v>
      </c>
      <c r="I5" s="482" t="s">
        <v>344</v>
      </c>
      <c r="J5" s="482" t="s">
        <v>340</v>
      </c>
    </row>
    <row r="6" spans="1:10" ht="12.75" customHeight="1" x14ac:dyDescent="0.2">
      <c r="A6" s="203"/>
      <c r="B6" s="483" t="s">
        <v>454</v>
      </c>
      <c r="C6" s="483" t="s">
        <v>35</v>
      </c>
      <c r="D6" s="483" t="s">
        <v>35</v>
      </c>
      <c r="E6" s="483" t="s">
        <v>35</v>
      </c>
      <c r="F6" s="483" t="s">
        <v>35</v>
      </c>
      <c r="G6" s="483" t="s">
        <v>36</v>
      </c>
      <c r="H6" s="484" t="s">
        <v>339</v>
      </c>
      <c r="I6" s="484" t="s">
        <v>282</v>
      </c>
      <c r="J6" s="484" t="s">
        <v>106</v>
      </c>
    </row>
    <row r="7" spans="1:10" ht="12.75" customHeight="1" thickBot="1" x14ac:dyDescent="0.25">
      <c r="A7" s="206"/>
      <c r="B7" s="485" t="s">
        <v>36</v>
      </c>
      <c r="C7" s="485" t="s">
        <v>456</v>
      </c>
      <c r="D7" s="485" t="s">
        <v>99</v>
      </c>
      <c r="E7" s="485" t="s">
        <v>100</v>
      </c>
      <c r="F7" s="485" t="s">
        <v>268</v>
      </c>
      <c r="G7" s="485" t="s">
        <v>101</v>
      </c>
      <c r="H7" s="486" t="s">
        <v>282</v>
      </c>
      <c r="I7" s="486" t="s">
        <v>101</v>
      </c>
      <c r="J7" s="486" t="s">
        <v>345</v>
      </c>
    </row>
    <row r="8" spans="1:10" ht="12.75" customHeight="1" x14ac:dyDescent="0.2"/>
    <row r="9" spans="1:10" ht="14.25" customHeight="1" x14ac:dyDescent="0.2">
      <c r="A9" s="496" t="s">
        <v>595</v>
      </c>
      <c r="B9" s="497" t="s">
        <v>84</v>
      </c>
      <c r="C9" s="497" t="s">
        <v>84</v>
      </c>
      <c r="D9" s="497" t="s">
        <v>84</v>
      </c>
      <c r="E9" s="497">
        <v>22.396190728999997</v>
      </c>
      <c r="F9" s="497">
        <v>624.25141021000002</v>
      </c>
      <c r="G9" s="497">
        <v>2664.0601180500003</v>
      </c>
      <c r="H9" s="498">
        <f>E9</f>
        <v>22.396190728999997</v>
      </c>
      <c r="I9" s="498">
        <f>F9+G9</f>
        <v>3288.3115282600002</v>
      </c>
      <c r="J9" s="498">
        <f>H9+I9</f>
        <v>3310.7077189890001</v>
      </c>
    </row>
    <row r="10" spans="1:10" ht="14.25" customHeight="1" x14ac:dyDescent="0.2">
      <c r="A10" s="476" t="s">
        <v>596</v>
      </c>
      <c r="B10" s="488" t="s">
        <v>84</v>
      </c>
      <c r="C10" s="488" t="s">
        <v>84</v>
      </c>
      <c r="D10" s="488" t="s">
        <v>84</v>
      </c>
      <c r="E10" s="488">
        <v>0.36337358000000003</v>
      </c>
      <c r="F10" s="488">
        <v>22.023521229</v>
      </c>
      <c r="G10" s="488">
        <v>267.87057584900003</v>
      </c>
      <c r="H10" s="267">
        <f t="shared" ref="H10:H70" si="0">E10</f>
        <v>0.36337358000000003</v>
      </c>
      <c r="I10" s="267">
        <f t="shared" ref="I10:I70" si="1">F10+G10</f>
        <v>289.89409707800002</v>
      </c>
      <c r="J10" s="267">
        <f t="shared" ref="J10:J70" si="2">H10+I10</f>
        <v>290.25747065799999</v>
      </c>
    </row>
    <row r="11" spans="1:10" ht="14.25" customHeight="1" x14ac:dyDescent="0.2">
      <c r="A11" s="477" t="s">
        <v>321</v>
      </c>
      <c r="B11" s="489" t="s">
        <v>84</v>
      </c>
      <c r="C11" s="489" t="s">
        <v>84</v>
      </c>
      <c r="D11" s="489" t="s">
        <v>84</v>
      </c>
      <c r="E11" s="489">
        <v>21.304523879000001</v>
      </c>
      <c r="F11" s="489">
        <v>582.645890409</v>
      </c>
      <c r="G11" s="489">
        <v>2309.1101689099996</v>
      </c>
      <c r="H11" s="490">
        <f t="shared" si="0"/>
        <v>21.304523879000001</v>
      </c>
      <c r="I11" s="490">
        <f t="shared" si="1"/>
        <v>2891.7560593189996</v>
      </c>
      <c r="J11" s="490">
        <f t="shared" si="2"/>
        <v>2913.0605831979997</v>
      </c>
    </row>
    <row r="12" spans="1:10" ht="14.25" customHeight="1" x14ac:dyDescent="0.2">
      <c r="A12" s="476" t="s">
        <v>597</v>
      </c>
      <c r="B12" s="488" t="s">
        <v>84</v>
      </c>
      <c r="C12" s="488" t="s">
        <v>84</v>
      </c>
      <c r="D12" s="488" t="s">
        <v>84</v>
      </c>
      <c r="E12" s="488">
        <v>0.72829326999999999</v>
      </c>
      <c r="F12" s="488">
        <v>16.312012790000001</v>
      </c>
      <c r="G12" s="488">
        <v>56.305447559000001</v>
      </c>
      <c r="H12" s="267">
        <f t="shared" si="0"/>
        <v>0.72829326999999999</v>
      </c>
      <c r="I12" s="267">
        <f t="shared" si="1"/>
        <v>72.617460348999998</v>
      </c>
      <c r="J12" s="267">
        <f t="shared" si="2"/>
        <v>73.345753618999993</v>
      </c>
    </row>
    <row r="13" spans="1:10" s="7" customFormat="1" ht="14.25" customHeight="1" x14ac:dyDescent="0.2">
      <c r="A13" s="477" t="s">
        <v>598</v>
      </c>
      <c r="B13" s="489" t="s">
        <v>84</v>
      </c>
      <c r="C13" s="489" t="s">
        <v>84</v>
      </c>
      <c r="D13" s="489" t="s">
        <v>84</v>
      </c>
      <c r="E13" s="489">
        <v>0</v>
      </c>
      <c r="F13" s="489">
        <v>3.2699857799999998</v>
      </c>
      <c r="G13" s="489">
        <v>30.773925728999998</v>
      </c>
      <c r="H13" s="490">
        <f t="shared" si="0"/>
        <v>0</v>
      </c>
      <c r="I13" s="490">
        <f t="shared" si="1"/>
        <v>34.043911508999997</v>
      </c>
      <c r="J13" s="490">
        <f t="shared" si="2"/>
        <v>34.043911508999997</v>
      </c>
    </row>
    <row r="14" spans="1:10" s="47" customFormat="1" ht="14.25" customHeight="1" x14ac:dyDescent="0.2">
      <c r="A14" s="501" t="s">
        <v>322</v>
      </c>
      <c r="B14" s="502" t="s">
        <v>84</v>
      </c>
      <c r="C14" s="502" t="s">
        <v>84</v>
      </c>
      <c r="D14" s="502" t="s">
        <v>84</v>
      </c>
      <c r="E14" s="502">
        <v>5.3161694390000003</v>
      </c>
      <c r="F14" s="502">
        <v>149.79542382899999</v>
      </c>
      <c r="G14" s="502">
        <v>583.20155886999999</v>
      </c>
      <c r="H14" s="503">
        <f t="shared" si="0"/>
        <v>5.3161694390000003</v>
      </c>
      <c r="I14" s="503">
        <f t="shared" si="1"/>
        <v>732.996982699</v>
      </c>
      <c r="J14" s="503">
        <f t="shared" si="2"/>
        <v>738.31315213799996</v>
      </c>
    </row>
    <row r="15" spans="1:10" s="47" customFormat="1" ht="14.25" customHeight="1" x14ac:dyDescent="0.2">
      <c r="A15" s="477" t="s">
        <v>599</v>
      </c>
      <c r="B15" s="489" t="s">
        <v>84</v>
      </c>
      <c r="C15" s="489" t="s">
        <v>84</v>
      </c>
      <c r="D15" s="489" t="s">
        <v>84</v>
      </c>
      <c r="E15" s="489">
        <v>1.9538800000000003E-3</v>
      </c>
      <c r="F15" s="489">
        <v>3.6208957489999998</v>
      </c>
      <c r="G15" s="489">
        <v>11.094555849999999</v>
      </c>
      <c r="H15" s="490">
        <f t="shared" si="0"/>
        <v>1.9538800000000003E-3</v>
      </c>
      <c r="I15" s="490">
        <f t="shared" si="1"/>
        <v>14.715451598999998</v>
      </c>
      <c r="J15" s="490">
        <f t="shared" si="2"/>
        <v>14.717405478999998</v>
      </c>
    </row>
    <row r="16" spans="1:10" s="47" customFormat="1" ht="14.25" customHeight="1" x14ac:dyDescent="0.2">
      <c r="A16" s="476" t="s">
        <v>600</v>
      </c>
      <c r="B16" s="488" t="s">
        <v>84</v>
      </c>
      <c r="C16" s="488" t="s">
        <v>84</v>
      </c>
      <c r="D16" s="488" t="s">
        <v>84</v>
      </c>
      <c r="E16" s="488">
        <v>0</v>
      </c>
      <c r="F16" s="488">
        <v>3.0966457699999999</v>
      </c>
      <c r="G16" s="488">
        <v>3.1728411599999999</v>
      </c>
      <c r="H16" s="267">
        <f t="shared" si="0"/>
        <v>0</v>
      </c>
      <c r="I16" s="267">
        <f t="shared" si="1"/>
        <v>6.2694869299999993</v>
      </c>
      <c r="J16" s="267">
        <f t="shared" si="2"/>
        <v>6.2694869299999993</v>
      </c>
    </row>
    <row r="17" spans="1:10" s="47" customFormat="1" ht="14.25" customHeight="1" x14ac:dyDescent="0.2">
      <c r="A17" s="491" t="s">
        <v>601</v>
      </c>
      <c r="B17" s="489" t="s">
        <v>84</v>
      </c>
      <c r="C17" s="489" t="s">
        <v>84</v>
      </c>
      <c r="D17" s="489" t="s">
        <v>84</v>
      </c>
      <c r="E17" s="489">
        <v>5.3126416799999996</v>
      </c>
      <c r="F17" s="489">
        <v>130.34909284</v>
      </c>
      <c r="G17" s="489">
        <v>565.47010667999996</v>
      </c>
      <c r="H17" s="490">
        <f t="shared" si="0"/>
        <v>5.3126416799999996</v>
      </c>
      <c r="I17" s="490">
        <f t="shared" si="1"/>
        <v>695.81919951999998</v>
      </c>
      <c r="J17" s="490">
        <f t="shared" si="2"/>
        <v>701.13184119999994</v>
      </c>
    </row>
    <row r="18" spans="1:10" s="47" customFormat="1" ht="14.25" customHeight="1" x14ac:dyDescent="0.2">
      <c r="A18" s="476" t="s">
        <v>323</v>
      </c>
      <c r="B18" s="488" t="s">
        <v>84</v>
      </c>
      <c r="C18" s="488" t="s">
        <v>84</v>
      </c>
      <c r="D18" s="488" t="s">
        <v>84</v>
      </c>
      <c r="E18" s="488">
        <v>1.5738800000000002E-3</v>
      </c>
      <c r="F18" s="488">
        <v>1.2400099499999999</v>
      </c>
      <c r="G18" s="488">
        <v>2.01529604</v>
      </c>
      <c r="H18" s="267">
        <f t="shared" si="0"/>
        <v>1.5738800000000002E-3</v>
      </c>
      <c r="I18" s="267">
        <f t="shared" si="1"/>
        <v>3.2553059900000001</v>
      </c>
      <c r="J18" s="267">
        <f t="shared" si="2"/>
        <v>3.2568798700000001</v>
      </c>
    </row>
    <row r="19" spans="1:10" s="7" customFormat="1" ht="14.25" customHeight="1" x14ac:dyDescent="0.2">
      <c r="A19" s="477" t="s">
        <v>602</v>
      </c>
      <c r="B19" s="489" t="s">
        <v>84</v>
      </c>
      <c r="C19" s="489" t="s">
        <v>84</v>
      </c>
      <c r="D19" s="489" t="s">
        <v>84</v>
      </c>
      <c r="E19" s="489">
        <v>0</v>
      </c>
      <c r="F19" s="489">
        <v>11.48877952</v>
      </c>
      <c r="G19" s="489">
        <v>1.4487591399999999</v>
      </c>
      <c r="H19" s="490">
        <f t="shared" si="0"/>
        <v>0</v>
      </c>
      <c r="I19" s="490">
        <f t="shared" si="1"/>
        <v>12.93753866</v>
      </c>
      <c r="J19" s="490">
        <f t="shared" si="2"/>
        <v>12.93753866</v>
      </c>
    </row>
    <row r="20" spans="1:10" s="47" customFormat="1" ht="14.25" customHeight="1" x14ac:dyDescent="0.2">
      <c r="A20" s="501" t="s">
        <v>324</v>
      </c>
      <c r="B20" s="502" t="s">
        <v>84</v>
      </c>
      <c r="C20" s="502" t="s">
        <v>84</v>
      </c>
      <c r="D20" s="502" t="s">
        <v>84</v>
      </c>
      <c r="E20" s="502">
        <v>7.3067282599999999</v>
      </c>
      <c r="F20" s="502">
        <v>23.543248039999998</v>
      </c>
      <c r="G20" s="502">
        <v>118.86661940899999</v>
      </c>
      <c r="H20" s="503">
        <f t="shared" si="0"/>
        <v>7.3067282599999999</v>
      </c>
      <c r="I20" s="503">
        <f t="shared" si="1"/>
        <v>142.40986744899999</v>
      </c>
      <c r="J20" s="503">
        <f t="shared" si="2"/>
        <v>149.71659570899999</v>
      </c>
    </row>
    <row r="21" spans="1:10" s="47" customFormat="1" ht="14.25" customHeight="1" x14ac:dyDescent="0.2">
      <c r="A21" s="491" t="s">
        <v>603</v>
      </c>
      <c r="B21" s="489" t="s">
        <v>84</v>
      </c>
      <c r="C21" s="489" t="s">
        <v>84</v>
      </c>
      <c r="D21" s="489" t="s">
        <v>84</v>
      </c>
      <c r="E21" s="489">
        <v>3.8921215899999999</v>
      </c>
      <c r="F21" s="489">
        <v>0.104361</v>
      </c>
      <c r="G21" s="489">
        <v>0.47551378999999999</v>
      </c>
      <c r="H21" s="490">
        <f t="shared" si="0"/>
        <v>3.8921215899999999</v>
      </c>
      <c r="I21" s="490">
        <f t="shared" si="1"/>
        <v>0.57987478999999997</v>
      </c>
      <c r="J21" s="490">
        <f t="shared" si="2"/>
        <v>4.4719963800000002</v>
      </c>
    </row>
    <row r="22" spans="1:10" s="47" customFormat="1" ht="14.25" customHeight="1" x14ac:dyDescent="0.2">
      <c r="A22" s="476" t="s">
        <v>325</v>
      </c>
      <c r="B22" s="488" t="s">
        <v>84</v>
      </c>
      <c r="C22" s="488" t="s">
        <v>84</v>
      </c>
      <c r="D22" s="488" t="s">
        <v>84</v>
      </c>
      <c r="E22" s="488">
        <v>0</v>
      </c>
      <c r="F22" s="488">
        <v>9.7555259999999991E-2</v>
      </c>
      <c r="G22" s="488">
        <v>4.3302552699999994</v>
      </c>
      <c r="H22" s="267">
        <f t="shared" si="0"/>
        <v>0</v>
      </c>
      <c r="I22" s="267">
        <f t="shared" si="1"/>
        <v>4.4278105299999995</v>
      </c>
      <c r="J22" s="267">
        <f t="shared" si="2"/>
        <v>4.4278105299999995</v>
      </c>
    </row>
    <row r="23" spans="1:10" s="47" customFormat="1" ht="14.25" customHeight="1" x14ac:dyDescent="0.2">
      <c r="A23" s="477" t="s">
        <v>326</v>
      </c>
      <c r="B23" s="489" t="s">
        <v>84</v>
      </c>
      <c r="C23" s="489" t="s">
        <v>84</v>
      </c>
      <c r="D23" s="489" t="s">
        <v>84</v>
      </c>
      <c r="E23" s="489">
        <v>0</v>
      </c>
      <c r="F23" s="489">
        <v>1.15E-2</v>
      </c>
      <c r="G23" s="489">
        <v>74.031058858999998</v>
      </c>
      <c r="H23" s="490">
        <f t="shared" si="0"/>
        <v>0</v>
      </c>
      <c r="I23" s="490">
        <f t="shared" si="1"/>
        <v>74.042558858999996</v>
      </c>
      <c r="J23" s="490">
        <f t="shared" si="2"/>
        <v>74.042558858999996</v>
      </c>
    </row>
    <row r="24" spans="1:10" s="47" customFormat="1" ht="14.25" customHeight="1" x14ac:dyDescent="0.2">
      <c r="A24" s="476" t="s">
        <v>604</v>
      </c>
      <c r="B24" s="488" t="s">
        <v>84</v>
      </c>
      <c r="C24" s="488" t="s">
        <v>84</v>
      </c>
      <c r="D24" s="488" t="s">
        <v>84</v>
      </c>
      <c r="E24" s="488">
        <v>0.32718509999999995</v>
      </c>
      <c r="F24" s="488">
        <v>22.540338780000003</v>
      </c>
      <c r="G24" s="488">
        <v>25.686349919000001</v>
      </c>
      <c r="H24" s="267">
        <f t="shared" si="0"/>
        <v>0.32718509999999995</v>
      </c>
      <c r="I24" s="267">
        <f t="shared" si="1"/>
        <v>48.226688699000007</v>
      </c>
      <c r="J24" s="267">
        <f t="shared" si="2"/>
        <v>48.553873799000009</v>
      </c>
    </row>
    <row r="25" spans="1:10" s="47" customFormat="1" ht="14.25" customHeight="1" x14ac:dyDescent="0.2">
      <c r="A25" s="477" t="s">
        <v>605</v>
      </c>
      <c r="B25" s="489" t="s">
        <v>84</v>
      </c>
      <c r="C25" s="489" t="s">
        <v>84</v>
      </c>
      <c r="D25" s="489" t="s">
        <v>84</v>
      </c>
      <c r="E25" s="489">
        <v>3.0874215699999996</v>
      </c>
      <c r="F25" s="489">
        <v>1.112927E-2</v>
      </c>
      <c r="G25" s="489">
        <v>13.905592279999999</v>
      </c>
      <c r="H25" s="490">
        <f t="shared" si="0"/>
        <v>3.0874215699999996</v>
      </c>
      <c r="I25" s="490">
        <f t="shared" si="1"/>
        <v>13.916721549999998</v>
      </c>
      <c r="J25" s="490">
        <f t="shared" si="2"/>
        <v>17.004143119999998</v>
      </c>
    </row>
    <row r="26" spans="1:10" s="7" customFormat="1" ht="14.25" customHeight="1" x14ac:dyDescent="0.2">
      <c r="A26" s="479" t="s">
        <v>327</v>
      </c>
      <c r="B26" s="492" t="s">
        <v>84</v>
      </c>
      <c r="C26" s="492" t="s">
        <v>84</v>
      </c>
      <c r="D26" s="492" t="s">
        <v>84</v>
      </c>
      <c r="E26" s="492">
        <v>0</v>
      </c>
      <c r="F26" s="492">
        <v>0.77836373000000003</v>
      </c>
      <c r="G26" s="492">
        <v>0.43784929</v>
      </c>
      <c r="H26" s="493">
        <f t="shared" si="0"/>
        <v>0</v>
      </c>
      <c r="I26" s="493">
        <f t="shared" si="1"/>
        <v>1.2162130200000001</v>
      </c>
      <c r="J26" s="493">
        <f t="shared" si="2"/>
        <v>1.2162130200000001</v>
      </c>
    </row>
    <row r="27" spans="1:10" s="47" customFormat="1" ht="14.25" customHeight="1" x14ac:dyDescent="0.2">
      <c r="A27" s="475" t="s">
        <v>606</v>
      </c>
      <c r="B27" s="499" t="s">
        <v>84</v>
      </c>
      <c r="C27" s="499" t="s">
        <v>84</v>
      </c>
      <c r="D27" s="499" t="s">
        <v>84</v>
      </c>
      <c r="E27" s="499">
        <v>10.068436439999999</v>
      </c>
      <c r="F27" s="499">
        <v>239.39003590900001</v>
      </c>
      <c r="G27" s="499">
        <v>851.54077805999998</v>
      </c>
      <c r="H27" s="500">
        <f t="shared" si="0"/>
        <v>10.068436439999999</v>
      </c>
      <c r="I27" s="500">
        <f t="shared" si="1"/>
        <v>1090.9308139689999</v>
      </c>
      <c r="J27" s="500">
        <f t="shared" si="2"/>
        <v>1100.9992504089998</v>
      </c>
    </row>
    <row r="28" spans="1:10" s="47" customFormat="1" ht="14.25" customHeight="1" x14ac:dyDescent="0.2">
      <c r="A28" s="479" t="s">
        <v>607</v>
      </c>
      <c r="B28" s="492" t="s">
        <v>84</v>
      </c>
      <c r="C28" s="492" t="s">
        <v>84</v>
      </c>
      <c r="D28" s="492" t="s">
        <v>84</v>
      </c>
      <c r="E28" s="492">
        <v>0.41457347</v>
      </c>
      <c r="F28" s="492">
        <v>20.742153590000001</v>
      </c>
      <c r="G28" s="492">
        <v>89.985579110000003</v>
      </c>
      <c r="H28" s="493">
        <f t="shared" si="0"/>
        <v>0.41457347</v>
      </c>
      <c r="I28" s="493">
        <f t="shared" si="1"/>
        <v>110.7277327</v>
      </c>
      <c r="J28" s="493">
        <f t="shared" si="2"/>
        <v>111.14230617</v>
      </c>
    </row>
    <row r="29" spans="1:10" s="47" customFormat="1" ht="14.25" customHeight="1" x14ac:dyDescent="0.2">
      <c r="A29" s="477" t="s">
        <v>328</v>
      </c>
      <c r="B29" s="489" t="s">
        <v>84</v>
      </c>
      <c r="C29" s="489" t="s">
        <v>84</v>
      </c>
      <c r="D29" s="489" t="s">
        <v>84</v>
      </c>
      <c r="E29" s="489">
        <v>6.7726158700000001</v>
      </c>
      <c r="F29" s="489">
        <v>131.293274279</v>
      </c>
      <c r="G29" s="489">
        <v>496.96395408999996</v>
      </c>
      <c r="H29" s="490">
        <f t="shared" si="0"/>
        <v>6.7726158700000001</v>
      </c>
      <c r="I29" s="490">
        <f t="shared" si="1"/>
        <v>628.2572283689999</v>
      </c>
      <c r="J29" s="490">
        <f t="shared" si="2"/>
        <v>635.02984423899989</v>
      </c>
    </row>
    <row r="30" spans="1:10" s="7" customFormat="1" ht="14.25" customHeight="1" x14ac:dyDescent="0.2">
      <c r="A30" s="476" t="s">
        <v>608</v>
      </c>
      <c r="B30" s="488" t="s">
        <v>84</v>
      </c>
      <c r="C30" s="488" t="s">
        <v>84</v>
      </c>
      <c r="D30" s="488" t="s">
        <v>84</v>
      </c>
      <c r="E30" s="488">
        <v>3.0662846699999999</v>
      </c>
      <c r="F30" s="488">
        <v>92.300201260000009</v>
      </c>
      <c r="G30" s="488">
        <v>314.71713001999996</v>
      </c>
      <c r="H30" s="267">
        <f t="shared" si="0"/>
        <v>3.0662846699999999</v>
      </c>
      <c r="I30" s="267">
        <f t="shared" si="1"/>
        <v>407.01733127999995</v>
      </c>
      <c r="J30" s="267">
        <f t="shared" si="2"/>
        <v>410.08361594999997</v>
      </c>
    </row>
    <row r="31" spans="1:10" s="47" customFormat="1" ht="14.25" customHeight="1" x14ac:dyDescent="0.2">
      <c r="A31" s="477" t="s">
        <v>635</v>
      </c>
      <c r="B31" s="489" t="s">
        <v>84</v>
      </c>
      <c r="C31" s="489" t="s">
        <v>84</v>
      </c>
      <c r="D31" s="489" t="s">
        <v>84</v>
      </c>
      <c r="E31" s="489">
        <v>3.7063311990000001</v>
      </c>
      <c r="F31" s="489">
        <v>38.993073019000001</v>
      </c>
      <c r="G31" s="489">
        <v>182.24682407</v>
      </c>
      <c r="H31" s="490">
        <f t="shared" si="0"/>
        <v>3.7063311990000001</v>
      </c>
      <c r="I31" s="490">
        <f t="shared" si="1"/>
        <v>221.23989708900001</v>
      </c>
      <c r="J31" s="490">
        <f t="shared" si="2"/>
        <v>224.94622828800001</v>
      </c>
    </row>
    <row r="32" spans="1:10" s="47" customFormat="1" ht="14.25" customHeight="1" x14ac:dyDescent="0.2">
      <c r="A32" s="476" t="s">
        <v>329</v>
      </c>
      <c r="B32" s="488" t="s">
        <v>84</v>
      </c>
      <c r="C32" s="488" t="s">
        <v>84</v>
      </c>
      <c r="D32" s="488" t="s">
        <v>84</v>
      </c>
      <c r="E32" s="488">
        <v>1.54040858</v>
      </c>
      <c r="F32" s="488">
        <v>84.333245469999994</v>
      </c>
      <c r="G32" s="488">
        <v>260.61615411000002</v>
      </c>
      <c r="H32" s="267">
        <f t="shared" si="0"/>
        <v>1.54040858</v>
      </c>
      <c r="I32" s="267">
        <f t="shared" si="1"/>
        <v>344.94939958000003</v>
      </c>
      <c r="J32" s="267">
        <f t="shared" si="2"/>
        <v>346.48980816000005</v>
      </c>
    </row>
    <row r="33" spans="1:10" s="47" customFormat="1" ht="14.25" customHeight="1" x14ac:dyDescent="0.2">
      <c r="A33" s="477" t="s">
        <v>330</v>
      </c>
      <c r="B33" s="489" t="s">
        <v>84</v>
      </c>
      <c r="C33" s="489" t="s">
        <v>84</v>
      </c>
      <c r="D33" s="489" t="s">
        <v>84</v>
      </c>
      <c r="E33" s="489">
        <v>1.3408385199999999</v>
      </c>
      <c r="F33" s="489">
        <v>3.02136257</v>
      </c>
      <c r="G33" s="489">
        <v>3.975090749</v>
      </c>
      <c r="H33" s="490">
        <f t="shared" si="0"/>
        <v>1.3408385199999999</v>
      </c>
      <c r="I33" s="490">
        <f t="shared" si="1"/>
        <v>6.9964533190000004</v>
      </c>
      <c r="J33" s="490">
        <f t="shared" si="2"/>
        <v>8.3372918390000006</v>
      </c>
    </row>
    <row r="34" spans="1:10" s="7" customFormat="1" ht="14.25" customHeight="1" x14ac:dyDescent="0.2">
      <c r="A34" s="501" t="s">
        <v>609</v>
      </c>
      <c r="B34" s="502" t="s">
        <v>84</v>
      </c>
      <c r="C34" s="502" t="s">
        <v>84</v>
      </c>
      <c r="D34" s="502" t="s">
        <v>84</v>
      </c>
      <c r="E34" s="502">
        <v>6.9090689900000006</v>
      </c>
      <c r="F34" s="502">
        <v>27.425138489999998</v>
      </c>
      <c r="G34" s="502">
        <v>1174.92019138</v>
      </c>
      <c r="H34" s="503">
        <f t="shared" si="0"/>
        <v>6.9090689900000006</v>
      </c>
      <c r="I34" s="503">
        <f t="shared" si="1"/>
        <v>1202.3453298700001</v>
      </c>
      <c r="J34" s="503">
        <f t="shared" si="2"/>
        <v>1209.25439886</v>
      </c>
    </row>
    <row r="35" spans="1:10" s="47" customFormat="1" ht="14.25" customHeight="1" x14ac:dyDescent="0.2">
      <c r="A35" s="477" t="s">
        <v>610</v>
      </c>
      <c r="B35" s="489" t="s">
        <v>84</v>
      </c>
      <c r="C35" s="489" t="s">
        <v>84</v>
      </c>
      <c r="D35" s="489" t="s">
        <v>84</v>
      </c>
      <c r="E35" s="489">
        <v>0</v>
      </c>
      <c r="F35" s="489">
        <v>0</v>
      </c>
      <c r="G35" s="489">
        <v>419.05930104000004</v>
      </c>
      <c r="H35" s="490">
        <f t="shared" si="0"/>
        <v>0</v>
      </c>
      <c r="I35" s="490">
        <f t="shared" si="1"/>
        <v>419.05930104000004</v>
      </c>
      <c r="J35" s="490">
        <f t="shared" si="2"/>
        <v>419.05930104000004</v>
      </c>
    </row>
    <row r="36" spans="1:10" s="47" customFormat="1" ht="14.25" customHeight="1" x14ac:dyDescent="0.2">
      <c r="A36" s="479" t="s">
        <v>331</v>
      </c>
      <c r="B36" s="492" t="s">
        <v>84</v>
      </c>
      <c r="C36" s="492" t="s">
        <v>84</v>
      </c>
      <c r="D36" s="492" t="s">
        <v>84</v>
      </c>
      <c r="E36" s="492">
        <v>8.6721880000000001E-2</v>
      </c>
      <c r="F36" s="492">
        <v>4.0688466190000003</v>
      </c>
      <c r="G36" s="492">
        <v>47.314991540000001</v>
      </c>
      <c r="H36" s="493">
        <f t="shared" si="0"/>
        <v>8.6721880000000001E-2</v>
      </c>
      <c r="I36" s="493">
        <f t="shared" si="1"/>
        <v>51.383838159</v>
      </c>
      <c r="J36" s="493">
        <f t="shared" si="2"/>
        <v>51.470560038999999</v>
      </c>
    </row>
    <row r="37" spans="1:10" s="47" customFormat="1" ht="14.25" customHeight="1" x14ac:dyDescent="0.2">
      <c r="A37" s="478" t="s">
        <v>611</v>
      </c>
      <c r="B37" s="489" t="s">
        <v>84</v>
      </c>
      <c r="C37" s="489" t="s">
        <v>84</v>
      </c>
      <c r="D37" s="489" t="s">
        <v>84</v>
      </c>
      <c r="E37" s="489">
        <v>6.8223471089999999</v>
      </c>
      <c r="F37" s="489">
        <v>23.35629187</v>
      </c>
      <c r="G37" s="489">
        <v>708.54589879900004</v>
      </c>
      <c r="H37" s="490">
        <f t="shared" si="0"/>
        <v>6.8223471089999999</v>
      </c>
      <c r="I37" s="490">
        <f t="shared" si="1"/>
        <v>731.90219066899999</v>
      </c>
      <c r="J37" s="490">
        <f t="shared" si="2"/>
        <v>738.72453777800001</v>
      </c>
    </row>
    <row r="38" spans="1:10" s="47" customFormat="1" ht="14.25" customHeight="1" x14ac:dyDescent="0.2">
      <c r="A38" s="479" t="s">
        <v>612</v>
      </c>
      <c r="B38" s="488" t="s">
        <v>84</v>
      </c>
      <c r="C38" s="488" t="s">
        <v>84</v>
      </c>
      <c r="D38" s="488" t="s">
        <v>84</v>
      </c>
      <c r="E38" s="488">
        <v>1.7217225</v>
      </c>
      <c r="F38" s="488">
        <v>4.1752228100000002</v>
      </c>
      <c r="G38" s="488">
        <v>85.31306214</v>
      </c>
      <c r="H38" s="267">
        <f t="shared" si="0"/>
        <v>1.7217225</v>
      </c>
      <c r="I38" s="267">
        <f t="shared" si="1"/>
        <v>89.488284949999994</v>
      </c>
      <c r="J38" s="267">
        <f t="shared" si="2"/>
        <v>91.210007449999992</v>
      </c>
    </row>
    <row r="39" spans="1:10" s="47" customFormat="1" ht="14.25" customHeight="1" x14ac:dyDescent="0.2">
      <c r="A39" s="478" t="s">
        <v>637</v>
      </c>
      <c r="B39" s="494" t="s">
        <v>84</v>
      </c>
      <c r="C39" s="494" t="s">
        <v>84</v>
      </c>
      <c r="D39" s="494" t="s">
        <v>84</v>
      </c>
      <c r="E39" s="494">
        <v>3.6582436189999998</v>
      </c>
      <c r="F39" s="494">
        <v>4.09850417</v>
      </c>
      <c r="G39" s="494">
        <v>239.91731103000001</v>
      </c>
      <c r="H39" s="495">
        <f t="shared" si="0"/>
        <v>3.6582436189999998</v>
      </c>
      <c r="I39" s="495">
        <f t="shared" si="1"/>
        <v>244.01581520000002</v>
      </c>
      <c r="J39" s="495">
        <f t="shared" si="2"/>
        <v>247.67405881900001</v>
      </c>
    </row>
    <row r="40" spans="1:10" s="47" customFormat="1" ht="14.25" customHeight="1" x14ac:dyDescent="0.2">
      <c r="A40" s="479" t="s">
        <v>636</v>
      </c>
      <c r="B40" s="492" t="s">
        <v>84</v>
      </c>
      <c r="C40" s="492" t="s">
        <v>84</v>
      </c>
      <c r="D40" s="492" t="s">
        <v>84</v>
      </c>
      <c r="E40" s="492">
        <v>0.37150599000000001</v>
      </c>
      <c r="F40" s="492">
        <v>2.9424143900000002</v>
      </c>
      <c r="G40" s="492">
        <v>44.070697240000001</v>
      </c>
      <c r="H40" s="493">
        <f t="shared" si="0"/>
        <v>0.37150599000000001</v>
      </c>
      <c r="I40" s="493">
        <f t="shared" si="1"/>
        <v>47.013111630000004</v>
      </c>
      <c r="J40" s="493">
        <f t="shared" si="2"/>
        <v>47.384617620000007</v>
      </c>
    </row>
    <row r="41" spans="1:10" s="47" customFormat="1" ht="14.25" customHeight="1" x14ac:dyDescent="0.2">
      <c r="A41" s="478" t="s">
        <v>638</v>
      </c>
      <c r="B41" s="494" t="s">
        <v>84</v>
      </c>
      <c r="C41" s="494" t="s">
        <v>84</v>
      </c>
      <c r="D41" s="494" t="s">
        <v>84</v>
      </c>
      <c r="E41" s="494">
        <v>0</v>
      </c>
      <c r="F41" s="494">
        <v>5.5988330000000003E-2</v>
      </c>
      <c r="G41" s="494">
        <v>255.40697978</v>
      </c>
      <c r="H41" s="495">
        <f t="shared" si="0"/>
        <v>0</v>
      </c>
      <c r="I41" s="495">
        <f t="shared" si="1"/>
        <v>255.46296810999999</v>
      </c>
      <c r="J41" s="495">
        <f t="shared" si="2"/>
        <v>255.46296810999999</v>
      </c>
    </row>
    <row r="42" spans="1:10" s="47" customFormat="1" ht="14.25" customHeight="1" x14ac:dyDescent="0.2">
      <c r="A42" s="479" t="s">
        <v>639</v>
      </c>
      <c r="B42" s="492" t="s">
        <v>84</v>
      </c>
      <c r="C42" s="492" t="s">
        <v>84</v>
      </c>
      <c r="D42" s="492" t="s">
        <v>84</v>
      </c>
      <c r="E42" s="492">
        <v>1.070875</v>
      </c>
      <c r="F42" s="492">
        <v>12.084162168999999</v>
      </c>
      <c r="G42" s="492">
        <v>83.837848608999991</v>
      </c>
      <c r="H42" s="493">
        <f t="shared" si="0"/>
        <v>1.070875</v>
      </c>
      <c r="I42" s="493">
        <f t="shared" si="1"/>
        <v>95.922010777999986</v>
      </c>
      <c r="J42" s="493">
        <f t="shared" si="2"/>
        <v>96.992885777999987</v>
      </c>
    </row>
    <row r="43" spans="1:10" s="7" customFormat="1" ht="14.25" customHeight="1" x14ac:dyDescent="0.2">
      <c r="A43" s="504" t="s">
        <v>613</v>
      </c>
      <c r="B43" s="505" t="s">
        <v>84</v>
      </c>
      <c r="C43" s="505" t="s">
        <v>84</v>
      </c>
      <c r="D43" s="505" t="s">
        <v>84</v>
      </c>
      <c r="E43" s="505">
        <v>6.7217725599999998</v>
      </c>
      <c r="F43" s="505">
        <v>159.63514726899999</v>
      </c>
      <c r="G43" s="505">
        <v>749.08344673900001</v>
      </c>
      <c r="H43" s="506">
        <f t="shared" si="0"/>
        <v>6.7217725599999998</v>
      </c>
      <c r="I43" s="506">
        <f t="shared" si="1"/>
        <v>908.71859400799997</v>
      </c>
      <c r="J43" s="506">
        <f t="shared" si="2"/>
        <v>915.44036656799994</v>
      </c>
    </row>
    <row r="44" spans="1:10" s="47" customFormat="1" ht="14.25" customHeight="1" x14ac:dyDescent="0.2">
      <c r="A44" s="479" t="s">
        <v>614</v>
      </c>
      <c r="B44" s="492" t="s">
        <v>84</v>
      </c>
      <c r="C44" s="492" t="s">
        <v>84</v>
      </c>
      <c r="D44" s="492" t="s">
        <v>84</v>
      </c>
      <c r="E44" s="492">
        <v>0</v>
      </c>
      <c r="F44" s="492">
        <v>1.7527503100000001</v>
      </c>
      <c r="G44" s="492">
        <v>100.64255675</v>
      </c>
      <c r="H44" s="493">
        <f t="shared" si="0"/>
        <v>0</v>
      </c>
      <c r="I44" s="493">
        <f t="shared" si="1"/>
        <v>102.39530705999999</v>
      </c>
      <c r="J44" s="493">
        <f t="shared" si="2"/>
        <v>102.39530705999999</v>
      </c>
    </row>
    <row r="45" spans="1:10" s="47" customFormat="1" ht="14.25" customHeight="1" x14ac:dyDescent="0.2">
      <c r="A45" s="478" t="s">
        <v>615</v>
      </c>
      <c r="B45" s="494" t="s">
        <v>84</v>
      </c>
      <c r="C45" s="494" t="s">
        <v>84</v>
      </c>
      <c r="D45" s="494" t="s">
        <v>84</v>
      </c>
      <c r="E45" s="494">
        <v>6.1812718789999996</v>
      </c>
      <c r="F45" s="494">
        <v>135.24992475900001</v>
      </c>
      <c r="G45" s="494">
        <v>548.72160740900006</v>
      </c>
      <c r="H45" s="495">
        <f t="shared" si="0"/>
        <v>6.1812718789999996</v>
      </c>
      <c r="I45" s="495">
        <f t="shared" si="1"/>
        <v>683.97153216800007</v>
      </c>
      <c r="J45" s="495">
        <f t="shared" si="2"/>
        <v>690.15280404700002</v>
      </c>
    </row>
    <row r="46" spans="1:10" s="7" customFormat="1" ht="14.25" customHeight="1" x14ac:dyDescent="0.2">
      <c r="A46" s="479" t="s">
        <v>616</v>
      </c>
      <c r="B46" s="492" t="s">
        <v>84</v>
      </c>
      <c r="C46" s="492" t="s">
        <v>84</v>
      </c>
      <c r="D46" s="492" t="s">
        <v>84</v>
      </c>
      <c r="E46" s="492">
        <v>3.3747747590000001</v>
      </c>
      <c r="F46" s="492">
        <v>51.416881270000005</v>
      </c>
      <c r="G46" s="492">
        <v>105.87633975</v>
      </c>
      <c r="H46" s="493">
        <f t="shared" si="0"/>
        <v>3.3747747590000001</v>
      </c>
      <c r="I46" s="493">
        <f t="shared" si="1"/>
        <v>157.29322102</v>
      </c>
      <c r="J46" s="493">
        <f t="shared" si="2"/>
        <v>160.66799577899999</v>
      </c>
    </row>
    <row r="47" spans="1:10" s="47" customFormat="1" ht="14.25" customHeight="1" x14ac:dyDescent="0.2">
      <c r="A47" s="478" t="s">
        <v>645</v>
      </c>
      <c r="B47" s="494" t="s">
        <v>84</v>
      </c>
      <c r="C47" s="494" t="s">
        <v>84</v>
      </c>
      <c r="D47" s="494" t="s">
        <v>84</v>
      </c>
      <c r="E47" s="494">
        <v>1.4690614199999998</v>
      </c>
      <c r="F47" s="494">
        <v>35.095826009999996</v>
      </c>
      <c r="G47" s="494">
        <v>103.00743969</v>
      </c>
      <c r="H47" s="495">
        <f t="shared" si="0"/>
        <v>1.4690614199999998</v>
      </c>
      <c r="I47" s="495">
        <f t="shared" si="1"/>
        <v>138.10326570000001</v>
      </c>
      <c r="J47" s="495">
        <f t="shared" si="2"/>
        <v>139.57232712000001</v>
      </c>
    </row>
    <row r="48" spans="1:10" s="47" customFormat="1" ht="14.25" customHeight="1" x14ac:dyDescent="0.2">
      <c r="A48" s="476" t="s">
        <v>646</v>
      </c>
      <c r="B48" s="488" t="s">
        <v>84</v>
      </c>
      <c r="C48" s="488" t="s">
        <v>84</v>
      </c>
      <c r="D48" s="488" t="s">
        <v>84</v>
      </c>
      <c r="E48" s="488">
        <v>1.3374356999999999</v>
      </c>
      <c r="F48" s="488">
        <v>48.737217479999998</v>
      </c>
      <c r="G48" s="488">
        <v>339.83782797000003</v>
      </c>
      <c r="H48" s="267">
        <f t="shared" si="0"/>
        <v>1.3374356999999999</v>
      </c>
      <c r="I48" s="267">
        <f t="shared" si="1"/>
        <v>388.57504545000006</v>
      </c>
      <c r="J48" s="267">
        <f t="shared" si="2"/>
        <v>389.91248115000008</v>
      </c>
    </row>
    <row r="49" spans="1:10" s="47" customFormat="1" ht="14.25" customHeight="1" x14ac:dyDescent="0.2">
      <c r="A49" s="477" t="s">
        <v>617</v>
      </c>
      <c r="B49" s="489" t="s">
        <v>84</v>
      </c>
      <c r="C49" s="489" t="s">
        <v>84</v>
      </c>
      <c r="D49" s="489" t="s">
        <v>84</v>
      </c>
      <c r="E49" s="489">
        <v>0.54050068000000007</v>
      </c>
      <c r="F49" s="489">
        <v>22.632472199999999</v>
      </c>
      <c r="G49" s="489">
        <v>99.719282579999998</v>
      </c>
      <c r="H49" s="490">
        <f t="shared" si="0"/>
        <v>0.54050068000000007</v>
      </c>
      <c r="I49" s="490">
        <f t="shared" si="1"/>
        <v>122.35175477999999</v>
      </c>
      <c r="J49" s="490">
        <f t="shared" si="2"/>
        <v>122.89225545999999</v>
      </c>
    </row>
    <row r="50" spans="1:10" s="47" customFormat="1" ht="14.25" customHeight="1" x14ac:dyDescent="0.2">
      <c r="A50" s="501" t="s">
        <v>618</v>
      </c>
      <c r="B50" s="502" t="s">
        <v>84</v>
      </c>
      <c r="C50" s="502" t="s">
        <v>84</v>
      </c>
      <c r="D50" s="502" t="s">
        <v>84</v>
      </c>
      <c r="E50" s="502">
        <v>24.138739019999999</v>
      </c>
      <c r="F50" s="502">
        <v>292.32149310900002</v>
      </c>
      <c r="G50" s="502">
        <v>1904.456133939</v>
      </c>
      <c r="H50" s="503">
        <f t="shared" si="0"/>
        <v>24.138739019999999</v>
      </c>
      <c r="I50" s="503">
        <f t="shared" si="1"/>
        <v>2196.7776270479999</v>
      </c>
      <c r="J50" s="503">
        <f t="shared" si="2"/>
        <v>2220.9163660679997</v>
      </c>
    </row>
    <row r="51" spans="1:10" s="47" customFormat="1" ht="14.25" customHeight="1" x14ac:dyDescent="0.2">
      <c r="A51" s="477" t="s">
        <v>619</v>
      </c>
      <c r="B51" s="489" t="s">
        <v>84</v>
      </c>
      <c r="C51" s="489" t="s">
        <v>84</v>
      </c>
      <c r="D51" s="489" t="s">
        <v>84</v>
      </c>
      <c r="E51" s="489">
        <v>0.41285247999999997</v>
      </c>
      <c r="F51" s="489">
        <v>10.069930869999999</v>
      </c>
      <c r="G51" s="489">
        <v>76.815836819999987</v>
      </c>
      <c r="H51" s="490">
        <f t="shared" si="0"/>
        <v>0.41285247999999997</v>
      </c>
      <c r="I51" s="490">
        <f t="shared" si="1"/>
        <v>86.88576768999998</v>
      </c>
      <c r="J51" s="490">
        <f t="shared" si="2"/>
        <v>87.298620169999978</v>
      </c>
    </row>
    <row r="52" spans="1:10" s="47" customFormat="1" ht="14.25" customHeight="1" x14ac:dyDescent="0.2">
      <c r="A52" s="476" t="s">
        <v>620</v>
      </c>
      <c r="B52" s="488" t="s">
        <v>84</v>
      </c>
      <c r="C52" s="488" t="s">
        <v>84</v>
      </c>
      <c r="D52" s="488" t="s">
        <v>84</v>
      </c>
      <c r="E52" s="488">
        <v>22.03118271</v>
      </c>
      <c r="F52" s="488">
        <v>186.90278993000001</v>
      </c>
      <c r="G52" s="488">
        <v>1099.6528095799999</v>
      </c>
      <c r="H52" s="267">
        <f t="shared" si="0"/>
        <v>22.03118271</v>
      </c>
      <c r="I52" s="267">
        <f t="shared" si="1"/>
        <v>1286.5555995099999</v>
      </c>
      <c r="J52" s="267">
        <f t="shared" si="2"/>
        <v>1308.5867822199998</v>
      </c>
    </row>
    <row r="53" spans="1:10" s="7" customFormat="1" ht="14.25" customHeight="1" x14ac:dyDescent="0.2">
      <c r="A53" s="477" t="s">
        <v>621</v>
      </c>
      <c r="B53" s="489" t="s">
        <v>84</v>
      </c>
      <c r="C53" s="489" t="s">
        <v>84</v>
      </c>
      <c r="D53" s="489" t="s">
        <v>84</v>
      </c>
      <c r="E53" s="489">
        <v>3.6275720000000004E-2</v>
      </c>
      <c r="F53" s="489">
        <v>40.701231610000001</v>
      </c>
      <c r="G53" s="489">
        <v>448.61682035000001</v>
      </c>
      <c r="H53" s="490">
        <f t="shared" si="0"/>
        <v>3.6275720000000004E-2</v>
      </c>
      <c r="I53" s="490">
        <f t="shared" si="1"/>
        <v>489.31805195999999</v>
      </c>
      <c r="J53" s="490">
        <f t="shared" si="2"/>
        <v>489.35432767999998</v>
      </c>
    </row>
    <row r="54" spans="1:10" s="47" customFormat="1" ht="14.25" customHeight="1" x14ac:dyDescent="0.2">
      <c r="A54" s="476" t="s">
        <v>622</v>
      </c>
      <c r="B54" s="488" t="s">
        <v>84</v>
      </c>
      <c r="C54" s="488" t="s">
        <v>84</v>
      </c>
      <c r="D54" s="488" t="s">
        <v>84</v>
      </c>
      <c r="E54" s="488">
        <v>1.6100481899999999</v>
      </c>
      <c r="F54" s="488">
        <v>40.528636369999994</v>
      </c>
      <c r="G54" s="488">
        <v>191.93137914899998</v>
      </c>
      <c r="H54" s="267">
        <f t="shared" si="0"/>
        <v>1.6100481899999999</v>
      </c>
      <c r="I54" s="267">
        <f t="shared" si="1"/>
        <v>232.46001551899997</v>
      </c>
      <c r="J54" s="267">
        <f t="shared" si="2"/>
        <v>234.07006370899995</v>
      </c>
    </row>
    <row r="55" spans="1:10" s="47" customFormat="1" ht="14.25" customHeight="1" x14ac:dyDescent="0.2">
      <c r="A55" s="478" t="s">
        <v>623</v>
      </c>
      <c r="B55" s="494" t="s">
        <v>84</v>
      </c>
      <c r="C55" s="494" t="s">
        <v>84</v>
      </c>
      <c r="D55" s="494" t="s">
        <v>84</v>
      </c>
      <c r="E55" s="494">
        <v>4.837992E-2</v>
      </c>
      <c r="F55" s="494">
        <v>14.118904329999999</v>
      </c>
      <c r="G55" s="494">
        <v>87.439288039000004</v>
      </c>
      <c r="H55" s="495">
        <f t="shared" si="0"/>
        <v>4.837992E-2</v>
      </c>
      <c r="I55" s="495">
        <f t="shared" si="1"/>
        <v>101.55819236900001</v>
      </c>
      <c r="J55" s="495">
        <f t="shared" si="2"/>
        <v>101.60657228900001</v>
      </c>
    </row>
    <row r="56" spans="1:10" s="47" customFormat="1" ht="14.25" customHeight="1" x14ac:dyDescent="0.2">
      <c r="A56" s="507" t="s">
        <v>624</v>
      </c>
      <c r="B56" s="508" t="s">
        <v>84</v>
      </c>
      <c r="C56" s="508" t="s">
        <v>84</v>
      </c>
      <c r="D56" s="508" t="s">
        <v>84</v>
      </c>
      <c r="E56" s="508">
        <v>17.22415604</v>
      </c>
      <c r="F56" s="508">
        <v>286.55799024999999</v>
      </c>
      <c r="G56" s="508">
        <v>1623.947052879</v>
      </c>
      <c r="H56" s="509">
        <f t="shared" si="0"/>
        <v>17.22415604</v>
      </c>
      <c r="I56" s="509">
        <f t="shared" si="1"/>
        <v>1910.5050431290001</v>
      </c>
      <c r="J56" s="509">
        <f t="shared" si="2"/>
        <v>1927.7291991690001</v>
      </c>
    </row>
    <row r="57" spans="1:10" s="47" customFormat="1" ht="14.25" customHeight="1" x14ac:dyDescent="0.2">
      <c r="A57" s="478" t="s">
        <v>625</v>
      </c>
      <c r="B57" s="494" t="s">
        <v>84</v>
      </c>
      <c r="C57" s="494" t="s">
        <v>84</v>
      </c>
      <c r="D57" s="494" t="s">
        <v>84</v>
      </c>
      <c r="E57" s="494">
        <v>1.5014151</v>
      </c>
      <c r="F57" s="494">
        <v>23.19643615</v>
      </c>
      <c r="G57" s="494">
        <v>117.88313606999999</v>
      </c>
      <c r="H57" s="495">
        <f t="shared" si="0"/>
        <v>1.5014151</v>
      </c>
      <c r="I57" s="495">
        <f t="shared" si="1"/>
        <v>141.07957221999999</v>
      </c>
      <c r="J57" s="495">
        <f t="shared" si="2"/>
        <v>142.58098731999999</v>
      </c>
    </row>
    <row r="58" spans="1:10" s="47" customFormat="1" ht="14.25" customHeight="1" x14ac:dyDescent="0.2">
      <c r="A58" s="479" t="s">
        <v>332</v>
      </c>
      <c r="B58" s="492" t="s">
        <v>84</v>
      </c>
      <c r="C58" s="492" t="s">
        <v>84</v>
      </c>
      <c r="D58" s="492" t="s">
        <v>84</v>
      </c>
      <c r="E58" s="492">
        <v>3.86038689</v>
      </c>
      <c r="F58" s="492">
        <v>4.5757289999999999E-2</v>
      </c>
      <c r="G58" s="492">
        <v>25.669337389999999</v>
      </c>
      <c r="H58" s="493">
        <f t="shared" si="0"/>
        <v>3.86038689</v>
      </c>
      <c r="I58" s="493">
        <f t="shared" si="1"/>
        <v>25.71509468</v>
      </c>
      <c r="J58" s="493">
        <f t="shared" si="2"/>
        <v>29.575481570000001</v>
      </c>
    </row>
    <row r="59" spans="1:10" s="47" customFormat="1" ht="14.25" customHeight="1" x14ac:dyDescent="0.2">
      <c r="A59" s="745" t="s">
        <v>626</v>
      </c>
      <c r="B59" s="489" t="s">
        <v>84</v>
      </c>
      <c r="C59" s="489" t="s">
        <v>84</v>
      </c>
      <c r="D59" s="489" t="s">
        <v>84</v>
      </c>
      <c r="E59" s="489">
        <v>0.90376747999999996</v>
      </c>
      <c r="F59" s="489">
        <v>96.792744650000003</v>
      </c>
      <c r="G59" s="489">
        <v>883.64972376000003</v>
      </c>
      <c r="H59" s="490">
        <f t="shared" si="0"/>
        <v>0.90376747999999996</v>
      </c>
      <c r="I59" s="490">
        <f t="shared" si="1"/>
        <v>980.44246841000006</v>
      </c>
      <c r="J59" s="490">
        <f t="shared" si="2"/>
        <v>981.34623589000012</v>
      </c>
    </row>
    <row r="60" spans="1:10" s="7" customFormat="1" ht="14.25" customHeight="1" x14ac:dyDescent="0.2">
      <c r="A60" s="476" t="s">
        <v>627</v>
      </c>
      <c r="B60" s="488" t="s">
        <v>84</v>
      </c>
      <c r="C60" s="488" t="s">
        <v>84</v>
      </c>
      <c r="D60" s="488" t="s">
        <v>84</v>
      </c>
      <c r="E60" s="488">
        <v>9.8620014190000003</v>
      </c>
      <c r="F60" s="488">
        <v>157.80607169000001</v>
      </c>
      <c r="G60" s="488">
        <v>551.7393587790001</v>
      </c>
      <c r="H60" s="267">
        <f t="shared" si="0"/>
        <v>9.8620014190000003</v>
      </c>
      <c r="I60" s="267">
        <f t="shared" si="1"/>
        <v>709.54543046900017</v>
      </c>
      <c r="J60" s="267">
        <f t="shared" si="2"/>
        <v>719.40743188800013</v>
      </c>
    </row>
    <row r="61" spans="1:10" s="47" customFormat="1" ht="14.25" customHeight="1" x14ac:dyDescent="0.2">
      <c r="A61" s="477" t="s">
        <v>628</v>
      </c>
      <c r="B61" s="494" t="s">
        <v>84</v>
      </c>
      <c r="C61" s="494" t="s">
        <v>84</v>
      </c>
      <c r="D61" s="494" t="s">
        <v>84</v>
      </c>
      <c r="E61" s="494">
        <v>1.0965851499999999</v>
      </c>
      <c r="F61" s="494">
        <v>8.7169804700000011</v>
      </c>
      <c r="G61" s="494">
        <v>45.005496878999999</v>
      </c>
      <c r="H61" s="495">
        <f t="shared" si="0"/>
        <v>1.0965851499999999</v>
      </c>
      <c r="I61" s="495">
        <f t="shared" si="1"/>
        <v>53.722477349000002</v>
      </c>
      <c r="J61" s="495">
        <f t="shared" si="2"/>
        <v>54.819062499000005</v>
      </c>
    </row>
    <row r="62" spans="1:10" s="47" customFormat="1" ht="14.25" customHeight="1" x14ac:dyDescent="0.2">
      <c r="A62" s="501" t="s">
        <v>629</v>
      </c>
      <c r="B62" s="508" t="s">
        <v>84</v>
      </c>
      <c r="C62" s="508" t="s">
        <v>84</v>
      </c>
      <c r="D62" s="508" t="s">
        <v>84</v>
      </c>
      <c r="E62" s="508">
        <v>3.0455751490000003</v>
      </c>
      <c r="F62" s="508">
        <v>122.73614575000001</v>
      </c>
      <c r="G62" s="508">
        <v>400.16424698900005</v>
      </c>
      <c r="H62" s="509">
        <f t="shared" si="0"/>
        <v>3.0455751490000003</v>
      </c>
      <c r="I62" s="509">
        <f t="shared" si="1"/>
        <v>522.90039273900004</v>
      </c>
      <c r="J62" s="509">
        <f t="shared" si="2"/>
        <v>525.94596788800004</v>
      </c>
    </row>
    <row r="63" spans="1:10" s="47" customFormat="1" ht="14.25" customHeight="1" x14ac:dyDescent="0.2">
      <c r="A63" s="478" t="s">
        <v>630</v>
      </c>
      <c r="B63" s="494" t="s">
        <v>84</v>
      </c>
      <c r="C63" s="494" t="s">
        <v>84</v>
      </c>
      <c r="D63" s="494" t="s">
        <v>84</v>
      </c>
      <c r="E63" s="494">
        <v>1.6035200589999998</v>
      </c>
      <c r="F63" s="494">
        <v>90.477053560000002</v>
      </c>
      <c r="G63" s="494">
        <v>290.21665892999999</v>
      </c>
      <c r="H63" s="495">
        <f t="shared" si="0"/>
        <v>1.6035200589999998</v>
      </c>
      <c r="I63" s="495">
        <f t="shared" si="1"/>
        <v>380.69371249</v>
      </c>
      <c r="J63" s="495">
        <f t="shared" si="2"/>
        <v>382.297232549</v>
      </c>
    </row>
    <row r="64" spans="1:10" s="47" customFormat="1" ht="14.25" customHeight="1" x14ac:dyDescent="0.2">
      <c r="A64" s="479" t="s">
        <v>333</v>
      </c>
      <c r="B64" s="492" t="s">
        <v>84</v>
      </c>
      <c r="C64" s="492" t="s">
        <v>84</v>
      </c>
      <c r="D64" s="492" t="s">
        <v>84</v>
      </c>
      <c r="E64" s="492">
        <v>0.95530309999999996</v>
      </c>
      <c r="F64" s="492">
        <v>6.5720728200000007</v>
      </c>
      <c r="G64" s="492">
        <v>19.487529139999999</v>
      </c>
      <c r="H64" s="493">
        <f t="shared" si="0"/>
        <v>0.95530309999999996</v>
      </c>
      <c r="I64" s="493">
        <f t="shared" si="1"/>
        <v>26.059601960000002</v>
      </c>
      <c r="J64" s="493">
        <f t="shared" si="2"/>
        <v>27.01490506</v>
      </c>
    </row>
    <row r="65" spans="1:11" s="47" customFormat="1" ht="14.25" customHeight="1" x14ac:dyDescent="0.2">
      <c r="A65" s="478" t="s">
        <v>631</v>
      </c>
      <c r="B65" s="533" t="s">
        <v>84</v>
      </c>
      <c r="C65" s="533" t="s">
        <v>84</v>
      </c>
      <c r="D65" s="489" t="s">
        <v>84</v>
      </c>
      <c r="E65" s="489">
        <v>-3.0000000000000001E-3</v>
      </c>
      <c r="F65" s="489">
        <v>1.74519476</v>
      </c>
      <c r="G65" s="489">
        <v>10.169192099</v>
      </c>
      <c r="H65" s="490">
        <f t="shared" si="0"/>
        <v>-3.0000000000000001E-3</v>
      </c>
      <c r="I65" s="490">
        <f t="shared" si="1"/>
        <v>11.914386859</v>
      </c>
      <c r="J65" s="490">
        <f t="shared" si="2"/>
        <v>11.911386859</v>
      </c>
    </row>
    <row r="66" spans="1:11" s="7" customFormat="1" ht="14.25" customHeight="1" x14ac:dyDescent="0.2">
      <c r="A66" s="479" t="s">
        <v>632</v>
      </c>
      <c r="B66" s="492" t="s">
        <v>84</v>
      </c>
      <c r="C66" s="492" t="s">
        <v>84</v>
      </c>
      <c r="D66" s="492" t="s">
        <v>84</v>
      </c>
      <c r="E66" s="492">
        <v>1.7999999999999999E-2</v>
      </c>
      <c r="F66" s="492">
        <v>0.21426430999999999</v>
      </c>
      <c r="G66" s="492">
        <v>5.799663979</v>
      </c>
      <c r="H66" s="493">
        <f t="shared" si="0"/>
        <v>1.7999999999999999E-2</v>
      </c>
      <c r="I66" s="493">
        <f t="shared" si="1"/>
        <v>6.0139282889999999</v>
      </c>
      <c r="J66" s="493">
        <f t="shared" si="2"/>
        <v>6.0319282889999997</v>
      </c>
    </row>
    <row r="67" spans="1:11" ht="14.25" customHeight="1" x14ac:dyDescent="0.2">
      <c r="A67" s="745" t="s">
        <v>633</v>
      </c>
      <c r="B67" s="751" t="s">
        <v>84</v>
      </c>
      <c r="C67" s="751" t="s">
        <v>84</v>
      </c>
      <c r="D67" s="751" t="s">
        <v>84</v>
      </c>
      <c r="E67" s="751">
        <v>0.47175199000000001</v>
      </c>
      <c r="F67" s="751">
        <v>23.7275603</v>
      </c>
      <c r="G67" s="751">
        <v>74.49120284</v>
      </c>
      <c r="H67" s="751">
        <f t="shared" si="0"/>
        <v>0.47175199000000001</v>
      </c>
      <c r="I67" s="751">
        <f t="shared" si="1"/>
        <v>98.218763139999993</v>
      </c>
      <c r="J67" s="751">
        <f t="shared" si="2"/>
        <v>98.690515129999994</v>
      </c>
    </row>
    <row r="68" spans="1:11" ht="14.25" customHeight="1" x14ac:dyDescent="0.2">
      <c r="A68" s="742" t="s">
        <v>634</v>
      </c>
      <c r="B68" s="748" t="s">
        <v>84</v>
      </c>
      <c r="C68" s="748" t="s">
        <v>84</v>
      </c>
      <c r="D68" s="748" t="s">
        <v>84</v>
      </c>
      <c r="E68" s="748">
        <v>0</v>
      </c>
      <c r="F68" s="748">
        <v>0</v>
      </c>
      <c r="G68" s="748">
        <v>1.192091E-2</v>
      </c>
      <c r="H68" s="748">
        <f t="shared" si="0"/>
        <v>0</v>
      </c>
      <c r="I68" s="748">
        <f t="shared" si="1"/>
        <v>1.192091E-2</v>
      </c>
      <c r="J68" s="748">
        <f t="shared" si="2"/>
        <v>1.192091E-2</v>
      </c>
    </row>
    <row r="69" spans="1:11" ht="14.25" customHeight="1" x14ac:dyDescent="0.2">
      <c r="A69" s="746" t="s">
        <v>641</v>
      </c>
      <c r="B69" s="739" t="s">
        <v>84</v>
      </c>
      <c r="C69" s="739" t="s">
        <v>84</v>
      </c>
      <c r="D69" s="739" t="s">
        <v>84</v>
      </c>
      <c r="E69" s="739">
        <v>103.12683663</v>
      </c>
      <c r="F69" s="739">
        <v>1925.6560328599999</v>
      </c>
      <c r="G69" s="739">
        <v>10070.252067228999</v>
      </c>
      <c r="H69" s="739">
        <f t="shared" si="0"/>
        <v>103.12683663</v>
      </c>
      <c r="I69" s="739">
        <f t="shared" si="1"/>
        <v>11995.908100089</v>
      </c>
      <c r="J69" s="739">
        <f t="shared" si="2"/>
        <v>12099.034936718999</v>
      </c>
    </row>
    <row r="70" spans="1:11" ht="14.25" customHeight="1" x14ac:dyDescent="0.2">
      <c r="A70" s="747" t="s">
        <v>118</v>
      </c>
      <c r="B70" s="752" t="s">
        <v>84</v>
      </c>
      <c r="C70" s="752" t="s">
        <v>84</v>
      </c>
      <c r="D70" s="752" t="s">
        <v>84</v>
      </c>
      <c r="E70" s="752">
        <v>2.37756539</v>
      </c>
      <c r="F70" s="752">
        <v>61.691804169000001</v>
      </c>
      <c r="G70" s="752">
        <v>334.81947193900004</v>
      </c>
      <c r="H70" s="752">
        <f t="shared" si="0"/>
        <v>2.37756539</v>
      </c>
      <c r="I70" s="752">
        <f t="shared" si="1"/>
        <v>396.51127610800006</v>
      </c>
      <c r="J70" s="752">
        <f t="shared" si="2"/>
        <v>398.88884149800003</v>
      </c>
      <c r="K70" s="795"/>
    </row>
    <row r="71" spans="1:11" ht="14.25" customHeight="1" x14ac:dyDescent="0.2">
      <c r="A71" s="217" t="s">
        <v>432</v>
      </c>
      <c r="B71" s="530"/>
      <c r="C71" s="530"/>
      <c r="D71" s="530"/>
      <c r="E71" s="530"/>
      <c r="F71" s="530"/>
      <c r="G71" s="530"/>
      <c r="H71" s="530"/>
      <c r="I71" s="530"/>
      <c r="J71" s="530"/>
    </row>
    <row r="72" spans="1:11" ht="14.25" customHeight="1" x14ac:dyDescent="0.2">
      <c r="A72" s="217" t="s">
        <v>341</v>
      </c>
      <c r="B72" s="530"/>
      <c r="C72" s="530"/>
      <c r="D72" s="530"/>
      <c r="E72" s="530"/>
      <c r="F72" s="530"/>
      <c r="G72" s="530"/>
      <c r="H72" s="530"/>
      <c r="I72" s="530"/>
      <c r="J72" s="530"/>
    </row>
    <row r="73" spans="1:11" ht="15" customHeight="1" x14ac:dyDescent="0.2">
      <c r="A73" s="511" t="s">
        <v>673</v>
      </c>
      <c r="B73" s="3"/>
      <c r="C73" s="3"/>
      <c r="D73" s="212"/>
      <c r="E73" s="3"/>
      <c r="F73" s="3"/>
      <c r="G73" s="212"/>
      <c r="H73" s="3"/>
      <c r="I73" s="3"/>
      <c r="J73" s="3"/>
    </row>
    <row r="74" spans="1:11" ht="15" customHeight="1" x14ac:dyDescent="0.2">
      <c r="A74" s="38" t="s">
        <v>349</v>
      </c>
      <c r="E74" s="3"/>
      <c r="F74" s="3"/>
      <c r="G74" s="212"/>
      <c r="H74" s="3"/>
      <c r="I74" s="3"/>
      <c r="J74" s="3"/>
    </row>
    <row r="75" spans="1:11" x14ac:dyDescent="0.2">
      <c r="A75" s="242" t="s">
        <v>742</v>
      </c>
      <c r="B75" s="3"/>
      <c r="C75" s="3"/>
      <c r="D75" s="212"/>
      <c r="E75" s="3"/>
      <c r="F75" s="3"/>
      <c r="G75" s="212"/>
      <c r="H75" s="3"/>
      <c r="I75" s="3"/>
      <c r="J75" s="3"/>
    </row>
    <row r="78" spans="1:11" ht="16.5" x14ac:dyDescent="0.25">
      <c r="A78" s="88" t="s">
        <v>788</v>
      </c>
    </row>
    <row r="79" spans="1:11" ht="13.5" thickBot="1" x14ac:dyDescent="0.25">
      <c r="A79" s="205"/>
      <c r="J79" s="398" t="s">
        <v>24</v>
      </c>
    </row>
    <row r="80" spans="1:11" x14ac:dyDescent="0.2">
      <c r="A80" s="204" t="s">
        <v>642</v>
      </c>
      <c r="B80" s="480" t="s">
        <v>34</v>
      </c>
      <c r="C80" s="480" t="s">
        <v>455</v>
      </c>
      <c r="D80" s="480" t="s">
        <v>457</v>
      </c>
      <c r="E80" s="480" t="s">
        <v>97</v>
      </c>
      <c r="F80" s="480" t="s">
        <v>267</v>
      </c>
      <c r="G80" s="481">
        <v>300000</v>
      </c>
      <c r="H80" s="482" t="s">
        <v>344</v>
      </c>
      <c r="I80" s="482" t="s">
        <v>344</v>
      </c>
      <c r="J80" s="482" t="s">
        <v>340</v>
      </c>
    </row>
    <row r="81" spans="1:10" x14ac:dyDescent="0.2">
      <c r="A81" s="203"/>
      <c r="B81" s="483" t="s">
        <v>454</v>
      </c>
      <c r="C81" s="483" t="s">
        <v>35</v>
      </c>
      <c r="D81" s="483" t="s">
        <v>35</v>
      </c>
      <c r="E81" s="483" t="s">
        <v>35</v>
      </c>
      <c r="F81" s="483" t="s">
        <v>35</v>
      </c>
      <c r="G81" s="483" t="s">
        <v>36</v>
      </c>
      <c r="H81" s="484" t="s">
        <v>339</v>
      </c>
      <c r="I81" s="484" t="s">
        <v>282</v>
      </c>
      <c r="J81" s="484" t="s">
        <v>106</v>
      </c>
    </row>
    <row r="82" spans="1:10" ht="13.5" thickBot="1" x14ac:dyDescent="0.25">
      <c r="A82" s="206"/>
      <c r="B82" s="485" t="s">
        <v>36</v>
      </c>
      <c r="C82" s="485" t="s">
        <v>456</v>
      </c>
      <c r="D82" s="485" t="s">
        <v>99</v>
      </c>
      <c r="E82" s="485" t="s">
        <v>100</v>
      </c>
      <c r="F82" s="485" t="s">
        <v>268</v>
      </c>
      <c r="G82" s="485" t="s">
        <v>101</v>
      </c>
      <c r="H82" s="486" t="s">
        <v>282</v>
      </c>
      <c r="I82" s="486" t="s">
        <v>101</v>
      </c>
      <c r="J82" s="486" t="s">
        <v>345</v>
      </c>
    </row>
    <row r="84" spans="1:10" x14ac:dyDescent="0.2">
      <c r="A84" s="496" t="s">
        <v>595</v>
      </c>
      <c r="B84" s="497" t="s">
        <v>84</v>
      </c>
      <c r="C84" s="497" t="s">
        <v>84</v>
      </c>
      <c r="D84" s="497" t="s">
        <v>84</v>
      </c>
      <c r="E84" s="512">
        <f t="shared" ref="E84:J84" si="3">E9/E$69</f>
        <v>0.21717131506082538</v>
      </c>
      <c r="F84" s="512">
        <f t="shared" si="3"/>
        <v>0.32417596889453659</v>
      </c>
      <c r="G84" s="512">
        <f t="shared" si="3"/>
        <v>0.26454751085322747</v>
      </c>
      <c r="H84" s="513">
        <f t="shared" si="3"/>
        <v>0.21717131506082538</v>
      </c>
      <c r="I84" s="513">
        <f t="shared" si="3"/>
        <v>0.27411943312866854</v>
      </c>
      <c r="J84" s="513">
        <f t="shared" si="3"/>
        <v>0.27363403249142065</v>
      </c>
    </row>
    <row r="85" spans="1:10" x14ac:dyDescent="0.2">
      <c r="A85" s="476" t="s">
        <v>596</v>
      </c>
      <c r="B85" s="488" t="s">
        <v>84</v>
      </c>
      <c r="C85" s="488" t="s">
        <v>84</v>
      </c>
      <c r="D85" s="488" t="s">
        <v>84</v>
      </c>
      <c r="E85" s="514">
        <f t="shared" ref="E85:J85" si="4">E10/E$69</f>
        <v>3.523559840235546E-3</v>
      </c>
      <c r="F85" s="514">
        <f t="shared" si="4"/>
        <v>1.1436892598254159E-2</v>
      </c>
      <c r="G85" s="514">
        <f t="shared" si="4"/>
        <v>2.6600185780921486E-2</v>
      </c>
      <c r="H85" s="515">
        <f t="shared" si="4"/>
        <v>3.523559840235546E-3</v>
      </c>
      <c r="I85" s="515">
        <f t="shared" si="4"/>
        <v>2.416608185551615E-2</v>
      </c>
      <c r="J85" s="515">
        <f t="shared" si="4"/>
        <v>2.3990134103762793E-2</v>
      </c>
    </row>
    <row r="86" spans="1:10" x14ac:dyDescent="0.2">
      <c r="A86" s="477" t="s">
        <v>321</v>
      </c>
      <c r="B86" s="489" t="s">
        <v>84</v>
      </c>
      <c r="C86" s="489" t="s">
        <v>84</v>
      </c>
      <c r="D86" s="489" t="s">
        <v>84</v>
      </c>
      <c r="E86" s="516">
        <f t="shared" ref="E86:J86" si="5">E11/E$69</f>
        <v>0.20658564322530992</v>
      </c>
      <c r="F86" s="516">
        <f t="shared" si="5"/>
        <v>0.30257007506353545</v>
      </c>
      <c r="G86" s="516">
        <f t="shared" si="5"/>
        <v>0.22930013603377364</v>
      </c>
      <c r="H86" s="517">
        <f t="shared" si="5"/>
        <v>0.20658564322530992</v>
      </c>
      <c r="I86" s="517">
        <f t="shared" si="5"/>
        <v>0.24106187169752868</v>
      </c>
      <c r="J86" s="517">
        <f t="shared" si="5"/>
        <v>0.24076801153431165</v>
      </c>
    </row>
    <row r="87" spans="1:10" x14ac:dyDescent="0.2">
      <c r="A87" s="476" t="s">
        <v>597</v>
      </c>
      <c r="B87" s="488" t="s">
        <v>84</v>
      </c>
      <c r="C87" s="488" t="s">
        <v>84</v>
      </c>
      <c r="D87" s="488" t="s">
        <v>84</v>
      </c>
      <c r="E87" s="514">
        <f t="shared" ref="E87:J87" si="6">E12/E$69</f>
        <v>7.062111995279962E-3</v>
      </c>
      <c r="F87" s="514">
        <f t="shared" si="6"/>
        <v>8.4708860313818697E-3</v>
      </c>
      <c r="G87" s="514">
        <f t="shared" si="6"/>
        <v>5.5912649636875875E-3</v>
      </c>
      <c r="H87" s="515">
        <f t="shared" si="6"/>
        <v>7.062111995279962E-3</v>
      </c>
      <c r="I87" s="515">
        <f t="shared" si="6"/>
        <v>6.0535192286494122E-3</v>
      </c>
      <c r="J87" s="515">
        <f t="shared" si="6"/>
        <v>6.062116028478037E-3</v>
      </c>
    </row>
    <row r="88" spans="1:10" s="7" customFormat="1" x14ac:dyDescent="0.2">
      <c r="A88" s="477" t="s">
        <v>598</v>
      </c>
      <c r="B88" s="489" t="s">
        <v>84</v>
      </c>
      <c r="C88" s="489" t="s">
        <v>84</v>
      </c>
      <c r="D88" s="489" t="s">
        <v>84</v>
      </c>
      <c r="E88" s="516">
        <f t="shared" ref="E88:J88" si="7">E13/E$69</f>
        <v>0</v>
      </c>
      <c r="F88" s="516">
        <f t="shared" si="7"/>
        <v>1.6981152003265041E-3</v>
      </c>
      <c r="G88" s="516">
        <f t="shared" si="7"/>
        <v>3.0559240745468216E-3</v>
      </c>
      <c r="H88" s="517">
        <f t="shared" si="7"/>
        <v>0</v>
      </c>
      <c r="I88" s="517">
        <f t="shared" si="7"/>
        <v>2.8379603465574581E-3</v>
      </c>
      <c r="J88" s="517">
        <f t="shared" si="7"/>
        <v>2.8137708244548622E-3</v>
      </c>
    </row>
    <row r="89" spans="1:10" x14ac:dyDescent="0.2">
      <c r="A89" s="501" t="s">
        <v>322</v>
      </c>
      <c r="B89" s="502" t="s">
        <v>84</v>
      </c>
      <c r="C89" s="502" t="s">
        <v>84</v>
      </c>
      <c r="D89" s="502" t="s">
        <v>84</v>
      </c>
      <c r="E89" s="520">
        <f t="shared" ref="E89:J89" si="8">E14/E$69</f>
        <v>5.1549815864840615E-2</v>
      </c>
      <c r="F89" s="520">
        <f t="shared" si="8"/>
        <v>7.7789294283529237E-2</v>
      </c>
      <c r="G89" s="520">
        <f t="shared" si="8"/>
        <v>5.7913302961688208E-2</v>
      </c>
      <c r="H89" s="521">
        <f t="shared" si="8"/>
        <v>5.1549815864840615E-2</v>
      </c>
      <c r="I89" s="521">
        <f t="shared" si="8"/>
        <v>6.1103917817906736E-2</v>
      </c>
      <c r="J89" s="521">
        <f t="shared" si="8"/>
        <v>6.1022482867399239E-2</v>
      </c>
    </row>
    <row r="90" spans="1:10" x14ac:dyDescent="0.2">
      <c r="A90" s="477" t="s">
        <v>599</v>
      </c>
      <c r="B90" s="489" t="s">
        <v>84</v>
      </c>
      <c r="C90" s="489" t="s">
        <v>84</v>
      </c>
      <c r="D90" s="489" t="s">
        <v>84</v>
      </c>
      <c r="E90" s="516">
        <f t="shared" ref="E90:J90" si="9">E15/E$69</f>
        <v>1.8946377721350652E-5</v>
      </c>
      <c r="F90" s="516">
        <f t="shared" si="9"/>
        <v>1.8803439904177572E-3</v>
      </c>
      <c r="G90" s="516">
        <f t="shared" si="9"/>
        <v>1.1017158037289183E-3</v>
      </c>
      <c r="H90" s="517">
        <f t="shared" si="9"/>
        <v>1.8946377721350652E-5</v>
      </c>
      <c r="I90" s="517">
        <f t="shared" si="9"/>
        <v>1.2267059297403939E-3</v>
      </c>
      <c r="J90" s="517">
        <f t="shared" si="9"/>
        <v>1.2164115200902995E-3</v>
      </c>
    </row>
    <row r="91" spans="1:10" x14ac:dyDescent="0.2">
      <c r="A91" s="476" t="s">
        <v>600</v>
      </c>
      <c r="B91" s="488" t="s">
        <v>84</v>
      </c>
      <c r="C91" s="488" t="s">
        <v>84</v>
      </c>
      <c r="D91" s="488" t="s">
        <v>84</v>
      </c>
      <c r="E91" s="514">
        <f t="shared" ref="E91:J91" si="10">E16/E$69</f>
        <v>0</v>
      </c>
      <c r="F91" s="514">
        <f t="shared" si="10"/>
        <v>1.6080991190315732E-3</v>
      </c>
      <c r="G91" s="514">
        <f t="shared" si="10"/>
        <v>3.1507067934527494E-4</v>
      </c>
      <c r="H91" s="515">
        <f t="shared" si="10"/>
        <v>0</v>
      </c>
      <c r="I91" s="515">
        <f t="shared" si="10"/>
        <v>5.2263545849884298E-4</v>
      </c>
      <c r="J91" s="515">
        <f t="shared" si="10"/>
        <v>5.1818074439746601E-4</v>
      </c>
    </row>
    <row r="92" spans="1:10" x14ac:dyDescent="0.2">
      <c r="A92" s="491" t="s">
        <v>601</v>
      </c>
      <c r="B92" s="489" t="s">
        <v>84</v>
      </c>
      <c r="C92" s="489" t="s">
        <v>84</v>
      </c>
      <c r="D92" s="489" t="s">
        <v>84</v>
      </c>
      <c r="E92" s="516">
        <f t="shared" ref="E92:J92" si="11">E17/E$69</f>
        <v>5.1515607901954509E-2</v>
      </c>
      <c r="F92" s="516">
        <f t="shared" si="11"/>
        <v>6.7690745707271752E-2</v>
      </c>
      <c r="G92" s="516">
        <f t="shared" si="11"/>
        <v>5.6152527553920369E-2</v>
      </c>
      <c r="H92" s="517">
        <f t="shared" si="11"/>
        <v>5.1515607901954509E-2</v>
      </c>
      <c r="I92" s="517">
        <f t="shared" si="11"/>
        <v>5.8004712416464543E-2</v>
      </c>
      <c r="J92" s="517">
        <f t="shared" si="11"/>
        <v>5.7949402152080401E-2</v>
      </c>
    </row>
    <row r="93" spans="1:10" x14ac:dyDescent="0.2">
      <c r="A93" s="476" t="s">
        <v>323</v>
      </c>
      <c r="B93" s="488" t="s">
        <v>84</v>
      </c>
      <c r="C93" s="488" t="s">
        <v>84</v>
      </c>
      <c r="D93" s="488" t="s">
        <v>84</v>
      </c>
      <c r="E93" s="514">
        <f t="shared" ref="E93:J93" si="12">E18/E$69</f>
        <v>1.5261594861546955E-5</v>
      </c>
      <c r="F93" s="514">
        <f t="shared" si="12"/>
        <v>6.4394156009177144E-4</v>
      </c>
      <c r="G93" s="514">
        <f t="shared" si="12"/>
        <v>2.001236936817355E-4</v>
      </c>
      <c r="H93" s="515">
        <f t="shared" si="12"/>
        <v>1.5261594861546955E-5</v>
      </c>
      <c r="I93" s="515">
        <f t="shared" si="12"/>
        <v>2.7136803340264406E-4</v>
      </c>
      <c r="J93" s="515">
        <f t="shared" si="12"/>
        <v>2.6918509509512971E-4</v>
      </c>
    </row>
    <row r="94" spans="1:10" s="7" customFormat="1" x14ac:dyDescent="0.2">
      <c r="A94" s="477" t="s">
        <v>602</v>
      </c>
      <c r="B94" s="489" t="s">
        <v>84</v>
      </c>
      <c r="C94" s="489" t="s">
        <v>84</v>
      </c>
      <c r="D94" s="489" t="s">
        <v>84</v>
      </c>
      <c r="E94" s="516">
        <f t="shared" ref="E94:J94" si="13">E19/E$69</f>
        <v>0</v>
      </c>
      <c r="F94" s="516">
        <f t="shared" si="13"/>
        <v>5.9661639067163886E-3</v>
      </c>
      <c r="G94" s="516">
        <f t="shared" si="13"/>
        <v>1.4386523101190361E-4</v>
      </c>
      <c r="H94" s="517">
        <f t="shared" si="13"/>
        <v>0</v>
      </c>
      <c r="I94" s="517">
        <f t="shared" si="13"/>
        <v>1.0784959798003132E-3</v>
      </c>
      <c r="J94" s="517">
        <f t="shared" si="13"/>
        <v>1.0693033558185909E-3</v>
      </c>
    </row>
    <row r="95" spans="1:10" x14ac:dyDescent="0.2">
      <c r="A95" s="501" t="s">
        <v>324</v>
      </c>
      <c r="B95" s="502" t="s">
        <v>84</v>
      </c>
      <c r="C95" s="502" t="s">
        <v>84</v>
      </c>
      <c r="D95" s="502" t="s">
        <v>84</v>
      </c>
      <c r="E95" s="520">
        <f t="shared" ref="E95:J95" si="14">E20/E$69</f>
        <v>7.0851860667608652E-2</v>
      </c>
      <c r="F95" s="520">
        <f t="shared" si="14"/>
        <v>1.2226092115232737E-2</v>
      </c>
      <c r="G95" s="520">
        <f t="shared" si="14"/>
        <v>1.1803738239663365E-2</v>
      </c>
      <c r="H95" s="521">
        <f t="shared" si="14"/>
        <v>7.0851860667608652E-2</v>
      </c>
      <c r="I95" s="521">
        <f t="shared" si="14"/>
        <v>1.1871537049199587E-2</v>
      </c>
      <c r="J95" s="521">
        <f t="shared" si="14"/>
        <v>1.2374259310106592E-2</v>
      </c>
    </row>
    <row r="96" spans="1:10" x14ac:dyDescent="0.2">
      <c r="A96" s="491" t="s">
        <v>603</v>
      </c>
      <c r="B96" s="489" t="s">
        <v>84</v>
      </c>
      <c r="C96" s="489" t="s">
        <v>84</v>
      </c>
      <c r="D96" s="489" t="s">
        <v>84</v>
      </c>
      <c r="E96" s="516">
        <f t="shared" ref="E96:J96" si="15">E21/E$69</f>
        <v>3.7741112955536608E-2</v>
      </c>
      <c r="F96" s="516">
        <f t="shared" si="15"/>
        <v>5.4195037025902389E-5</v>
      </c>
      <c r="G96" s="516">
        <f t="shared" si="15"/>
        <v>4.7219651189013949E-5</v>
      </c>
      <c r="H96" s="517">
        <f t="shared" si="15"/>
        <v>3.7741112955536608E-2</v>
      </c>
      <c r="I96" s="517">
        <f t="shared" si="15"/>
        <v>4.8339382492910045E-5</v>
      </c>
      <c r="J96" s="517">
        <f t="shared" si="15"/>
        <v>3.6961595725524128E-4</v>
      </c>
    </row>
    <row r="97" spans="1:10" x14ac:dyDescent="0.2">
      <c r="A97" s="476" t="s">
        <v>325</v>
      </c>
      <c r="B97" s="488" t="s">
        <v>84</v>
      </c>
      <c r="C97" s="488" t="s">
        <v>84</v>
      </c>
      <c r="D97" s="488" t="s">
        <v>84</v>
      </c>
      <c r="E97" s="514">
        <f t="shared" ref="E97:J97" si="16">E22/E$69</f>
        <v>0</v>
      </c>
      <c r="F97" s="514">
        <f t="shared" si="16"/>
        <v>5.0660792132803768E-5</v>
      </c>
      <c r="G97" s="514">
        <f t="shared" si="16"/>
        <v>4.3000465540397767E-4</v>
      </c>
      <c r="H97" s="515">
        <f t="shared" si="16"/>
        <v>0</v>
      </c>
      <c r="I97" s="515">
        <f t="shared" si="16"/>
        <v>3.6911007429001134E-4</v>
      </c>
      <c r="J97" s="515">
        <f t="shared" si="16"/>
        <v>3.6596394283995077E-4</v>
      </c>
    </row>
    <row r="98" spans="1:10" x14ac:dyDescent="0.2">
      <c r="A98" s="477" t="s">
        <v>326</v>
      </c>
      <c r="B98" s="489" t="s">
        <v>84</v>
      </c>
      <c r="C98" s="489" t="s">
        <v>84</v>
      </c>
      <c r="D98" s="489" t="s">
        <v>84</v>
      </c>
      <c r="E98" s="516">
        <f t="shared" ref="E98:J98" si="17">E23/E$69</f>
        <v>0</v>
      </c>
      <c r="F98" s="516">
        <f t="shared" si="17"/>
        <v>5.9719907417318491E-6</v>
      </c>
      <c r="G98" s="516">
        <f t="shared" si="17"/>
        <v>7.3514603571756369E-3</v>
      </c>
      <c r="H98" s="517">
        <f t="shared" si="17"/>
        <v>0</v>
      </c>
      <c r="I98" s="517">
        <f t="shared" si="17"/>
        <v>6.1723179471882298E-3</v>
      </c>
      <c r="J98" s="517">
        <f t="shared" si="17"/>
        <v>6.1197078317618914E-3</v>
      </c>
    </row>
    <row r="99" spans="1:10" x14ac:dyDescent="0.2">
      <c r="A99" s="476" t="s">
        <v>604</v>
      </c>
      <c r="B99" s="488" t="s">
        <v>84</v>
      </c>
      <c r="C99" s="488" t="s">
        <v>84</v>
      </c>
      <c r="D99" s="488" t="s">
        <v>84</v>
      </c>
      <c r="E99" s="514">
        <f t="shared" ref="E99:J99" si="18">E24/E$69</f>
        <v>3.1726474959556795E-3</v>
      </c>
      <c r="F99" s="514">
        <f t="shared" si="18"/>
        <v>1.1705277783448641E-2</v>
      </c>
      <c r="G99" s="514">
        <f t="shared" si="18"/>
        <v>2.550715686908127E-3</v>
      </c>
      <c r="H99" s="515">
        <f t="shared" si="18"/>
        <v>3.1726474959556795E-3</v>
      </c>
      <c r="I99" s="515">
        <f t="shared" si="18"/>
        <v>4.0202616005904713E-3</v>
      </c>
      <c r="J99" s="515">
        <f t="shared" si="18"/>
        <v>4.0130369118652025E-3</v>
      </c>
    </row>
    <row r="100" spans="1:10" x14ac:dyDescent="0.2">
      <c r="A100" s="477" t="s">
        <v>605</v>
      </c>
      <c r="B100" s="489" t="s">
        <v>84</v>
      </c>
      <c r="C100" s="489" t="s">
        <v>84</v>
      </c>
      <c r="D100" s="489" t="s">
        <v>84</v>
      </c>
      <c r="E100" s="516">
        <f t="shared" ref="E100:J100" si="19">E25/E$69</f>
        <v>2.993810021611636E-2</v>
      </c>
      <c r="F100" s="516">
        <f t="shared" si="19"/>
        <v>5.7794693393246967E-6</v>
      </c>
      <c r="G100" s="516">
        <f t="shared" si="19"/>
        <v>1.3808584121992448E-3</v>
      </c>
      <c r="H100" s="517">
        <f t="shared" si="19"/>
        <v>2.993810021611636E-2</v>
      </c>
      <c r="I100" s="517">
        <f t="shared" si="19"/>
        <v>1.1601223878913132E-3</v>
      </c>
      <c r="J100" s="517">
        <f t="shared" si="19"/>
        <v>1.4054131762521517E-3</v>
      </c>
    </row>
    <row r="101" spans="1:10" s="7" customFormat="1" x14ac:dyDescent="0.2">
      <c r="A101" s="479" t="s">
        <v>327</v>
      </c>
      <c r="B101" s="492" t="s">
        <v>84</v>
      </c>
      <c r="C101" s="492" t="s">
        <v>84</v>
      </c>
      <c r="D101" s="492" t="s">
        <v>84</v>
      </c>
      <c r="E101" s="522">
        <f t="shared" ref="E101:J101" si="20">E26/E$69</f>
        <v>0</v>
      </c>
      <c r="F101" s="522">
        <f t="shared" si="20"/>
        <v>4.042070425443364E-4</v>
      </c>
      <c r="G101" s="522">
        <f t="shared" si="20"/>
        <v>4.3479476688062851E-5</v>
      </c>
      <c r="H101" s="523">
        <f t="shared" si="20"/>
        <v>0</v>
      </c>
      <c r="I101" s="523">
        <f t="shared" si="20"/>
        <v>1.0138565666328978E-4</v>
      </c>
      <c r="J101" s="523">
        <f t="shared" si="20"/>
        <v>1.00521490049504E-4</v>
      </c>
    </row>
    <row r="102" spans="1:10" x14ac:dyDescent="0.2">
      <c r="A102" s="475" t="s">
        <v>606</v>
      </c>
      <c r="B102" s="499" t="s">
        <v>84</v>
      </c>
      <c r="C102" s="499" t="s">
        <v>84</v>
      </c>
      <c r="D102" s="499" t="s">
        <v>84</v>
      </c>
      <c r="E102" s="518">
        <f t="shared" ref="E102:J102" si="21">E27/E$69</f>
        <v>9.7631584260881435E-2</v>
      </c>
      <c r="F102" s="518">
        <f t="shared" si="21"/>
        <v>0.12431609374881764</v>
      </c>
      <c r="G102" s="518">
        <f t="shared" si="21"/>
        <v>8.4560026141859618E-2</v>
      </c>
      <c r="H102" s="519">
        <f t="shared" si="21"/>
        <v>9.7631584260881435E-2</v>
      </c>
      <c r="I102" s="519">
        <f t="shared" si="21"/>
        <v>9.0941911597414299E-2</v>
      </c>
      <c r="J102" s="519">
        <f t="shared" si="21"/>
        <v>9.0998931416224796E-2</v>
      </c>
    </row>
    <row r="103" spans="1:10" x14ac:dyDescent="0.2">
      <c r="A103" s="479" t="s">
        <v>607</v>
      </c>
      <c r="B103" s="492" t="s">
        <v>84</v>
      </c>
      <c r="C103" s="492" t="s">
        <v>84</v>
      </c>
      <c r="D103" s="492" t="s">
        <v>84</v>
      </c>
      <c r="E103" s="522">
        <f t="shared" ref="E103:J103" si="22">E28/E$69</f>
        <v>4.0200347799614266E-3</v>
      </c>
      <c r="F103" s="522">
        <f t="shared" si="22"/>
        <v>1.0771473843744351E-2</v>
      </c>
      <c r="G103" s="522">
        <f t="shared" si="22"/>
        <v>8.9357821938573449E-3</v>
      </c>
      <c r="H103" s="523">
        <f t="shared" si="22"/>
        <v>4.0200347799614266E-3</v>
      </c>
      <c r="I103" s="523">
        <f t="shared" si="22"/>
        <v>9.2304585677159771E-3</v>
      </c>
      <c r="J103" s="523">
        <f t="shared" si="22"/>
        <v>9.186047213790377E-3</v>
      </c>
    </row>
    <row r="104" spans="1:10" x14ac:dyDescent="0.2">
      <c r="A104" s="477" t="s">
        <v>328</v>
      </c>
      <c r="B104" s="489" t="s">
        <v>84</v>
      </c>
      <c r="C104" s="489" t="s">
        <v>84</v>
      </c>
      <c r="D104" s="489" t="s">
        <v>84</v>
      </c>
      <c r="E104" s="516">
        <f t="shared" ref="E104:J104" si="23">E29/E$69</f>
        <v>6.5672681246869744E-2</v>
      </c>
      <c r="F104" s="516">
        <f t="shared" si="23"/>
        <v>6.8181062473552032E-2</v>
      </c>
      <c r="G104" s="516">
        <f t="shared" si="23"/>
        <v>4.9349703539918244E-2</v>
      </c>
      <c r="H104" s="517">
        <f t="shared" si="23"/>
        <v>6.5672681246869744E-2</v>
      </c>
      <c r="I104" s="517">
        <f t="shared" si="23"/>
        <v>5.237262765995504E-2</v>
      </c>
      <c r="J104" s="517">
        <f t="shared" si="23"/>
        <v>5.2485991449761571E-2</v>
      </c>
    </row>
    <row r="105" spans="1:10" s="7" customFormat="1" x14ac:dyDescent="0.2">
      <c r="A105" s="476" t="s">
        <v>608</v>
      </c>
      <c r="B105" s="488" t="s">
        <v>84</v>
      </c>
      <c r="C105" s="488" t="s">
        <v>84</v>
      </c>
      <c r="D105" s="488" t="s">
        <v>84</v>
      </c>
      <c r="E105" s="514">
        <f t="shared" ref="E105:J105" si="24">E30/E$69</f>
        <v>2.9733139987617983E-2</v>
      </c>
      <c r="F105" s="514">
        <f t="shared" si="24"/>
        <v>4.7931821511713595E-2</v>
      </c>
      <c r="G105" s="514">
        <f t="shared" si="24"/>
        <v>3.1252160116643404E-2</v>
      </c>
      <c r="H105" s="515">
        <f t="shared" si="24"/>
        <v>2.9733139987617983E-2</v>
      </c>
      <c r="I105" s="515">
        <f t="shared" si="24"/>
        <v>3.3929680678112251E-2</v>
      </c>
      <c r="J105" s="515">
        <f t="shared" si="24"/>
        <v>3.3893911216459877E-2</v>
      </c>
    </row>
    <row r="106" spans="1:10" x14ac:dyDescent="0.2">
      <c r="A106" s="477" t="s">
        <v>635</v>
      </c>
      <c r="B106" s="489" t="s">
        <v>84</v>
      </c>
      <c r="C106" s="489" t="s">
        <v>84</v>
      </c>
      <c r="D106" s="489" t="s">
        <v>84</v>
      </c>
      <c r="E106" s="516">
        <f t="shared" ref="E106:J106" si="25">E31/E$69</f>
        <v>3.5939541249554958E-2</v>
      </c>
      <c r="F106" s="516">
        <f t="shared" si="25"/>
        <v>2.024924096183843E-2</v>
      </c>
      <c r="G106" s="516">
        <f t="shared" si="25"/>
        <v>1.8097543423274836E-2</v>
      </c>
      <c r="H106" s="517">
        <f t="shared" si="25"/>
        <v>3.5939541249554958E-2</v>
      </c>
      <c r="I106" s="517">
        <f t="shared" si="25"/>
        <v>1.84429469818428E-2</v>
      </c>
      <c r="J106" s="517">
        <f t="shared" si="25"/>
        <v>1.8592080233219052E-2</v>
      </c>
    </row>
    <row r="107" spans="1:10" x14ac:dyDescent="0.2">
      <c r="A107" s="476" t="s">
        <v>329</v>
      </c>
      <c r="B107" s="488" t="s">
        <v>84</v>
      </c>
      <c r="C107" s="488" t="s">
        <v>84</v>
      </c>
      <c r="D107" s="488" t="s">
        <v>84</v>
      </c>
      <c r="E107" s="514">
        <f t="shared" ref="E107:J107" si="26">E32/E$69</f>
        <v>1.4937029296522504E-2</v>
      </c>
      <c r="F107" s="514">
        <f t="shared" si="26"/>
        <v>4.379455314495994E-2</v>
      </c>
      <c r="G107" s="514">
        <f t="shared" si="26"/>
        <v>2.5879804434896632E-2</v>
      </c>
      <c r="H107" s="515">
        <f t="shared" si="26"/>
        <v>1.4937029296522504E-2</v>
      </c>
      <c r="I107" s="515">
        <f t="shared" si="26"/>
        <v>2.8755588714241716E-2</v>
      </c>
      <c r="J107" s="515">
        <f t="shared" si="26"/>
        <v>2.8637805409458608E-2</v>
      </c>
    </row>
    <row r="108" spans="1:10" x14ac:dyDescent="0.2">
      <c r="A108" s="477" t="s">
        <v>330</v>
      </c>
      <c r="B108" s="489" t="s">
        <v>84</v>
      </c>
      <c r="C108" s="489" t="s">
        <v>84</v>
      </c>
      <c r="D108" s="489" t="s">
        <v>84</v>
      </c>
      <c r="E108" s="516">
        <f t="shared" ref="E108:J108" si="27">E33/E$69</f>
        <v>1.3001838937527778E-2</v>
      </c>
      <c r="F108" s="516">
        <f t="shared" si="27"/>
        <v>1.5690042865613169E-3</v>
      </c>
      <c r="G108" s="516">
        <f t="shared" si="27"/>
        <v>3.9473597308809112E-4</v>
      </c>
      <c r="H108" s="517">
        <f t="shared" si="27"/>
        <v>1.3001838937527778E-2</v>
      </c>
      <c r="I108" s="517">
        <f t="shared" si="27"/>
        <v>5.8323665541819985E-4</v>
      </c>
      <c r="J108" s="517">
        <f t="shared" si="27"/>
        <v>6.8908734313159173E-4</v>
      </c>
    </row>
    <row r="109" spans="1:10" s="7" customFormat="1" x14ac:dyDescent="0.2">
      <c r="A109" s="501" t="s">
        <v>609</v>
      </c>
      <c r="B109" s="502" t="s">
        <v>84</v>
      </c>
      <c r="C109" s="502" t="s">
        <v>84</v>
      </c>
      <c r="D109" s="502" t="s">
        <v>84</v>
      </c>
      <c r="E109" s="520">
        <f t="shared" ref="E109:J109" si="28">E34/E$69</f>
        <v>6.6995839451455888E-2</v>
      </c>
      <c r="F109" s="520">
        <f t="shared" si="28"/>
        <v>1.4241971578521197E-2</v>
      </c>
      <c r="G109" s="520">
        <f t="shared" si="28"/>
        <v>0.1166723716085986</v>
      </c>
      <c r="H109" s="521">
        <f t="shared" si="28"/>
        <v>6.6995839451455888E-2</v>
      </c>
      <c r="I109" s="521">
        <f t="shared" si="28"/>
        <v>0.10022962162081582</v>
      </c>
      <c r="J109" s="521">
        <f t="shared" si="28"/>
        <v>9.9946351521811874E-2</v>
      </c>
    </row>
    <row r="110" spans="1:10" x14ac:dyDescent="0.2">
      <c r="A110" s="477" t="s">
        <v>610</v>
      </c>
      <c r="B110" s="489" t="s">
        <v>84</v>
      </c>
      <c r="C110" s="489" t="s">
        <v>84</v>
      </c>
      <c r="D110" s="489" t="s">
        <v>84</v>
      </c>
      <c r="E110" s="516">
        <f t="shared" ref="E110:J110" si="29">E35/E$69</f>
        <v>0</v>
      </c>
      <c r="F110" s="516">
        <f t="shared" si="29"/>
        <v>0</v>
      </c>
      <c r="G110" s="516">
        <f t="shared" si="29"/>
        <v>4.1613586059451174E-2</v>
      </c>
      <c r="H110" s="517">
        <f t="shared" si="29"/>
        <v>0</v>
      </c>
      <c r="I110" s="517">
        <f t="shared" si="29"/>
        <v>3.4933520459104798E-2</v>
      </c>
      <c r="J110" s="517">
        <f t="shared" si="29"/>
        <v>3.4635762540713849E-2</v>
      </c>
    </row>
    <row r="111" spans="1:10" x14ac:dyDescent="0.2">
      <c r="A111" s="479" t="s">
        <v>331</v>
      </c>
      <c r="B111" s="492" t="s">
        <v>84</v>
      </c>
      <c r="C111" s="492" t="s">
        <v>84</v>
      </c>
      <c r="D111" s="492" t="s">
        <v>84</v>
      </c>
      <c r="E111" s="522">
        <f t="shared" ref="E111:J111" si="30">E36/E$69</f>
        <v>8.4092446577356051E-4</v>
      </c>
      <c r="F111" s="522">
        <f t="shared" si="30"/>
        <v>2.1129664641908641E-3</v>
      </c>
      <c r="G111" s="522">
        <f t="shared" si="30"/>
        <v>4.6984912814619865E-3</v>
      </c>
      <c r="H111" s="523">
        <f t="shared" si="30"/>
        <v>8.4092446577356051E-4</v>
      </c>
      <c r="I111" s="523">
        <f t="shared" si="30"/>
        <v>4.2834471329951896E-3</v>
      </c>
      <c r="J111" s="523">
        <f t="shared" si="30"/>
        <v>4.2541045883579967E-3</v>
      </c>
    </row>
    <row r="112" spans="1:10" x14ac:dyDescent="0.2">
      <c r="A112" s="478" t="s">
        <v>611</v>
      </c>
      <c r="B112" s="489" t="s">
        <v>84</v>
      </c>
      <c r="C112" s="489" t="s">
        <v>84</v>
      </c>
      <c r="D112" s="489" t="s">
        <v>84</v>
      </c>
      <c r="E112" s="516">
        <f t="shared" ref="E112:J112" si="31">E37/E$69</f>
        <v>6.6154914975985524E-2</v>
      </c>
      <c r="F112" s="516">
        <f t="shared" si="31"/>
        <v>1.212900511381103E-2</v>
      </c>
      <c r="G112" s="516">
        <f t="shared" si="31"/>
        <v>7.0360294267586138E-2</v>
      </c>
      <c r="H112" s="517">
        <f t="shared" si="31"/>
        <v>6.6154914975985524E-2</v>
      </c>
      <c r="I112" s="517">
        <f t="shared" si="31"/>
        <v>6.1012654028549107E-2</v>
      </c>
      <c r="J112" s="517">
        <f t="shared" si="31"/>
        <v>6.1056484392492082E-2</v>
      </c>
    </row>
    <row r="113" spans="1:12" x14ac:dyDescent="0.2">
      <c r="A113" s="479" t="s">
        <v>612</v>
      </c>
      <c r="B113" s="488" t="s">
        <v>84</v>
      </c>
      <c r="C113" s="488" t="s">
        <v>84</v>
      </c>
      <c r="D113" s="488" t="s">
        <v>84</v>
      </c>
      <c r="E113" s="514">
        <f t="shared" ref="E113:J113" si="32">E38/E$69</f>
        <v>1.669519357194308E-2</v>
      </c>
      <c r="F113" s="514">
        <f t="shared" si="32"/>
        <v>2.1682079970424032E-3</v>
      </c>
      <c r="G113" s="514">
        <f t="shared" si="32"/>
        <v>8.4717901369747283E-3</v>
      </c>
      <c r="H113" s="515">
        <f t="shared" si="32"/>
        <v>1.669519357194308E-2</v>
      </c>
      <c r="I113" s="515">
        <f t="shared" si="32"/>
        <v>7.4599008431330063E-3</v>
      </c>
      <c r="J113" s="515">
        <f t="shared" si="32"/>
        <v>7.53861840444724E-3</v>
      </c>
    </row>
    <row r="114" spans="1:12" x14ac:dyDescent="0.2">
      <c r="A114" s="478" t="s">
        <v>637</v>
      </c>
      <c r="B114" s="494" t="s">
        <v>84</v>
      </c>
      <c r="C114" s="494" t="s">
        <v>84</v>
      </c>
      <c r="D114" s="494" t="s">
        <v>84</v>
      </c>
      <c r="E114" s="526">
        <f t="shared" ref="E114:J114" si="33">E39/E$69</f>
        <v>3.5473245748098535E-2</v>
      </c>
      <c r="F114" s="526">
        <f t="shared" si="33"/>
        <v>2.1283677354947284E-3</v>
      </c>
      <c r="G114" s="526">
        <f t="shared" si="33"/>
        <v>2.3824360048617665E-2</v>
      </c>
      <c r="H114" s="527">
        <f t="shared" si="33"/>
        <v>3.5473245748098535E-2</v>
      </c>
      <c r="I114" s="527">
        <f t="shared" si="33"/>
        <v>2.0341587578366793E-2</v>
      </c>
      <c r="J114" s="527">
        <f t="shared" si="33"/>
        <v>2.0470563157673132E-2</v>
      </c>
    </row>
    <row r="115" spans="1:12" x14ac:dyDescent="0.2">
      <c r="A115" s="479" t="s">
        <v>636</v>
      </c>
      <c r="B115" s="492" t="s">
        <v>84</v>
      </c>
      <c r="C115" s="492" t="s">
        <v>84</v>
      </c>
      <c r="D115" s="492" t="s">
        <v>84</v>
      </c>
      <c r="E115" s="522">
        <f t="shared" ref="E115:J115" si="34">E40/E$69</f>
        <v>3.6024181691221143E-3</v>
      </c>
      <c r="F115" s="522">
        <f t="shared" si="34"/>
        <v>1.5280062169929188E-3</v>
      </c>
      <c r="G115" s="522">
        <f t="shared" si="34"/>
        <v>4.3763251352383278E-3</v>
      </c>
      <c r="H115" s="523">
        <f t="shared" si="34"/>
        <v>3.6024181691221143E-3</v>
      </c>
      <c r="I115" s="523">
        <f t="shared" si="34"/>
        <v>3.9190956814391742E-3</v>
      </c>
      <c r="J115" s="523">
        <f t="shared" si="34"/>
        <v>3.9163964620181277E-3</v>
      </c>
    </row>
    <row r="116" spans="1:12" x14ac:dyDescent="0.2">
      <c r="A116" s="478" t="s">
        <v>638</v>
      </c>
      <c r="B116" s="494" t="s">
        <v>84</v>
      </c>
      <c r="C116" s="494" t="s">
        <v>84</v>
      </c>
      <c r="D116" s="494" t="s">
        <v>84</v>
      </c>
      <c r="E116" s="526">
        <f t="shared" ref="E116:J116" si="35">E41/E$69</f>
        <v>0</v>
      </c>
      <c r="F116" s="526">
        <f t="shared" si="35"/>
        <v>2.9074938122176309E-5</v>
      </c>
      <c r="G116" s="526">
        <f t="shared" si="35"/>
        <v>2.5362521024786977E-2</v>
      </c>
      <c r="H116" s="527">
        <f t="shared" si="35"/>
        <v>0</v>
      </c>
      <c r="I116" s="527">
        <f t="shared" si="35"/>
        <v>2.1295842380461772E-2</v>
      </c>
      <c r="J116" s="527">
        <f t="shared" si="35"/>
        <v>2.1114326014110684E-2</v>
      </c>
    </row>
    <row r="117" spans="1:12" x14ac:dyDescent="0.2">
      <c r="A117" s="479" t="s">
        <v>639</v>
      </c>
      <c r="B117" s="492" t="s">
        <v>84</v>
      </c>
      <c r="C117" s="492" t="s">
        <v>84</v>
      </c>
      <c r="D117" s="492" t="s">
        <v>84</v>
      </c>
      <c r="E117" s="522">
        <f t="shared" ref="E117:J117" si="36">E42/E$69</f>
        <v>1.0384057486821799E-2</v>
      </c>
      <c r="F117" s="522">
        <f t="shared" si="36"/>
        <v>6.2753482256395002E-3</v>
      </c>
      <c r="G117" s="522">
        <f t="shared" si="36"/>
        <v>8.3252979219684414E-3</v>
      </c>
      <c r="H117" s="523">
        <f t="shared" si="36"/>
        <v>1.0384057486821799E-2</v>
      </c>
      <c r="I117" s="523">
        <f t="shared" si="36"/>
        <v>7.9962275450649982E-3</v>
      </c>
      <c r="J117" s="523">
        <f t="shared" si="36"/>
        <v>8.0165803541602468E-3</v>
      </c>
    </row>
    <row r="118" spans="1:12" s="7" customFormat="1" x14ac:dyDescent="0.2">
      <c r="A118" s="504" t="s">
        <v>613</v>
      </c>
      <c r="B118" s="505" t="s">
        <v>84</v>
      </c>
      <c r="C118" s="505" t="s">
        <v>84</v>
      </c>
      <c r="D118" s="505" t="s">
        <v>84</v>
      </c>
      <c r="E118" s="528">
        <f t="shared" ref="E118:J118" si="37">E43/E$69</f>
        <v>6.5179663991017933E-2</v>
      </c>
      <c r="F118" s="528">
        <f t="shared" si="37"/>
        <v>8.2899097525692883E-2</v>
      </c>
      <c r="G118" s="528">
        <f t="shared" si="37"/>
        <v>7.4385769267553498E-2</v>
      </c>
      <c r="H118" s="529">
        <f t="shared" si="37"/>
        <v>6.5179663991017933E-2</v>
      </c>
      <c r="I118" s="529">
        <f t="shared" si="37"/>
        <v>7.5752380430561816E-2</v>
      </c>
      <c r="J118" s="529">
        <f t="shared" si="37"/>
        <v>7.5662263259506535E-2</v>
      </c>
    </row>
    <row r="119" spans="1:12" s="47" customFormat="1" x14ac:dyDescent="0.2">
      <c r="A119" s="479" t="s">
        <v>614</v>
      </c>
      <c r="B119" s="492" t="s">
        <v>84</v>
      </c>
      <c r="C119" s="492" t="s">
        <v>84</v>
      </c>
      <c r="D119" s="492" t="s">
        <v>84</v>
      </c>
      <c r="E119" s="522">
        <f t="shared" ref="E119:J119" si="38">E44/E$69</f>
        <v>0</v>
      </c>
      <c r="F119" s="522">
        <f t="shared" si="38"/>
        <v>9.1020944555544599E-4</v>
      </c>
      <c r="G119" s="522">
        <f t="shared" si="38"/>
        <v>9.9940454397874374E-3</v>
      </c>
      <c r="H119" s="523">
        <f t="shared" si="38"/>
        <v>0</v>
      </c>
      <c r="I119" s="523">
        <f t="shared" si="38"/>
        <v>8.5358529096467746E-3</v>
      </c>
      <c r="J119" s="523">
        <f t="shared" si="38"/>
        <v>8.4630970648116362E-3</v>
      </c>
    </row>
    <row r="120" spans="1:12" x14ac:dyDescent="0.2">
      <c r="A120" s="478" t="s">
        <v>615</v>
      </c>
      <c r="B120" s="494" t="s">
        <v>84</v>
      </c>
      <c r="C120" s="494" t="s">
        <v>84</v>
      </c>
      <c r="D120" s="494" t="s">
        <v>84</v>
      </c>
      <c r="E120" s="526">
        <f t="shared" ref="E120:J120" si="39">E45/E$69</f>
        <v>5.9938538609278384E-2</v>
      </c>
      <c r="F120" s="526">
        <f t="shared" si="39"/>
        <v>7.0235765085276278E-2</v>
      </c>
      <c r="G120" s="526">
        <f t="shared" si="39"/>
        <v>5.4489361710683588E-2</v>
      </c>
      <c r="H120" s="527">
        <f t="shared" si="39"/>
        <v>5.9938538609278384E-2</v>
      </c>
      <c r="I120" s="527">
        <f t="shared" si="39"/>
        <v>5.7017070025980401E-2</v>
      </c>
      <c r="J120" s="527">
        <f t="shared" si="39"/>
        <v>5.7041971335455514E-2</v>
      </c>
    </row>
    <row r="121" spans="1:12" s="7" customFormat="1" x14ac:dyDescent="0.2">
      <c r="A121" s="479" t="s">
        <v>616</v>
      </c>
      <c r="B121" s="492" t="s">
        <v>84</v>
      </c>
      <c r="C121" s="492" t="s">
        <v>84</v>
      </c>
      <c r="D121" s="492" t="s">
        <v>84</v>
      </c>
      <c r="E121" s="522">
        <f t="shared" ref="E121:J121" si="40">E46/E$69</f>
        <v>3.2724505757003558E-2</v>
      </c>
      <c r="F121" s="522">
        <f t="shared" si="40"/>
        <v>2.6700968601144848E-2</v>
      </c>
      <c r="G121" s="522">
        <f t="shared" si="40"/>
        <v>1.0513772549402894E-2</v>
      </c>
      <c r="H121" s="523">
        <f t="shared" si="40"/>
        <v>3.2724505757003558E-2</v>
      </c>
      <c r="I121" s="523">
        <f t="shared" si="40"/>
        <v>1.311223958266511E-2</v>
      </c>
      <c r="J121" s="523">
        <f t="shared" si="40"/>
        <v>1.3279405888100504E-2</v>
      </c>
    </row>
    <row r="122" spans="1:12" s="7" customFormat="1" x14ac:dyDescent="0.2">
      <c r="A122" s="478" t="s">
        <v>645</v>
      </c>
      <c r="B122" s="494" t="s">
        <v>84</v>
      </c>
      <c r="C122" s="494" t="s">
        <v>84</v>
      </c>
      <c r="D122" s="494" t="s">
        <v>84</v>
      </c>
      <c r="E122" s="526">
        <f t="shared" ref="E122:J122" si="41">E47/E$69</f>
        <v>1.4245190369512838E-2</v>
      </c>
      <c r="F122" s="526">
        <f t="shared" si="41"/>
        <v>1.8225386783056678E-2</v>
      </c>
      <c r="G122" s="526">
        <f t="shared" si="41"/>
        <v>1.0228883944743623E-2</v>
      </c>
      <c r="H122" s="527">
        <f t="shared" si="41"/>
        <v>1.4245190369512838E-2</v>
      </c>
      <c r="I122" s="527">
        <f t="shared" si="41"/>
        <v>1.1512531152099723E-2</v>
      </c>
      <c r="J122" s="527">
        <f t="shared" si="41"/>
        <v>1.1535823133828314E-2</v>
      </c>
    </row>
    <row r="123" spans="1:12" x14ac:dyDescent="0.2">
      <c r="A123" s="476" t="s">
        <v>646</v>
      </c>
      <c r="B123" s="488" t="s">
        <v>84</v>
      </c>
      <c r="C123" s="488" t="s">
        <v>84</v>
      </c>
      <c r="D123" s="488" t="s">
        <v>84</v>
      </c>
      <c r="E123" s="514">
        <f t="shared" ref="E123:J123" si="42">E48/E$69</f>
        <v>1.2968842482761995E-2</v>
      </c>
      <c r="F123" s="514">
        <f t="shared" si="42"/>
        <v>2.5309409701594055E-2</v>
      </c>
      <c r="G123" s="514">
        <f t="shared" si="42"/>
        <v>3.374670521663637E-2</v>
      </c>
      <c r="H123" s="515">
        <f t="shared" si="42"/>
        <v>1.2968842482761995E-2</v>
      </c>
      <c r="I123" s="515">
        <f t="shared" si="42"/>
        <v>3.2392299291382293E-2</v>
      </c>
      <c r="J123" s="515">
        <f t="shared" si="42"/>
        <v>3.2226742313692006E-2</v>
      </c>
      <c r="L123" s="267"/>
    </row>
    <row r="124" spans="1:12" x14ac:dyDescent="0.2">
      <c r="A124" s="477" t="s">
        <v>617</v>
      </c>
      <c r="B124" s="489" t="s">
        <v>84</v>
      </c>
      <c r="C124" s="489" t="s">
        <v>84</v>
      </c>
      <c r="D124" s="489" t="s">
        <v>84</v>
      </c>
      <c r="E124" s="516">
        <f t="shared" ref="E124:J124" si="43">E49/E$69</f>
        <v>5.241125372042744E-3</v>
      </c>
      <c r="F124" s="516">
        <f t="shared" si="43"/>
        <v>1.1753122994861169E-2</v>
      </c>
      <c r="G124" s="516">
        <f t="shared" si="43"/>
        <v>9.9023621170824822E-3</v>
      </c>
      <c r="H124" s="517">
        <f t="shared" si="43"/>
        <v>5.241125372042744E-3</v>
      </c>
      <c r="I124" s="517">
        <f t="shared" si="43"/>
        <v>1.0199457494934647E-2</v>
      </c>
      <c r="J124" s="517">
        <f t="shared" si="43"/>
        <v>1.0157194859156738E-2</v>
      </c>
    </row>
    <row r="125" spans="1:12" x14ac:dyDescent="0.2">
      <c r="A125" s="501" t="s">
        <v>618</v>
      </c>
      <c r="B125" s="502" t="s">
        <v>84</v>
      </c>
      <c r="C125" s="502" t="s">
        <v>84</v>
      </c>
      <c r="D125" s="502" t="s">
        <v>84</v>
      </c>
      <c r="E125" s="520">
        <f t="shared" ref="E125:J125" si="44">E50/E$69</f>
        <v>0.23406845210044913</v>
      </c>
      <c r="F125" s="520">
        <f t="shared" si="44"/>
        <v>0.15180358699618943</v>
      </c>
      <c r="G125" s="520">
        <f t="shared" si="44"/>
        <v>0.18911702718311832</v>
      </c>
      <c r="H125" s="521">
        <f t="shared" si="44"/>
        <v>0.23406845210044913</v>
      </c>
      <c r="I125" s="521">
        <f t="shared" si="44"/>
        <v>0.18312724711784859</v>
      </c>
      <c r="J125" s="521">
        <f t="shared" si="44"/>
        <v>0.18356144747774941</v>
      </c>
    </row>
    <row r="126" spans="1:12" x14ac:dyDescent="0.2">
      <c r="A126" s="477" t="s">
        <v>619</v>
      </c>
      <c r="B126" s="489" t="s">
        <v>84</v>
      </c>
      <c r="C126" s="489" t="s">
        <v>84</v>
      </c>
      <c r="D126" s="489" t="s">
        <v>84</v>
      </c>
      <c r="E126" s="516">
        <f t="shared" ref="E126:J126" si="45">E51/E$69</f>
        <v>4.0033466892932853E-3</v>
      </c>
      <c r="F126" s="516">
        <f t="shared" si="45"/>
        <v>5.2293507761321505E-3</v>
      </c>
      <c r="G126" s="516">
        <f t="shared" si="45"/>
        <v>7.6279954371725241E-3</v>
      </c>
      <c r="H126" s="517">
        <f t="shared" si="45"/>
        <v>4.0033466892932853E-3</v>
      </c>
      <c r="I126" s="517">
        <f t="shared" si="45"/>
        <v>7.2429504265171356E-3</v>
      </c>
      <c r="J126" s="517">
        <f t="shared" si="45"/>
        <v>7.2153374733269025E-3</v>
      </c>
    </row>
    <row r="127" spans="1:12" x14ac:dyDescent="0.2">
      <c r="A127" s="476" t="s">
        <v>620</v>
      </c>
      <c r="B127" s="488" t="s">
        <v>84</v>
      </c>
      <c r="C127" s="488" t="s">
        <v>84</v>
      </c>
      <c r="D127" s="488" t="s">
        <v>84</v>
      </c>
      <c r="E127" s="514">
        <f t="shared" ref="E127:J127" si="46">E52/E$69</f>
        <v>0.21363190639739882</v>
      </c>
      <c r="F127" s="514">
        <f t="shared" si="46"/>
        <v>9.7059280962244587E-2</v>
      </c>
      <c r="G127" s="514">
        <f t="shared" si="46"/>
        <v>0.10919814144062315</v>
      </c>
      <c r="H127" s="515">
        <f t="shared" si="46"/>
        <v>0.21363190639739882</v>
      </c>
      <c r="I127" s="515">
        <f t="shared" si="46"/>
        <v>0.10724953782368962</v>
      </c>
      <c r="J127" s="515">
        <f t="shared" si="46"/>
        <v>0.10815629420563197</v>
      </c>
    </row>
    <row r="128" spans="1:12" s="7" customFormat="1" x14ac:dyDescent="0.2">
      <c r="A128" s="477" t="s">
        <v>621</v>
      </c>
      <c r="B128" s="489" t="s">
        <v>84</v>
      </c>
      <c r="C128" s="489" t="s">
        <v>84</v>
      </c>
      <c r="D128" s="489" t="s">
        <v>84</v>
      </c>
      <c r="E128" s="516">
        <f t="shared" ref="E128:J128" si="47">E53/E$69</f>
        <v>3.5175829285010043E-4</v>
      </c>
      <c r="F128" s="516">
        <f t="shared" si="47"/>
        <v>2.113629376973945E-2</v>
      </c>
      <c r="G128" s="516">
        <f t="shared" si="47"/>
        <v>4.4548718081239107E-2</v>
      </c>
      <c r="H128" s="517">
        <f t="shared" si="47"/>
        <v>3.5175829285010043E-4</v>
      </c>
      <c r="I128" s="517">
        <f t="shared" si="47"/>
        <v>4.0790413520787945E-2</v>
      </c>
      <c r="J128" s="517">
        <f t="shared" si="47"/>
        <v>4.0445732262072667E-2</v>
      </c>
    </row>
    <row r="129" spans="1:10" s="7" customFormat="1" x14ac:dyDescent="0.2">
      <c r="A129" s="476" t="s">
        <v>622</v>
      </c>
      <c r="B129" s="488" t="s">
        <v>84</v>
      </c>
      <c r="C129" s="488" t="s">
        <v>84</v>
      </c>
      <c r="D129" s="488" t="s">
        <v>84</v>
      </c>
      <c r="E129" s="514">
        <f t="shared" ref="E129:J129" si="48">E54/E$69</f>
        <v>1.5612310457815698E-2</v>
      </c>
      <c r="F129" s="514">
        <f t="shared" si="48"/>
        <v>2.1046664450144057E-2</v>
      </c>
      <c r="G129" s="514">
        <f t="shared" si="48"/>
        <v>1.9059242794288181E-2</v>
      </c>
      <c r="H129" s="515">
        <f t="shared" si="48"/>
        <v>1.5612310457815698E-2</v>
      </c>
      <c r="I129" s="515">
        <f t="shared" si="48"/>
        <v>1.9378275790331814E-2</v>
      </c>
      <c r="J129" s="515">
        <f t="shared" si="48"/>
        <v>1.9346176363093864E-2</v>
      </c>
    </row>
    <row r="130" spans="1:10" x14ac:dyDescent="0.2">
      <c r="A130" s="478" t="s">
        <v>623</v>
      </c>
      <c r="B130" s="494" t="s">
        <v>84</v>
      </c>
      <c r="C130" s="494" t="s">
        <v>84</v>
      </c>
      <c r="D130" s="489" t="s">
        <v>84</v>
      </c>
      <c r="E130" s="516">
        <f t="shared" ref="E130:J130" si="49">E55/E$69</f>
        <v>4.6913026309124752E-4</v>
      </c>
      <c r="F130" s="516">
        <f t="shared" si="49"/>
        <v>7.3319970384484959E-3</v>
      </c>
      <c r="G130" s="516">
        <f t="shared" si="49"/>
        <v>8.6829294296960347E-3</v>
      </c>
      <c r="H130" s="517">
        <f t="shared" si="49"/>
        <v>4.6913026309124752E-4</v>
      </c>
      <c r="I130" s="517">
        <f t="shared" si="49"/>
        <v>8.4660695565220712E-3</v>
      </c>
      <c r="J130" s="517">
        <f t="shared" si="49"/>
        <v>8.3979071736240106E-3</v>
      </c>
    </row>
    <row r="131" spans="1:10" x14ac:dyDescent="0.2">
      <c r="A131" s="507" t="s">
        <v>624</v>
      </c>
      <c r="B131" s="508" t="s">
        <v>84</v>
      </c>
      <c r="C131" s="508" t="s">
        <v>84</v>
      </c>
      <c r="D131" s="502" t="s">
        <v>84</v>
      </c>
      <c r="E131" s="520">
        <f t="shared" ref="E131:J131" si="50">E56/E$69</f>
        <v>0.16701914460730607</v>
      </c>
      <c r="F131" s="520">
        <f t="shared" si="50"/>
        <v>0.14881057954280741</v>
      </c>
      <c r="G131" s="520">
        <f t="shared" si="50"/>
        <v>0.16126180775193411</v>
      </c>
      <c r="H131" s="521">
        <f t="shared" si="50"/>
        <v>0.16701914460730607</v>
      </c>
      <c r="I131" s="521">
        <f t="shared" si="50"/>
        <v>0.15926306096950058</v>
      </c>
      <c r="J131" s="521">
        <f t="shared" si="50"/>
        <v>0.15932917040503722</v>
      </c>
    </row>
    <row r="132" spans="1:10" x14ac:dyDescent="0.2">
      <c r="A132" s="478" t="s">
        <v>625</v>
      </c>
      <c r="B132" s="494" t="s">
        <v>84</v>
      </c>
      <c r="C132" s="494" t="s">
        <v>84</v>
      </c>
      <c r="D132" s="489" t="s">
        <v>84</v>
      </c>
      <c r="E132" s="516">
        <f t="shared" ref="E132:J132" si="51">E57/E$69</f>
        <v>1.4558917436659087E-2</v>
      </c>
      <c r="F132" s="516">
        <f t="shared" si="51"/>
        <v>1.2045991472084693E-2</v>
      </c>
      <c r="G132" s="516">
        <f t="shared" si="51"/>
        <v>1.1706076003163795E-2</v>
      </c>
      <c r="H132" s="517">
        <f t="shared" si="51"/>
        <v>1.4558917436659087E-2</v>
      </c>
      <c r="I132" s="517">
        <f t="shared" si="51"/>
        <v>1.1760641298923697E-2</v>
      </c>
      <c r="J132" s="517">
        <f t="shared" si="51"/>
        <v>1.1784492570335939E-2</v>
      </c>
    </row>
    <row r="133" spans="1:10" x14ac:dyDescent="0.2">
      <c r="A133" s="479" t="s">
        <v>332</v>
      </c>
      <c r="B133" s="492" t="s">
        <v>84</v>
      </c>
      <c r="C133" s="492" t="s">
        <v>84</v>
      </c>
      <c r="D133" s="488" t="s">
        <v>84</v>
      </c>
      <c r="E133" s="514">
        <f t="shared" ref="E133:J133" si="52">E58/E$69</f>
        <v>3.7433388011797103E-2</v>
      </c>
      <c r="F133" s="514">
        <f t="shared" si="52"/>
        <v>2.3761922804064288E-5</v>
      </c>
      <c r="G133" s="514">
        <f t="shared" si="52"/>
        <v>2.5490263022843432E-3</v>
      </c>
      <c r="H133" s="515">
        <f t="shared" si="52"/>
        <v>3.7433388011797103E-2</v>
      </c>
      <c r="I133" s="515">
        <f t="shared" si="52"/>
        <v>2.1436555253211064E-3</v>
      </c>
      <c r="J133" s="515">
        <f t="shared" si="52"/>
        <v>2.4444496378998176E-3</v>
      </c>
    </row>
    <row r="134" spans="1:10" x14ac:dyDescent="0.2">
      <c r="A134" s="745" t="s">
        <v>626</v>
      </c>
      <c r="B134" s="489" t="s">
        <v>84</v>
      </c>
      <c r="C134" s="489" t="s">
        <v>84</v>
      </c>
      <c r="D134" s="494" t="s">
        <v>84</v>
      </c>
      <c r="E134" s="526">
        <f t="shared" ref="E134:J134" si="53">E59/E$69</f>
        <v>8.7636497882946848E-3</v>
      </c>
      <c r="F134" s="526">
        <f t="shared" si="53"/>
        <v>5.026481521014043E-2</v>
      </c>
      <c r="G134" s="526">
        <f t="shared" si="53"/>
        <v>8.7748520877208913E-2</v>
      </c>
      <c r="H134" s="527">
        <f t="shared" si="53"/>
        <v>8.7636497882946848E-3</v>
      </c>
      <c r="I134" s="527">
        <f t="shared" si="53"/>
        <v>8.1731408762853563E-2</v>
      </c>
      <c r="J134" s="527">
        <f t="shared" si="53"/>
        <v>8.1109463773159446E-2</v>
      </c>
    </row>
    <row r="135" spans="1:10" s="7" customFormat="1" x14ac:dyDescent="0.2">
      <c r="A135" s="476" t="s">
        <v>627</v>
      </c>
      <c r="B135" s="488" t="s">
        <v>84</v>
      </c>
      <c r="C135" s="488" t="s">
        <v>84</v>
      </c>
      <c r="D135" s="492" t="s">
        <v>84</v>
      </c>
      <c r="E135" s="522">
        <f t="shared" ref="E135:J135" si="54">E60/E$69</f>
        <v>9.5629825768660345E-2</v>
      </c>
      <c r="F135" s="522">
        <f t="shared" si="54"/>
        <v>8.1949252097543696E-2</v>
      </c>
      <c r="G135" s="522">
        <f t="shared" si="54"/>
        <v>5.4789031604729289E-2</v>
      </c>
      <c r="H135" s="523">
        <f t="shared" si="54"/>
        <v>9.5629825768660345E-2</v>
      </c>
      <c r="I135" s="523">
        <f t="shared" si="54"/>
        <v>5.914895517278395E-2</v>
      </c>
      <c r="J135" s="523">
        <f t="shared" si="54"/>
        <v>5.9459902021167986E-2</v>
      </c>
    </row>
    <row r="136" spans="1:10" s="7" customFormat="1" x14ac:dyDescent="0.2">
      <c r="A136" s="477" t="s">
        <v>628</v>
      </c>
      <c r="B136" s="494" t="s">
        <v>84</v>
      </c>
      <c r="C136" s="494" t="s">
        <v>84</v>
      </c>
      <c r="D136" s="494" t="s">
        <v>84</v>
      </c>
      <c r="E136" s="526">
        <f t="shared" ref="E136:J136" si="55">E61/E$69</f>
        <v>1.0633363592198066E-2</v>
      </c>
      <c r="F136" s="526">
        <f t="shared" si="55"/>
        <v>4.5267588402345517E-3</v>
      </c>
      <c r="G136" s="526">
        <f t="shared" si="55"/>
        <v>4.4691529644484886E-3</v>
      </c>
      <c r="H136" s="527">
        <f t="shared" si="55"/>
        <v>1.0633363592198066E-2</v>
      </c>
      <c r="I136" s="527">
        <f t="shared" si="55"/>
        <v>4.478400209534902E-3</v>
      </c>
      <c r="J136" s="527">
        <f t="shared" si="55"/>
        <v>4.5308624023087385E-3</v>
      </c>
    </row>
    <row r="137" spans="1:10" x14ac:dyDescent="0.2">
      <c r="A137" s="501" t="s">
        <v>629</v>
      </c>
      <c r="B137" s="508" t="s">
        <v>84</v>
      </c>
      <c r="C137" s="508" t="s">
        <v>84</v>
      </c>
      <c r="D137" s="508" t="s">
        <v>84</v>
      </c>
      <c r="E137" s="524">
        <f t="shared" ref="E137:J137" si="56">E62/E$69</f>
        <v>2.9532323966524446E-2</v>
      </c>
      <c r="F137" s="524">
        <f t="shared" si="56"/>
        <v>6.373731531259573E-2</v>
      </c>
      <c r="G137" s="524">
        <f t="shared" si="56"/>
        <v>3.9737262217221937E-2</v>
      </c>
      <c r="H137" s="525">
        <f t="shared" si="56"/>
        <v>2.9532323966524446E-2</v>
      </c>
      <c r="I137" s="525">
        <f t="shared" si="56"/>
        <v>4.3589896519390686E-2</v>
      </c>
      <c r="J137" s="525">
        <f t="shared" si="56"/>
        <v>4.3470075972077936E-2</v>
      </c>
    </row>
    <row r="138" spans="1:10" x14ac:dyDescent="0.2">
      <c r="A138" s="478" t="s">
        <v>630</v>
      </c>
      <c r="B138" s="494" t="s">
        <v>84</v>
      </c>
      <c r="C138" s="494" t="s">
        <v>84</v>
      </c>
      <c r="D138" s="489" t="s">
        <v>84</v>
      </c>
      <c r="E138" s="516">
        <f t="shared" ref="E138:J138" si="57">E63/E$69</f>
        <v>1.5549008496722663E-2</v>
      </c>
      <c r="F138" s="516">
        <f t="shared" si="57"/>
        <v>4.6985054452130144E-2</v>
      </c>
      <c r="G138" s="516">
        <f t="shared" si="57"/>
        <v>2.8819205020143852E-2</v>
      </c>
      <c r="H138" s="517">
        <f t="shared" si="57"/>
        <v>1.5549008496722663E-2</v>
      </c>
      <c r="I138" s="517">
        <f t="shared" si="57"/>
        <v>3.1735297512588946E-2</v>
      </c>
      <c r="J138" s="517">
        <f t="shared" si="57"/>
        <v>3.1597332725172782E-2</v>
      </c>
    </row>
    <row r="139" spans="1:10" x14ac:dyDescent="0.2">
      <c r="A139" s="479" t="s">
        <v>333</v>
      </c>
      <c r="B139" s="492" t="s">
        <v>84</v>
      </c>
      <c r="C139" s="492" t="s">
        <v>84</v>
      </c>
      <c r="D139" s="488" t="s">
        <v>84</v>
      </c>
      <c r="E139" s="514">
        <f t="shared" ref="E139:J139" si="58">E64/E$69</f>
        <v>9.2633802336772007E-3</v>
      </c>
      <c r="F139" s="514">
        <f t="shared" si="58"/>
        <v>3.412900698698046E-3</v>
      </c>
      <c r="G139" s="514">
        <f t="shared" si="58"/>
        <v>1.9351580288061571E-3</v>
      </c>
      <c r="H139" s="515">
        <f t="shared" si="58"/>
        <v>9.2633802336772007E-3</v>
      </c>
      <c r="I139" s="515">
        <f t="shared" si="58"/>
        <v>2.1723742581694718E-3</v>
      </c>
      <c r="J139" s="515">
        <f t="shared" si="58"/>
        <v>2.23281486509418E-3</v>
      </c>
    </row>
    <row r="140" spans="1:10" x14ac:dyDescent="0.2">
      <c r="A140" s="478" t="s">
        <v>631</v>
      </c>
      <c r="B140" s="533" t="s">
        <v>84</v>
      </c>
      <c r="C140" s="533" t="s">
        <v>84</v>
      </c>
      <c r="D140" s="494" t="s">
        <v>84</v>
      </c>
      <c r="E140" s="526">
        <f t="shared" ref="E140:J140" si="59">E65/E$69</f>
        <v>-2.9090390998450235E-5</v>
      </c>
      <c r="F140" s="526">
        <f t="shared" si="59"/>
        <v>9.0628582167295087E-4</v>
      </c>
      <c r="G140" s="526">
        <f t="shared" si="59"/>
        <v>1.0098249806569366E-3</v>
      </c>
      <c r="H140" s="527">
        <f t="shared" si="59"/>
        <v>-2.9090390998450235E-5</v>
      </c>
      <c r="I140" s="527">
        <f t="shared" si="59"/>
        <v>9.9320424594713302E-4</v>
      </c>
      <c r="J140" s="527">
        <f t="shared" si="59"/>
        <v>9.8449065742016234E-4</v>
      </c>
    </row>
    <row r="141" spans="1:10" s="7" customFormat="1" x14ac:dyDescent="0.2">
      <c r="A141" s="479" t="s">
        <v>632</v>
      </c>
      <c r="B141" s="492" t="s">
        <v>84</v>
      </c>
      <c r="C141" s="492" t="s">
        <v>84</v>
      </c>
      <c r="D141" s="492" t="s">
        <v>84</v>
      </c>
      <c r="E141" s="522">
        <f t="shared" ref="E141:J141" si="60">E66/E$69</f>
        <v>1.7454234599070139E-4</v>
      </c>
      <c r="F141" s="522">
        <f t="shared" si="60"/>
        <v>1.1126821526987501E-4</v>
      </c>
      <c r="G141" s="522">
        <f t="shared" si="60"/>
        <v>5.7592043776873159E-4</v>
      </c>
      <c r="H141" s="523">
        <f t="shared" si="60"/>
        <v>1.7454234599070139E-4</v>
      </c>
      <c r="I141" s="523">
        <f t="shared" si="60"/>
        <v>5.0133164065798244E-4</v>
      </c>
      <c r="J141" s="523">
        <f t="shared" si="60"/>
        <v>4.985462328647288E-4</v>
      </c>
    </row>
    <row r="142" spans="1:10" s="7" customFormat="1" x14ac:dyDescent="0.2">
      <c r="A142" s="745" t="s">
        <v>633</v>
      </c>
      <c r="B142" s="751" t="s">
        <v>84</v>
      </c>
      <c r="C142" s="751" t="s">
        <v>84</v>
      </c>
      <c r="D142" s="751" t="s">
        <v>84</v>
      </c>
      <c r="E142" s="753">
        <f t="shared" ref="E142:J142" si="61">E67/E$69</f>
        <v>4.5744832811323282E-3</v>
      </c>
      <c r="F142" s="753">
        <f t="shared" si="61"/>
        <v>1.2321806124824711E-2</v>
      </c>
      <c r="G142" s="753">
        <f t="shared" si="61"/>
        <v>7.397153749746953E-3</v>
      </c>
      <c r="H142" s="754">
        <f t="shared" si="61"/>
        <v>4.5744832811323282E-3</v>
      </c>
      <c r="I142" s="754">
        <f t="shared" si="61"/>
        <v>8.1876888619437892E-3</v>
      </c>
      <c r="J142" s="754">
        <f t="shared" si="61"/>
        <v>8.1568914914434288E-3</v>
      </c>
    </row>
    <row r="143" spans="1:10" s="7" customFormat="1" x14ac:dyDescent="0.2">
      <c r="A143" s="742" t="s">
        <v>634</v>
      </c>
      <c r="B143" s="748" t="s">
        <v>84</v>
      </c>
      <c r="C143" s="748" t="s">
        <v>84</v>
      </c>
      <c r="D143" s="748" t="s">
        <v>84</v>
      </c>
      <c r="E143" s="749">
        <f t="shared" ref="E143:J143" si="62">E68/E$69</f>
        <v>0</v>
      </c>
      <c r="F143" s="749">
        <f t="shared" si="62"/>
        <v>0</v>
      </c>
      <c r="G143" s="749">
        <f t="shared" si="62"/>
        <v>1.1837747377539319E-6</v>
      </c>
      <c r="H143" s="750">
        <f t="shared" si="62"/>
        <v>0</v>
      </c>
      <c r="I143" s="750">
        <f t="shared" si="62"/>
        <v>9.9374802645508396E-7</v>
      </c>
      <c r="J143" s="750">
        <f t="shared" si="62"/>
        <v>9.8527775664334895E-7</v>
      </c>
    </row>
    <row r="144" spans="1:10" s="7" customFormat="1" x14ac:dyDescent="0.2">
      <c r="A144" s="746" t="s">
        <v>641</v>
      </c>
      <c r="B144" s="739" t="s">
        <v>84</v>
      </c>
      <c r="C144" s="739" t="s">
        <v>84</v>
      </c>
      <c r="D144" s="739" t="s">
        <v>84</v>
      </c>
      <c r="E144" s="740">
        <f t="shared" ref="E144:J144" si="63">E69/E$69</f>
        <v>1</v>
      </c>
      <c r="F144" s="740">
        <f t="shared" si="63"/>
        <v>1</v>
      </c>
      <c r="G144" s="740">
        <f t="shared" si="63"/>
        <v>1</v>
      </c>
      <c r="H144" s="741">
        <f t="shared" si="63"/>
        <v>1</v>
      </c>
      <c r="I144" s="741">
        <f t="shared" si="63"/>
        <v>1</v>
      </c>
      <c r="J144" s="741">
        <f t="shared" si="63"/>
        <v>1</v>
      </c>
    </row>
    <row r="145" spans="1:10" ht="15" customHeight="1" x14ac:dyDescent="0.2">
      <c r="A145" s="511" t="s">
        <v>673</v>
      </c>
      <c r="B145" s="3"/>
      <c r="C145" s="3"/>
      <c r="D145" s="212"/>
      <c r="E145" s="3"/>
      <c r="F145" s="3"/>
      <c r="G145" s="212"/>
      <c r="H145" s="3"/>
      <c r="I145" s="3"/>
      <c r="J145" s="3"/>
    </row>
    <row r="146" spans="1:10" ht="15" customHeight="1" x14ac:dyDescent="0.2">
      <c r="A146" s="38" t="s">
        <v>349</v>
      </c>
      <c r="E146" s="3"/>
      <c r="F146" s="3"/>
      <c r="G146" s="212"/>
      <c r="H146" s="3"/>
      <c r="I146" s="3"/>
      <c r="J146" s="3"/>
    </row>
    <row r="147" spans="1:10" x14ac:dyDescent="0.2">
      <c r="A147" s="242" t="s">
        <v>742</v>
      </c>
      <c r="B147" s="3"/>
      <c r="C147" s="3"/>
      <c r="D147" s="212"/>
      <c r="E147" s="3"/>
      <c r="F147" s="3"/>
      <c r="G147" s="212"/>
      <c r="H147" s="3"/>
      <c r="I147" s="3"/>
      <c r="J147" s="3"/>
    </row>
    <row r="150" spans="1:10" ht="16.5" x14ac:dyDescent="0.25">
      <c r="A150" s="88" t="s">
        <v>789</v>
      </c>
    </row>
    <row r="151" spans="1:10" ht="13.5" thickBot="1" x14ac:dyDescent="0.25">
      <c r="A151" s="205"/>
      <c r="J151" s="398" t="s">
        <v>338</v>
      </c>
    </row>
    <row r="152" spans="1:10" x14ac:dyDescent="0.2">
      <c r="A152" s="204" t="s">
        <v>642</v>
      </c>
      <c r="B152" s="480" t="s">
        <v>34</v>
      </c>
      <c r="C152" s="480" t="s">
        <v>455</v>
      </c>
      <c r="D152" s="480" t="s">
        <v>457</v>
      </c>
      <c r="E152" s="480" t="s">
        <v>97</v>
      </c>
      <c r="F152" s="480" t="s">
        <v>267</v>
      </c>
      <c r="G152" s="481">
        <v>300000</v>
      </c>
      <c r="H152" s="482" t="s">
        <v>344</v>
      </c>
      <c r="I152" s="482" t="s">
        <v>344</v>
      </c>
      <c r="J152" s="482" t="s">
        <v>340</v>
      </c>
    </row>
    <row r="153" spans="1:10" x14ac:dyDescent="0.2">
      <c r="A153" s="203"/>
      <c r="B153" s="483" t="s">
        <v>454</v>
      </c>
      <c r="C153" s="483" t="s">
        <v>35</v>
      </c>
      <c r="D153" s="483" t="s">
        <v>35</v>
      </c>
      <c r="E153" s="483" t="s">
        <v>35</v>
      </c>
      <c r="F153" s="483" t="s">
        <v>35</v>
      </c>
      <c r="G153" s="483" t="s">
        <v>36</v>
      </c>
      <c r="H153" s="484" t="s">
        <v>339</v>
      </c>
      <c r="I153" s="484" t="s">
        <v>282</v>
      </c>
      <c r="J153" s="484" t="s">
        <v>106</v>
      </c>
    </row>
    <row r="154" spans="1:10" ht="13.5" thickBot="1" x14ac:dyDescent="0.25">
      <c r="A154" s="206"/>
      <c r="B154" s="485" t="s">
        <v>36</v>
      </c>
      <c r="C154" s="485" t="s">
        <v>456</v>
      </c>
      <c r="D154" s="485" t="s">
        <v>99</v>
      </c>
      <c r="E154" s="485" t="s">
        <v>100</v>
      </c>
      <c r="F154" s="485" t="s">
        <v>268</v>
      </c>
      <c r="G154" s="485" t="s">
        <v>101</v>
      </c>
      <c r="H154" s="486" t="s">
        <v>282</v>
      </c>
      <c r="I154" s="486" t="s">
        <v>101</v>
      </c>
      <c r="J154" s="486" t="s">
        <v>345</v>
      </c>
    </row>
    <row r="156" spans="1:10" x14ac:dyDescent="0.2">
      <c r="A156" s="496" t="s">
        <v>595</v>
      </c>
      <c r="B156" s="497" t="s">
        <v>84</v>
      </c>
      <c r="C156" s="497" t="s">
        <v>84</v>
      </c>
      <c r="D156" s="497" t="s">
        <v>84</v>
      </c>
      <c r="E156" s="497">
        <v>148.57891100334359</v>
      </c>
      <c r="F156" s="497">
        <v>193.83770152942805</v>
      </c>
      <c r="G156" s="497">
        <v>136.3451549890581</v>
      </c>
      <c r="H156" s="498">
        <v>148.57891100334359</v>
      </c>
      <c r="I156" s="498">
        <v>144.48036365970648</v>
      </c>
      <c r="J156" s="498">
        <v>144.5073296253521</v>
      </c>
    </row>
    <row r="157" spans="1:10" x14ac:dyDescent="0.2">
      <c r="A157" s="476" t="s">
        <v>596</v>
      </c>
      <c r="B157" s="488" t="s">
        <v>84</v>
      </c>
      <c r="C157" s="488" t="s">
        <v>84</v>
      </c>
      <c r="D157" s="488" t="s">
        <v>84</v>
      </c>
      <c r="E157" s="488">
        <v>2.4106622173866894</v>
      </c>
      <c r="F157" s="488">
        <v>6.8385728326634023</v>
      </c>
      <c r="G157" s="488">
        <v>13.709471094020813</v>
      </c>
      <c r="H157" s="267">
        <v>2.4106622173866894</v>
      </c>
      <c r="I157" s="267">
        <v>12.737237396359001</v>
      </c>
      <c r="J157" s="267">
        <v>12.66929476982197</v>
      </c>
    </row>
    <row r="158" spans="1:10" x14ac:dyDescent="0.2">
      <c r="A158" s="477" t="s">
        <v>321</v>
      </c>
      <c r="B158" s="489" t="s">
        <v>84</v>
      </c>
      <c r="C158" s="489" t="s">
        <v>84</v>
      </c>
      <c r="D158" s="489" t="s">
        <v>84</v>
      </c>
      <c r="E158" s="489">
        <v>141.33666727921664</v>
      </c>
      <c r="F158" s="489">
        <v>180.91867852481849</v>
      </c>
      <c r="G158" s="489">
        <v>118.17900869943321</v>
      </c>
      <c r="H158" s="490">
        <v>141.33666727921664</v>
      </c>
      <c r="I158" s="490">
        <v>127.05668653196231</v>
      </c>
      <c r="J158" s="490">
        <v>127.15064017894125</v>
      </c>
    </row>
    <row r="159" spans="1:10" x14ac:dyDescent="0.2">
      <c r="A159" s="476" t="s">
        <v>597</v>
      </c>
      <c r="B159" s="488" t="s">
        <v>84</v>
      </c>
      <c r="C159" s="488" t="s">
        <v>84</v>
      </c>
      <c r="D159" s="488" t="s">
        <v>84</v>
      </c>
      <c r="E159" s="488">
        <v>4.8315815067402612</v>
      </c>
      <c r="F159" s="488">
        <v>5.0650795734182896</v>
      </c>
      <c r="G159" s="488">
        <v>2.881682332221323</v>
      </c>
      <c r="H159" s="267">
        <v>4.8315815067402612</v>
      </c>
      <c r="I159" s="267">
        <v>3.1906335482817032</v>
      </c>
      <c r="J159" s="267">
        <v>3.2014299945744944</v>
      </c>
    </row>
    <row r="160" spans="1:10" s="7" customFormat="1" x14ac:dyDescent="0.2">
      <c r="A160" s="477" t="s">
        <v>598</v>
      </c>
      <c r="B160" s="489" t="s">
        <v>84</v>
      </c>
      <c r="C160" s="489" t="s">
        <v>84</v>
      </c>
      <c r="D160" s="489" t="s">
        <v>84</v>
      </c>
      <c r="E160" s="489">
        <v>0</v>
      </c>
      <c r="F160" s="489">
        <v>1.015370597906837</v>
      </c>
      <c r="G160" s="489">
        <v>1.5749928632291914</v>
      </c>
      <c r="H160" s="490">
        <v>0</v>
      </c>
      <c r="I160" s="490">
        <v>1.4958061828837392</v>
      </c>
      <c r="J160" s="490">
        <v>1.4859646817960994</v>
      </c>
    </row>
    <row r="161" spans="1:10" x14ac:dyDescent="0.2">
      <c r="A161" s="501" t="s">
        <v>322</v>
      </c>
      <c r="B161" s="502" t="s">
        <v>84</v>
      </c>
      <c r="C161" s="502" t="s">
        <v>84</v>
      </c>
      <c r="D161" s="502" t="s">
        <v>84</v>
      </c>
      <c r="E161" s="502">
        <v>35.268080876499312</v>
      </c>
      <c r="F161" s="502">
        <v>46.513312072249988</v>
      </c>
      <c r="G161" s="502">
        <v>29.847940140402656</v>
      </c>
      <c r="H161" s="503">
        <v>35.268080876499312</v>
      </c>
      <c r="I161" s="503">
        <v>32.206094134231158</v>
      </c>
      <c r="J161" s="503">
        <v>32.226240157291627</v>
      </c>
    </row>
    <row r="162" spans="1:10" x14ac:dyDescent="0.2">
      <c r="A162" s="477" t="s">
        <v>599</v>
      </c>
      <c r="B162" s="489" t="s">
        <v>84</v>
      </c>
      <c r="C162" s="489" t="s">
        <v>84</v>
      </c>
      <c r="D162" s="489" t="s">
        <v>84</v>
      </c>
      <c r="E162" s="489">
        <v>1.296226515231929E-2</v>
      </c>
      <c r="F162" s="489">
        <v>1.1243324371950187</v>
      </c>
      <c r="G162" s="489">
        <v>0.56781336376532188</v>
      </c>
      <c r="H162" s="490">
        <v>1.296226515231929E-2</v>
      </c>
      <c r="I162" s="490">
        <v>0.64656094173818879</v>
      </c>
      <c r="J162" s="490">
        <v>0.6423922451944124</v>
      </c>
    </row>
    <row r="163" spans="1:10" x14ac:dyDescent="0.2">
      <c r="A163" s="476" t="s">
        <v>600</v>
      </c>
      <c r="B163" s="488" t="s">
        <v>84</v>
      </c>
      <c r="C163" s="488" t="s">
        <v>84</v>
      </c>
      <c r="D163" s="488" t="s">
        <v>84</v>
      </c>
      <c r="E163" s="488">
        <v>0</v>
      </c>
      <c r="F163" s="488">
        <v>0.96154640372490474</v>
      </c>
      <c r="G163" s="488">
        <v>0.16238429335165014</v>
      </c>
      <c r="H163" s="267">
        <v>0</v>
      </c>
      <c r="I163" s="267">
        <v>0.27546591733219611</v>
      </c>
      <c r="J163" s="267">
        <v>0.27365351800128412</v>
      </c>
    </row>
    <row r="164" spans="1:10" x14ac:dyDescent="0.2">
      <c r="A164" s="491" t="s">
        <v>601</v>
      </c>
      <c r="B164" s="489" t="s">
        <v>84</v>
      </c>
      <c r="C164" s="489" t="s">
        <v>84</v>
      </c>
      <c r="D164" s="489" t="s">
        <v>84</v>
      </c>
      <c r="E164" s="489">
        <v>35.244677316633052</v>
      </c>
      <c r="F164" s="489">
        <v>40.474988344923204</v>
      </c>
      <c r="G164" s="489">
        <v>28.940454014002391</v>
      </c>
      <c r="H164" s="490">
        <v>35.244677316633052</v>
      </c>
      <c r="I164" s="490">
        <v>30.572593297220763</v>
      </c>
      <c r="J164" s="490">
        <v>30.603332787727442</v>
      </c>
    </row>
    <row r="165" spans="1:10" x14ac:dyDescent="0.2">
      <c r="A165" s="476" t="s">
        <v>323</v>
      </c>
      <c r="B165" s="488" t="s">
        <v>84</v>
      </c>
      <c r="C165" s="488" t="s">
        <v>84</v>
      </c>
      <c r="D165" s="488" t="s">
        <v>84</v>
      </c>
      <c r="E165" s="488">
        <v>1.0441301348052224E-2</v>
      </c>
      <c r="F165" s="488">
        <v>0.38503826287034404</v>
      </c>
      <c r="G165" s="488">
        <v>0.10314176060101882</v>
      </c>
      <c r="H165" s="267">
        <v>1.0441301348052224E-2</v>
      </c>
      <c r="I165" s="267">
        <v>0.14303018105699167</v>
      </c>
      <c r="J165" s="267">
        <v>0.14215782632360716</v>
      </c>
    </row>
    <row r="166" spans="1:10" s="7" customFormat="1" x14ac:dyDescent="0.2">
      <c r="A166" s="477" t="s">
        <v>602</v>
      </c>
      <c r="B166" s="489" t="s">
        <v>84</v>
      </c>
      <c r="C166" s="489" t="s">
        <v>84</v>
      </c>
      <c r="D166" s="489" t="s">
        <v>84</v>
      </c>
      <c r="E166" s="489">
        <v>0</v>
      </c>
      <c r="F166" s="489">
        <v>3.5674066235365167</v>
      </c>
      <c r="G166" s="489">
        <v>7.4146708682272744E-2</v>
      </c>
      <c r="H166" s="490">
        <v>0</v>
      </c>
      <c r="I166" s="490">
        <v>0.56844379688301727</v>
      </c>
      <c r="J166" s="490">
        <v>0.56470378008852784</v>
      </c>
    </row>
    <row r="167" spans="1:10" x14ac:dyDescent="0.2">
      <c r="A167" s="501" t="s">
        <v>324</v>
      </c>
      <c r="B167" s="502" t="s">
        <v>84</v>
      </c>
      <c r="C167" s="502" t="s">
        <v>84</v>
      </c>
      <c r="D167" s="502" t="s">
        <v>84</v>
      </c>
      <c r="E167" s="502">
        <v>48.473677555461201</v>
      </c>
      <c r="F167" s="502">
        <v>7.3104666036326824</v>
      </c>
      <c r="G167" s="502">
        <v>6.0835292479091523</v>
      </c>
      <c r="H167" s="503">
        <v>48.473677555461201</v>
      </c>
      <c r="I167" s="503">
        <v>6.2571411683276672</v>
      </c>
      <c r="J167" s="503">
        <v>6.534900475331848</v>
      </c>
    </row>
    <row r="168" spans="1:10" x14ac:dyDescent="0.2">
      <c r="A168" s="491" t="s">
        <v>603</v>
      </c>
      <c r="B168" s="489" t="s">
        <v>84</v>
      </c>
      <c r="C168" s="489" t="s">
        <v>84</v>
      </c>
      <c r="D168" s="489" t="s">
        <v>84</v>
      </c>
      <c r="E168" s="489">
        <v>25.820783289990445</v>
      </c>
      <c r="F168" s="489">
        <v>3.2405367514520327E-2</v>
      </c>
      <c r="G168" s="489">
        <v>2.4336538412819554E-2</v>
      </c>
      <c r="H168" s="490">
        <v>25.820783289990445</v>
      </c>
      <c r="I168" s="490">
        <v>2.5478279602245628E-2</v>
      </c>
      <c r="J168" s="490">
        <v>0.19519580398519268</v>
      </c>
    </row>
    <row r="169" spans="1:10" x14ac:dyDescent="0.2">
      <c r="A169" s="476" t="s">
        <v>325</v>
      </c>
      <c r="B169" s="488" t="s">
        <v>84</v>
      </c>
      <c r="C169" s="488" t="s">
        <v>84</v>
      </c>
      <c r="D169" s="488" t="s">
        <v>84</v>
      </c>
      <c r="E169" s="488">
        <v>0</v>
      </c>
      <c r="F169" s="488">
        <v>3.0292101966008223E-2</v>
      </c>
      <c r="G169" s="488">
        <v>0.22162012108138715</v>
      </c>
      <c r="H169" s="267">
        <v>0</v>
      </c>
      <c r="I169" s="267">
        <v>0.19454716199872632</v>
      </c>
      <c r="J169" s="267">
        <v>0.19326715919601259</v>
      </c>
    </row>
    <row r="170" spans="1:10" x14ac:dyDescent="0.2">
      <c r="A170" s="477" t="s">
        <v>326</v>
      </c>
      <c r="B170" s="489" t="s">
        <v>84</v>
      </c>
      <c r="C170" s="489" t="s">
        <v>84</v>
      </c>
      <c r="D170" s="489" t="s">
        <v>84</v>
      </c>
      <c r="E170" s="489">
        <v>0</v>
      </c>
      <c r="F170" s="489">
        <v>3.5708907198760435E-3</v>
      </c>
      <c r="G170" s="489">
        <v>3.7888695250326152</v>
      </c>
      <c r="H170" s="490">
        <v>0</v>
      </c>
      <c r="I170" s="490">
        <v>3.25324889029118</v>
      </c>
      <c r="J170" s="490">
        <v>3.2318444778355246</v>
      </c>
    </row>
    <row r="171" spans="1:10" x14ac:dyDescent="0.2">
      <c r="A171" s="476" t="s">
        <v>604</v>
      </c>
      <c r="B171" s="488" t="s">
        <v>84</v>
      </c>
      <c r="C171" s="488" t="s">
        <v>84</v>
      </c>
      <c r="D171" s="488" t="s">
        <v>84</v>
      </c>
      <c r="E171" s="488">
        <v>2.1705836694618403</v>
      </c>
      <c r="F171" s="488">
        <v>6.9990510062925306</v>
      </c>
      <c r="G171" s="488">
        <v>1.3146134867905048</v>
      </c>
      <c r="H171" s="267">
        <v>2.1705836694618403</v>
      </c>
      <c r="I171" s="267">
        <v>2.1189627142845473</v>
      </c>
      <c r="J171" s="267">
        <v>2.1193023489861118</v>
      </c>
    </row>
    <row r="172" spans="1:10" x14ac:dyDescent="0.2">
      <c r="A172" s="477" t="s">
        <v>605</v>
      </c>
      <c r="B172" s="489" t="s">
        <v>84</v>
      </c>
      <c r="C172" s="489" t="s">
        <v>84</v>
      </c>
      <c r="D172" s="489" t="s">
        <v>84</v>
      </c>
      <c r="E172" s="489">
        <v>20.482310596008915</v>
      </c>
      <c r="F172" s="489">
        <v>3.4557745184343354E-3</v>
      </c>
      <c r="G172" s="489">
        <v>0.71168068685290287</v>
      </c>
      <c r="H172" s="490">
        <v>20.482310596008915</v>
      </c>
      <c r="I172" s="490">
        <v>0.61146669748739579</v>
      </c>
      <c r="J172" s="490">
        <v>0.74220484663891484</v>
      </c>
    </row>
    <row r="173" spans="1:10" s="7" customFormat="1" x14ac:dyDescent="0.2">
      <c r="A173" s="479" t="s">
        <v>327</v>
      </c>
      <c r="B173" s="492" t="s">
        <v>84</v>
      </c>
      <c r="C173" s="492" t="s">
        <v>84</v>
      </c>
      <c r="D173" s="492" t="s">
        <v>84</v>
      </c>
      <c r="E173" s="492">
        <v>0</v>
      </c>
      <c r="F173" s="492">
        <v>0.24169146262131325</v>
      </c>
      <c r="G173" s="492">
        <v>2.2408889687743374E-2</v>
      </c>
      <c r="H173" s="493">
        <v>0</v>
      </c>
      <c r="I173" s="493">
        <v>5.3437424619634799E-2</v>
      </c>
      <c r="J173" s="493">
        <v>5.3085838646443458E-2</v>
      </c>
    </row>
    <row r="174" spans="1:10" x14ac:dyDescent="0.2">
      <c r="A174" s="475" t="s">
        <v>606</v>
      </c>
      <c r="B174" s="499" t="s">
        <v>84</v>
      </c>
      <c r="C174" s="499" t="s">
        <v>84</v>
      </c>
      <c r="D174" s="499" t="s">
        <v>84</v>
      </c>
      <c r="E174" s="499">
        <v>66.795167975798748</v>
      </c>
      <c r="F174" s="499">
        <v>74.33353544854269</v>
      </c>
      <c r="G174" s="499">
        <v>43.581396146974917</v>
      </c>
      <c r="H174" s="500">
        <v>66.795167975798748</v>
      </c>
      <c r="I174" s="500">
        <v>47.932830990993061</v>
      </c>
      <c r="J174" s="500">
        <v>48.056933773877347</v>
      </c>
    </row>
    <row r="175" spans="1:10" x14ac:dyDescent="0.2">
      <c r="A175" s="479" t="s">
        <v>607</v>
      </c>
      <c r="B175" s="492" t="s">
        <v>84</v>
      </c>
      <c r="C175" s="492" t="s">
        <v>84</v>
      </c>
      <c r="D175" s="492" t="s">
        <v>84</v>
      </c>
      <c r="E175" s="492">
        <v>2.7503281896826239</v>
      </c>
      <c r="F175" s="492">
        <v>6.4406925012847447</v>
      </c>
      <c r="G175" s="492">
        <v>4.6054132365127156</v>
      </c>
      <c r="H175" s="493">
        <v>2.7503281896826239</v>
      </c>
      <c r="I175" s="493">
        <v>4.8651056781642747</v>
      </c>
      <c r="J175" s="493">
        <v>4.8511917197977681</v>
      </c>
    </row>
    <row r="176" spans="1:10" x14ac:dyDescent="0.2">
      <c r="A176" s="477" t="s">
        <v>328</v>
      </c>
      <c r="B176" s="489" t="s">
        <v>84</v>
      </c>
      <c r="C176" s="489" t="s">
        <v>84</v>
      </c>
      <c r="D176" s="489" t="s">
        <v>84</v>
      </c>
      <c r="E176" s="489">
        <v>44.930314390722856</v>
      </c>
      <c r="F176" s="489">
        <v>40.768168235219228</v>
      </c>
      <c r="G176" s="489">
        <v>25.434346201606431</v>
      </c>
      <c r="H176" s="490">
        <v>44.930314390722856</v>
      </c>
      <c r="I176" s="490">
        <v>27.604085575986613</v>
      </c>
      <c r="J176" s="490">
        <v>27.718081695053442</v>
      </c>
    </row>
    <row r="177" spans="1:10" s="7" customFormat="1" x14ac:dyDescent="0.2">
      <c r="A177" s="476" t="s">
        <v>608</v>
      </c>
      <c r="B177" s="488" t="s">
        <v>84</v>
      </c>
      <c r="C177" s="488" t="s">
        <v>84</v>
      </c>
      <c r="D177" s="488" t="s">
        <v>84</v>
      </c>
      <c r="E177" s="488">
        <v>20.342085964865724</v>
      </c>
      <c r="F177" s="488">
        <v>28.660341923654357</v>
      </c>
      <c r="G177" s="488">
        <v>16.10705238202252</v>
      </c>
      <c r="H177" s="267">
        <v>20.342085964865724</v>
      </c>
      <c r="I177" s="267">
        <v>17.883345763853047</v>
      </c>
      <c r="J177" s="267">
        <v>17.899522789084912</v>
      </c>
    </row>
    <row r="178" spans="1:10" x14ac:dyDescent="0.2">
      <c r="A178" s="477" t="s">
        <v>635</v>
      </c>
      <c r="B178" s="489" t="s">
        <v>84</v>
      </c>
      <c r="C178" s="489" t="s">
        <v>84</v>
      </c>
      <c r="D178" s="489" t="s">
        <v>84</v>
      </c>
      <c r="E178" s="489">
        <v>24.588228419223011</v>
      </c>
      <c r="F178" s="489">
        <v>12.107826311564873</v>
      </c>
      <c r="G178" s="489">
        <v>9.327293819583911</v>
      </c>
      <c r="H178" s="490">
        <v>24.588228419223011</v>
      </c>
      <c r="I178" s="490">
        <v>9.7207398121335675</v>
      </c>
      <c r="J178" s="490">
        <v>9.8185589059248883</v>
      </c>
    </row>
    <row r="179" spans="1:10" x14ac:dyDescent="0.2">
      <c r="A179" s="476" t="s">
        <v>329</v>
      </c>
      <c r="B179" s="488" t="s">
        <v>84</v>
      </c>
      <c r="C179" s="488" t="s">
        <v>84</v>
      </c>
      <c r="D179" s="488" t="s">
        <v>84</v>
      </c>
      <c r="E179" s="488">
        <v>10.219248089374801</v>
      </c>
      <c r="F179" s="488">
        <v>26.18650466311751</v>
      </c>
      <c r="G179" s="488">
        <v>13.338193715684493</v>
      </c>
      <c r="H179" s="267">
        <v>10.219248089374801</v>
      </c>
      <c r="I179" s="267">
        <v>15.156232694865029</v>
      </c>
      <c r="J179" s="267">
        <v>15.123750318524717</v>
      </c>
    </row>
    <row r="180" spans="1:10" x14ac:dyDescent="0.2">
      <c r="A180" s="477" t="s">
        <v>330</v>
      </c>
      <c r="B180" s="489" t="s">
        <v>84</v>
      </c>
      <c r="C180" s="489" t="s">
        <v>84</v>
      </c>
      <c r="D180" s="489" t="s">
        <v>84</v>
      </c>
      <c r="E180" s="489">
        <v>8.8952773060184693</v>
      </c>
      <c r="F180" s="489">
        <v>0.93817004892120281</v>
      </c>
      <c r="G180" s="489">
        <v>0.20344299312009889</v>
      </c>
      <c r="H180" s="490">
        <v>8.8952773060184693</v>
      </c>
      <c r="I180" s="490">
        <v>0.30740704193321017</v>
      </c>
      <c r="J180" s="490">
        <v>0.36391004045776776</v>
      </c>
    </row>
    <row r="181" spans="1:10" s="7" customFormat="1" x14ac:dyDescent="0.2">
      <c r="A181" s="501" t="s">
        <v>609</v>
      </c>
      <c r="B181" s="502" t="s">
        <v>84</v>
      </c>
      <c r="C181" s="502" t="s">
        <v>84</v>
      </c>
      <c r="D181" s="502" t="s">
        <v>84</v>
      </c>
      <c r="E181" s="502">
        <v>45.835560118352618</v>
      </c>
      <c r="F181" s="502">
        <v>8.5158410891527208</v>
      </c>
      <c r="G181" s="502">
        <v>60.131779500057554</v>
      </c>
      <c r="H181" s="503">
        <v>45.835560118352618</v>
      </c>
      <c r="I181" s="503">
        <v>52.828112242786275</v>
      </c>
      <c r="J181" s="503">
        <v>52.782105473911095</v>
      </c>
    </row>
    <row r="182" spans="1:10" x14ac:dyDescent="0.2">
      <c r="A182" s="477" t="s">
        <v>610</v>
      </c>
      <c r="B182" s="489" t="s">
        <v>84</v>
      </c>
      <c r="C182" s="489" t="s">
        <v>84</v>
      </c>
      <c r="D182" s="489" t="s">
        <v>84</v>
      </c>
      <c r="E182" s="489">
        <v>0</v>
      </c>
      <c r="F182" s="489">
        <v>0</v>
      </c>
      <c r="G182" s="489">
        <v>21.447228222359804</v>
      </c>
      <c r="H182" s="490">
        <v>0</v>
      </c>
      <c r="I182" s="490">
        <v>18.412440454289698</v>
      </c>
      <c r="J182" s="490">
        <v>18.291297718799964</v>
      </c>
    </row>
    <row r="183" spans="1:10" x14ac:dyDescent="0.2">
      <c r="A183" s="479" t="s">
        <v>331</v>
      </c>
      <c r="B183" s="492" t="s">
        <v>84</v>
      </c>
      <c r="C183" s="492" t="s">
        <v>84</v>
      </c>
      <c r="D183" s="492" t="s">
        <v>84</v>
      </c>
      <c r="E183" s="492">
        <v>0.5753229487315572</v>
      </c>
      <c r="F183" s="492">
        <v>1.2634266636857494</v>
      </c>
      <c r="G183" s="492">
        <v>2.4215556590176748</v>
      </c>
      <c r="H183" s="493">
        <v>0.5753229487315572</v>
      </c>
      <c r="I183" s="493">
        <v>2.25768013755442</v>
      </c>
      <c r="J183" s="493">
        <v>2.2466112435405718</v>
      </c>
    </row>
    <row r="184" spans="1:10" x14ac:dyDescent="0.2">
      <c r="A184" s="478" t="s">
        <v>611</v>
      </c>
      <c r="B184" s="489" t="s">
        <v>84</v>
      </c>
      <c r="C184" s="489" t="s">
        <v>84</v>
      </c>
      <c r="D184" s="489" t="s">
        <v>84</v>
      </c>
      <c r="E184" s="489">
        <v>45.260237162986947</v>
      </c>
      <c r="F184" s="489">
        <v>7.2524144251564593</v>
      </c>
      <c r="G184" s="489">
        <v>36.262995618628892</v>
      </c>
      <c r="H184" s="490">
        <v>45.260237162986947</v>
      </c>
      <c r="I184" s="490">
        <v>32.157991650854278</v>
      </c>
      <c r="J184" s="490">
        <v>32.244196511439611</v>
      </c>
    </row>
    <row r="185" spans="1:10" x14ac:dyDescent="0.2">
      <c r="A185" s="479" t="s">
        <v>612</v>
      </c>
      <c r="B185" s="488" t="s">
        <v>84</v>
      </c>
      <c r="C185" s="488" t="s">
        <v>84</v>
      </c>
      <c r="D185" s="488" t="s">
        <v>84</v>
      </c>
      <c r="E185" s="488">
        <v>11.422105535505786</v>
      </c>
      <c r="F185" s="488">
        <v>1.2964577726646762</v>
      </c>
      <c r="G185" s="488">
        <v>4.3662763468655061</v>
      </c>
      <c r="H185" s="267">
        <v>11.422105535505786</v>
      </c>
      <c r="I185" s="267">
        <v>3.9318963065828907</v>
      </c>
      <c r="J185" s="267">
        <v>3.9811773585778623</v>
      </c>
    </row>
    <row r="186" spans="1:10" x14ac:dyDescent="0.2">
      <c r="A186" s="478" t="s">
        <v>637</v>
      </c>
      <c r="B186" s="494" t="s">
        <v>84</v>
      </c>
      <c r="C186" s="494" t="s">
        <v>84</v>
      </c>
      <c r="D186" s="494" t="s">
        <v>84</v>
      </c>
      <c r="E186" s="494">
        <v>24.269209870236704</v>
      </c>
      <c r="F186" s="494">
        <v>1.2726356961761971</v>
      </c>
      <c r="G186" s="494">
        <v>12.278838129556604</v>
      </c>
      <c r="H186" s="495">
        <v>24.269209870236704</v>
      </c>
      <c r="I186" s="495">
        <v>10.721457932384851</v>
      </c>
      <c r="J186" s="495">
        <v>10.810593956127176</v>
      </c>
    </row>
    <row r="187" spans="1:10" x14ac:dyDescent="0.2">
      <c r="A187" s="479" t="s">
        <v>636</v>
      </c>
      <c r="B187" s="492" t="s">
        <v>84</v>
      </c>
      <c r="C187" s="492" t="s">
        <v>84</v>
      </c>
      <c r="D187" s="492" t="s">
        <v>84</v>
      </c>
      <c r="E187" s="492">
        <v>2.4646135627852668</v>
      </c>
      <c r="F187" s="492">
        <v>0.91365567298093309</v>
      </c>
      <c r="G187" s="492">
        <v>2.2555144326329648</v>
      </c>
      <c r="H187" s="493">
        <v>2.4646135627852668</v>
      </c>
      <c r="I187" s="493">
        <v>2.0656411069029676</v>
      </c>
      <c r="J187" s="493">
        <v>2.0682661046489552</v>
      </c>
    </row>
    <row r="188" spans="1:10" x14ac:dyDescent="0.2">
      <c r="A188" s="478" t="s">
        <v>638</v>
      </c>
      <c r="B188" s="494" t="s">
        <v>84</v>
      </c>
      <c r="C188" s="494" t="s">
        <v>84</v>
      </c>
      <c r="D188" s="494" t="s">
        <v>84</v>
      </c>
      <c r="E188" s="494">
        <v>0</v>
      </c>
      <c r="F188" s="494">
        <v>1.7385061566813693E-2</v>
      </c>
      <c r="G188" s="494">
        <v>13.07159099280422</v>
      </c>
      <c r="H188" s="495">
        <v>0</v>
      </c>
      <c r="I188" s="495">
        <v>11.224417825658774</v>
      </c>
      <c r="J188" s="495">
        <v>11.150567936880819</v>
      </c>
    </row>
    <row r="189" spans="1:10" x14ac:dyDescent="0.2">
      <c r="A189" s="479" t="s">
        <v>639</v>
      </c>
      <c r="B189" s="492" t="s">
        <v>84</v>
      </c>
      <c r="C189" s="492" t="s">
        <v>84</v>
      </c>
      <c r="D189" s="492" t="s">
        <v>84</v>
      </c>
      <c r="E189" s="492">
        <v>7.104308194459187</v>
      </c>
      <c r="F189" s="492">
        <v>3.752280221457327</v>
      </c>
      <c r="G189" s="492">
        <v>4.2907757167695992</v>
      </c>
      <c r="H189" s="493">
        <v>7.104308194459187</v>
      </c>
      <c r="I189" s="493">
        <v>4.2145784792808501</v>
      </c>
      <c r="J189" s="493">
        <v>4.2335911551611476</v>
      </c>
    </row>
    <row r="190" spans="1:10" s="7" customFormat="1" x14ac:dyDescent="0.2">
      <c r="A190" s="504" t="s">
        <v>613</v>
      </c>
      <c r="B190" s="505" t="s">
        <v>84</v>
      </c>
      <c r="C190" s="505" t="s">
        <v>84</v>
      </c>
      <c r="D190" s="505" t="s">
        <v>84</v>
      </c>
      <c r="E190" s="505">
        <v>44.593014011251455</v>
      </c>
      <c r="F190" s="505">
        <v>49.568666604253707</v>
      </c>
      <c r="G190" s="505">
        <v>38.337685382312344</v>
      </c>
      <c r="H190" s="506">
        <v>44.593014011251455</v>
      </c>
      <c r="I190" s="506">
        <v>39.926871830202096</v>
      </c>
      <c r="J190" s="506">
        <v>39.957572227001727</v>
      </c>
    </row>
    <row r="191" spans="1:10" s="7" customFormat="1" x14ac:dyDescent="0.2">
      <c r="A191" s="479" t="s">
        <v>614</v>
      </c>
      <c r="B191" s="492" t="s">
        <v>84</v>
      </c>
      <c r="C191" s="492" t="s">
        <v>84</v>
      </c>
      <c r="D191" s="492" t="s">
        <v>84</v>
      </c>
      <c r="E191" s="492">
        <v>0</v>
      </c>
      <c r="F191" s="492">
        <v>0.54425041880337899</v>
      </c>
      <c r="G191" s="492">
        <v>5.1508315843179791</v>
      </c>
      <c r="H191" s="493">
        <v>0</v>
      </c>
      <c r="I191" s="493">
        <v>4.4989992809179995</v>
      </c>
      <c r="J191" s="493">
        <v>4.4693985834325236</v>
      </c>
    </row>
    <row r="192" spans="1:10" x14ac:dyDescent="0.2">
      <c r="A192" s="478" t="s">
        <v>615</v>
      </c>
      <c r="B192" s="494" t="s">
        <v>84</v>
      </c>
      <c r="C192" s="494" t="s">
        <v>84</v>
      </c>
      <c r="D192" s="494" t="s">
        <v>84</v>
      </c>
      <c r="E192" s="494">
        <v>41.007270187612775</v>
      </c>
      <c r="F192" s="494">
        <v>41.996756624856197</v>
      </c>
      <c r="G192" s="494">
        <v>28.083274885999035</v>
      </c>
      <c r="H192" s="495">
        <v>41.007270187612775</v>
      </c>
      <c r="I192" s="495">
        <v>30.052035779228561</v>
      </c>
      <c r="J192" s="495">
        <v>30.12411460373081</v>
      </c>
    </row>
    <row r="193" spans="1:10" s="7" customFormat="1" x14ac:dyDescent="0.2">
      <c r="A193" s="479" t="s">
        <v>616</v>
      </c>
      <c r="B193" s="492" t="s">
        <v>84</v>
      </c>
      <c r="C193" s="492" t="s">
        <v>84</v>
      </c>
      <c r="D193" s="492" t="s">
        <v>84</v>
      </c>
      <c r="E193" s="492">
        <v>22.388644776297632</v>
      </c>
      <c r="F193" s="492">
        <v>15.965570797566206</v>
      </c>
      <c r="G193" s="492">
        <v>5.4186937656100547</v>
      </c>
      <c r="H193" s="493">
        <v>22.388644776297632</v>
      </c>
      <c r="I193" s="493">
        <v>6.9110793119414282</v>
      </c>
      <c r="J193" s="493">
        <v>7.0129123429146087</v>
      </c>
    </row>
    <row r="194" spans="1:10" s="7" customFormat="1" x14ac:dyDescent="0.2">
      <c r="A194" s="478" t="s">
        <v>645</v>
      </c>
      <c r="B194" s="494" t="s">
        <v>84</v>
      </c>
      <c r="C194" s="494" t="s">
        <v>84</v>
      </c>
      <c r="D194" s="494" t="s">
        <v>84</v>
      </c>
      <c r="E194" s="494">
        <v>9.7459228054346667</v>
      </c>
      <c r="F194" s="494">
        <v>10.897683426564631</v>
      </c>
      <c r="G194" s="494">
        <v>5.2718650132562477</v>
      </c>
      <c r="H194" s="495">
        <v>9.7459228054346667</v>
      </c>
      <c r="I194" s="495">
        <v>6.0679196236274029</v>
      </c>
      <c r="J194" s="495">
        <v>6.0921186627330668</v>
      </c>
    </row>
    <row r="195" spans="1:10" x14ac:dyDescent="0.2">
      <c r="A195" s="476" t="s">
        <v>646</v>
      </c>
      <c r="B195" s="488" t="s">
        <v>84</v>
      </c>
      <c r="C195" s="488" t="s">
        <v>84</v>
      </c>
      <c r="D195" s="488" t="s">
        <v>84</v>
      </c>
      <c r="E195" s="488">
        <v>8.8727026058804803</v>
      </c>
      <c r="F195" s="488">
        <v>15.133502401035868</v>
      </c>
      <c r="G195" s="488">
        <v>17.392716107183915</v>
      </c>
      <c r="H195" s="267">
        <v>8.8727026058804803</v>
      </c>
      <c r="I195" s="267">
        <v>17.073036843747605</v>
      </c>
      <c r="J195" s="267">
        <v>17.019083598170436</v>
      </c>
    </row>
    <row r="196" spans="1:10" x14ac:dyDescent="0.2">
      <c r="A196" s="477" t="s">
        <v>617</v>
      </c>
      <c r="B196" s="489" t="s">
        <v>84</v>
      </c>
      <c r="C196" s="489" t="s">
        <v>84</v>
      </c>
      <c r="D196" s="489" t="s">
        <v>84</v>
      </c>
      <c r="E196" s="489">
        <v>3.5857438170045648</v>
      </c>
      <c r="F196" s="489">
        <v>7.0276595605941337</v>
      </c>
      <c r="G196" s="489">
        <v>5.1035789119953341</v>
      </c>
      <c r="H196" s="490">
        <v>3.5857438170045648</v>
      </c>
      <c r="I196" s="490">
        <v>5.3758367700555372</v>
      </c>
      <c r="J196" s="490">
        <v>5.3640590397947472</v>
      </c>
    </row>
    <row r="197" spans="1:10" x14ac:dyDescent="0.2">
      <c r="A197" s="501" t="s">
        <v>618</v>
      </c>
      <c r="B197" s="502" t="s">
        <v>84</v>
      </c>
      <c r="C197" s="502" t="s">
        <v>84</v>
      </c>
      <c r="D197" s="502" t="s">
        <v>84</v>
      </c>
      <c r="E197" s="502">
        <v>160.13917723702366</v>
      </c>
      <c r="F197" s="502">
        <v>90.769400605498873</v>
      </c>
      <c r="G197" s="502">
        <v>97.469034198011997</v>
      </c>
      <c r="H197" s="503">
        <v>160.13917723702366</v>
      </c>
      <c r="I197" s="503">
        <v>96.521034490715863</v>
      </c>
      <c r="J197" s="503">
        <v>96.939603439150318</v>
      </c>
    </row>
    <row r="198" spans="1:10" x14ac:dyDescent="0.2">
      <c r="A198" s="477" t="s">
        <v>619</v>
      </c>
      <c r="B198" s="489" t="s">
        <v>84</v>
      </c>
      <c r="C198" s="489" t="s">
        <v>84</v>
      </c>
      <c r="D198" s="489" t="s">
        <v>84</v>
      </c>
      <c r="E198" s="489">
        <v>2.7389109436365566</v>
      </c>
      <c r="F198" s="489">
        <v>3.1268367559544599</v>
      </c>
      <c r="G198" s="489">
        <v>3.9313929538884844</v>
      </c>
      <c r="H198" s="490">
        <v>2.7389109436365566</v>
      </c>
      <c r="I198" s="490">
        <v>3.81754806526695</v>
      </c>
      <c r="J198" s="490">
        <v>3.8104512845963225</v>
      </c>
    </row>
    <row r="199" spans="1:10" s="47" customFormat="1" x14ac:dyDescent="0.2">
      <c r="A199" s="476" t="s">
        <v>620</v>
      </c>
      <c r="B199" s="488" t="s">
        <v>84</v>
      </c>
      <c r="C199" s="488" t="s">
        <v>84</v>
      </c>
      <c r="D199" s="488" t="s">
        <v>84</v>
      </c>
      <c r="E199" s="488">
        <v>146.15740572922195</v>
      </c>
      <c r="F199" s="488">
        <v>58.035603311302495</v>
      </c>
      <c r="G199" s="488">
        <v>56.279635636031955</v>
      </c>
      <c r="H199" s="267">
        <v>146.15740572922195</v>
      </c>
      <c r="I199" s="267">
        <v>56.52810546937301</v>
      </c>
      <c r="J199" s="267">
        <v>57.117812121267661</v>
      </c>
    </row>
    <row r="200" spans="1:10" s="7" customFormat="1" x14ac:dyDescent="0.2">
      <c r="A200" s="477" t="s">
        <v>621</v>
      </c>
      <c r="B200" s="489" t="s">
        <v>84</v>
      </c>
      <c r="C200" s="489" t="s">
        <v>84</v>
      </c>
      <c r="D200" s="489" t="s">
        <v>84</v>
      </c>
      <c r="E200" s="489">
        <v>0.24065730814138628</v>
      </c>
      <c r="F200" s="489">
        <v>12.638230455971694</v>
      </c>
      <c r="G200" s="489">
        <v>22.959966063412683</v>
      </c>
      <c r="H200" s="490">
        <v>0.24065730814138628</v>
      </c>
      <c r="I200" s="490">
        <v>21.499438080870934</v>
      </c>
      <c r="J200" s="490">
        <v>21.359568145520509</v>
      </c>
    </row>
    <row r="201" spans="1:10" s="7" customFormat="1" x14ac:dyDescent="0.2">
      <c r="A201" s="476" t="s">
        <v>622</v>
      </c>
      <c r="B201" s="488" t="s">
        <v>84</v>
      </c>
      <c r="C201" s="488" t="s">
        <v>84</v>
      </c>
      <c r="D201" s="488" t="s">
        <v>84</v>
      </c>
      <c r="E201" s="488">
        <v>10.681245289778154</v>
      </c>
      <c r="F201" s="488">
        <v>12.584637521988148</v>
      </c>
      <c r="G201" s="488">
        <v>9.8229441070154291</v>
      </c>
      <c r="H201" s="267">
        <v>10.681245289778154</v>
      </c>
      <c r="I201" s="267">
        <v>10.213724365798761</v>
      </c>
      <c r="J201" s="267">
        <v>10.216800371055649</v>
      </c>
    </row>
    <row r="202" spans="1:10" x14ac:dyDescent="0.2">
      <c r="A202" s="478" t="s">
        <v>623</v>
      </c>
      <c r="B202" s="494" t="s">
        <v>84</v>
      </c>
      <c r="C202" s="494" t="s">
        <v>84</v>
      </c>
      <c r="D202" s="489" t="s">
        <v>84</v>
      </c>
      <c r="E202" s="489">
        <v>0.32095796624562145</v>
      </c>
      <c r="F202" s="489">
        <v>4.384092560592582</v>
      </c>
      <c r="G202" s="489">
        <v>4.4750954376122651</v>
      </c>
      <c r="H202" s="490">
        <v>0.32095796624562145</v>
      </c>
      <c r="I202" s="490">
        <v>4.4622185094061964</v>
      </c>
      <c r="J202" s="490">
        <v>4.4349715167101635</v>
      </c>
    </row>
    <row r="203" spans="1:10" x14ac:dyDescent="0.2">
      <c r="A203" s="507" t="s">
        <v>624</v>
      </c>
      <c r="B203" s="508" t="s">
        <v>84</v>
      </c>
      <c r="C203" s="508" t="s">
        <v>84</v>
      </c>
      <c r="D203" s="502" t="s">
        <v>84</v>
      </c>
      <c r="E203" s="502">
        <v>114.26703667338923</v>
      </c>
      <c r="F203" s="502">
        <v>88.979762442613463</v>
      </c>
      <c r="G203" s="502">
        <v>83.11273124755202</v>
      </c>
      <c r="H203" s="503">
        <v>114.26703667338923</v>
      </c>
      <c r="I203" s="503">
        <v>83.942917522489665</v>
      </c>
      <c r="J203" s="503">
        <v>84.14243190812347</v>
      </c>
    </row>
    <row r="204" spans="1:10" x14ac:dyDescent="0.2">
      <c r="A204" s="478" t="s">
        <v>625</v>
      </c>
      <c r="B204" s="494" t="s">
        <v>84</v>
      </c>
      <c r="C204" s="494" t="s">
        <v>84</v>
      </c>
      <c r="D204" s="489" t="s">
        <v>84</v>
      </c>
      <c r="E204" s="489">
        <v>9.9605608481052972</v>
      </c>
      <c r="F204" s="489">
        <v>7.2027772680201894</v>
      </c>
      <c r="G204" s="489">
        <v>6.033195102903723</v>
      </c>
      <c r="H204" s="490">
        <v>9.9605608481052972</v>
      </c>
      <c r="I204" s="490">
        <v>6.198691250548011</v>
      </c>
      <c r="J204" s="490">
        <v>6.223442080006774</v>
      </c>
    </row>
    <row r="205" spans="1:10" x14ac:dyDescent="0.2">
      <c r="A205" s="479" t="s">
        <v>332</v>
      </c>
      <c r="B205" s="492" t="s">
        <v>84</v>
      </c>
      <c r="C205" s="492" t="s">
        <v>84</v>
      </c>
      <c r="D205" s="488" t="s">
        <v>84</v>
      </c>
      <c r="E205" s="488">
        <v>25.610251631992359</v>
      </c>
      <c r="F205" s="488">
        <v>1.4208198454580599E-2</v>
      </c>
      <c r="G205" s="488">
        <v>1.3137427947638705</v>
      </c>
      <c r="H205" s="267">
        <v>25.610251631992359</v>
      </c>
      <c r="I205" s="267">
        <v>1.1298583479638062</v>
      </c>
      <c r="J205" s="267">
        <v>1.290924547507214</v>
      </c>
    </row>
    <row r="206" spans="1:10" s="47" customFormat="1" x14ac:dyDescent="0.2">
      <c r="A206" s="745" t="s">
        <v>626</v>
      </c>
      <c r="B206" s="489" t="s">
        <v>84</v>
      </c>
      <c r="C206" s="489" t="s">
        <v>84</v>
      </c>
      <c r="D206" s="494" t="s">
        <v>84</v>
      </c>
      <c r="E206" s="494">
        <v>5.995697643562254</v>
      </c>
      <c r="F206" s="494">
        <v>30.05533161930579</v>
      </c>
      <c r="G206" s="494">
        <v>45.224714609775305</v>
      </c>
      <c r="H206" s="495">
        <v>5.995697643562254</v>
      </c>
      <c r="I206" s="495">
        <v>43.078243398140934</v>
      </c>
      <c r="J206" s="495">
        <v>42.834262648126547</v>
      </c>
    </row>
    <row r="207" spans="1:10" s="7" customFormat="1" x14ac:dyDescent="0.2">
      <c r="A207" s="476" t="s">
        <v>627</v>
      </c>
      <c r="B207" s="488" t="s">
        <v>84</v>
      </c>
      <c r="C207" s="488" t="s">
        <v>84</v>
      </c>
      <c r="D207" s="492" t="s">
        <v>84</v>
      </c>
      <c r="E207" s="492">
        <v>65.425654249814244</v>
      </c>
      <c r="F207" s="492">
        <v>49.000716255470834</v>
      </c>
      <c r="G207" s="492">
        <v>28.237721767836774</v>
      </c>
      <c r="H207" s="493">
        <v>65.425654249814244</v>
      </c>
      <c r="I207" s="493">
        <v>31.175690303737682</v>
      </c>
      <c r="J207" s="493">
        <v>31.401034376575442</v>
      </c>
    </row>
    <row r="208" spans="1:10" s="7" customFormat="1" x14ac:dyDescent="0.2">
      <c r="A208" s="477" t="s">
        <v>628</v>
      </c>
      <c r="B208" s="494" t="s">
        <v>84</v>
      </c>
      <c r="C208" s="494" t="s">
        <v>84</v>
      </c>
      <c r="D208" s="494" t="s">
        <v>84</v>
      </c>
      <c r="E208" s="494">
        <v>7.2748722932809677</v>
      </c>
      <c r="F208" s="494">
        <v>2.706729101362062</v>
      </c>
      <c r="G208" s="494">
        <v>2.3033569722211715</v>
      </c>
      <c r="H208" s="495">
        <v>7.2748722932809677</v>
      </c>
      <c r="I208" s="495">
        <v>2.3604342220552987</v>
      </c>
      <c r="J208" s="495">
        <v>2.3927682558201964</v>
      </c>
    </row>
    <row r="209" spans="1:10" x14ac:dyDescent="0.2">
      <c r="A209" s="501" t="s">
        <v>629</v>
      </c>
      <c r="B209" s="508" t="s">
        <v>84</v>
      </c>
      <c r="C209" s="508" t="s">
        <v>84</v>
      </c>
      <c r="D209" s="508" t="s">
        <v>84</v>
      </c>
      <c r="E209" s="508">
        <v>20.20469661527439</v>
      </c>
      <c r="F209" s="508">
        <v>38.111075117567694</v>
      </c>
      <c r="G209" s="508">
        <v>20.480189582482584</v>
      </c>
      <c r="H209" s="509">
        <v>20.20469661527439</v>
      </c>
      <c r="I209" s="509">
        <v>22.974963975116584</v>
      </c>
      <c r="J209" s="509">
        <v>22.956737289368849</v>
      </c>
    </row>
    <row r="210" spans="1:10" x14ac:dyDescent="0.2">
      <c r="A210" s="478" t="s">
        <v>630</v>
      </c>
      <c r="B210" s="494" t="s">
        <v>84</v>
      </c>
      <c r="C210" s="494" t="s">
        <v>84</v>
      </c>
      <c r="D210" s="489" t="s">
        <v>84</v>
      </c>
      <c r="E210" s="489">
        <v>10.637936916197855</v>
      </c>
      <c r="F210" s="489">
        <v>28.094232253837543</v>
      </c>
      <c r="G210" s="489">
        <v>14.853131531874388</v>
      </c>
      <c r="H210" s="490">
        <v>10.637936916197855</v>
      </c>
      <c r="I210" s="490">
        <v>16.726750355257089</v>
      </c>
      <c r="J210" s="490">
        <v>16.686689640995692</v>
      </c>
    </row>
    <row r="211" spans="1:10" x14ac:dyDescent="0.2">
      <c r="A211" s="479" t="s">
        <v>333</v>
      </c>
      <c r="B211" s="492" t="s">
        <v>84</v>
      </c>
      <c r="C211" s="492" t="s">
        <v>84</v>
      </c>
      <c r="D211" s="488" t="s">
        <v>84</v>
      </c>
      <c r="E211" s="488">
        <v>6.3375908873792586</v>
      </c>
      <c r="F211" s="488">
        <v>2.0407090298510941</v>
      </c>
      <c r="G211" s="488">
        <v>0.99736119427062342</v>
      </c>
      <c r="H211" s="267">
        <v>6.3375908873792586</v>
      </c>
      <c r="I211" s="267">
        <v>1.1449951550059769</v>
      </c>
      <c r="J211" s="267">
        <v>1.1791592981500467</v>
      </c>
    </row>
    <row r="212" spans="1:10" x14ac:dyDescent="0.2">
      <c r="A212" s="478" t="s">
        <v>631</v>
      </c>
      <c r="B212" s="533" t="s">
        <v>84</v>
      </c>
      <c r="C212" s="533" t="s">
        <v>84</v>
      </c>
      <c r="D212" s="494" t="s">
        <v>84</v>
      </c>
      <c r="E212" s="494">
        <v>-1.9902345823161024E-2</v>
      </c>
      <c r="F212" s="494">
        <v>0.54190432807480859</v>
      </c>
      <c r="G212" s="494">
        <v>0.52045374781802767</v>
      </c>
      <c r="H212" s="495">
        <v>-1.9902345823161024E-2</v>
      </c>
      <c r="I212" s="495">
        <v>0.52348900989974601</v>
      </c>
      <c r="J212" s="495">
        <v>0.51991382303425837</v>
      </c>
    </row>
    <row r="213" spans="1:10" s="7" customFormat="1" x14ac:dyDescent="0.2">
      <c r="A213" s="479" t="s">
        <v>632</v>
      </c>
      <c r="B213" s="492" t="s">
        <v>84</v>
      </c>
      <c r="C213" s="492" t="s">
        <v>84</v>
      </c>
      <c r="D213" s="492" t="s">
        <v>84</v>
      </c>
      <c r="E213" s="492">
        <v>0.11941407493896614</v>
      </c>
      <c r="F213" s="492">
        <v>6.6531690102577715E-2</v>
      </c>
      <c r="G213" s="492">
        <v>0.29682366352904171</v>
      </c>
      <c r="H213" s="493">
        <v>0.11941407493896614</v>
      </c>
      <c r="I213" s="493">
        <v>0.26423729587381556</v>
      </c>
      <c r="J213" s="493">
        <v>0.26328444656576011</v>
      </c>
    </row>
    <row r="214" spans="1:10" x14ac:dyDescent="0.2">
      <c r="A214" s="745" t="s">
        <v>633</v>
      </c>
      <c r="B214" s="751" t="s">
        <v>84</v>
      </c>
      <c r="C214" s="751" t="s">
        <v>84</v>
      </c>
      <c r="D214" s="751" t="s">
        <v>84</v>
      </c>
      <c r="E214" s="751">
        <v>3.1296570825814669</v>
      </c>
      <c r="F214" s="751">
        <v>7.3676978157016721</v>
      </c>
      <c r="G214" s="751">
        <v>3.8124194449393216</v>
      </c>
      <c r="H214" s="751">
        <v>3.1296570825814669</v>
      </c>
      <c r="I214" s="751">
        <v>4.3154921590360162</v>
      </c>
      <c r="J214" s="751">
        <v>4.3076900805794418</v>
      </c>
    </row>
    <row r="215" spans="1:10" x14ac:dyDescent="0.2">
      <c r="A215" s="742" t="s">
        <v>634</v>
      </c>
      <c r="B215" s="748" t="s">
        <v>84</v>
      </c>
      <c r="C215" s="748" t="s">
        <v>84</v>
      </c>
      <c r="D215" s="748" t="s">
        <v>84</v>
      </c>
      <c r="E215" s="748">
        <v>0</v>
      </c>
      <c r="F215" s="748">
        <v>0</v>
      </c>
      <c r="G215" s="748">
        <v>6.101057219197886E-4</v>
      </c>
      <c r="H215" s="748">
        <v>0</v>
      </c>
      <c r="I215" s="748">
        <v>5.2377562075634626E-4</v>
      </c>
      <c r="J215" s="748">
        <v>5.203294935773457E-4</v>
      </c>
    </row>
    <row r="216" spans="1:10" x14ac:dyDescent="0.2">
      <c r="A216" s="746" t="s">
        <v>641</v>
      </c>
      <c r="B216" s="739" t="s">
        <v>84</v>
      </c>
      <c r="C216" s="739" t="s">
        <v>84</v>
      </c>
      <c r="D216" s="739" t="s">
        <v>84</v>
      </c>
      <c r="E216" s="739">
        <v>684.15532208629656</v>
      </c>
      <c r="F216" s="739">
        <v>597.93976151418178</v>
      </c>
      <c r="G216" s="739">
        <v>515.39005054068798</v>
      </c>
      <c r="H216" s="739">
        <v>684.15532208629656</v>
      </c>
      <c r="I216" s="739">
        <v>527.07085379054115</v>
      </c>
      <c r="J216" s="739">
        <v>528.10437469938211</v>
      </c>
    </row>
    <row r="217" spans="1:10" ht="14.25" customHeight="1" x14ac:dyDescent="0.2">
      <c r="A217" s="747" t="s">
        <v>118</v>
      </c>
      <c r="B217" s="752" t="s">
        <v>84</v>
      </c>
      <c r="C217" s="752" t="s">
        <v>84</v>
      </c>
      <c r="D217" s="752" t="s">
        <v>84</v>
      </c>
      <c r="E217" s="752">
        <v>15.773042869652905</v>
      </c>
      <c r="F217" s="752">
        <v>19.156060086912376</v>
      </c>
      <c r="G217" s="752">
        <v>17.135879361571053</v>
      </c>
      <c r="H217" s="752">
        <v>15.773042869652905</v>
      </c>
      <c r="I217" s="752">
        <v>17.421735402780389</v>
      </c>
      <c r="J217" s="752">
        <v>17.410888001864663</v>
      </c>
    </row>
    <row r="218" spans="1:10" ht="15" customHeight="1" x14ac:dyDescent="0.2">
      <c r="A218" s="511" t="s">
        <v>673</v>
      </c>
      <c r="B218" s="3"/>
      <c r="C218" s="3"/>
      <c r="D218" s="212"/>
    </row>
    <row r="219" spans="1:10" ht="15" customHeight="1" x14ac:dyDescent="0.2">
      <c r="A219" s="38" t="s">
        <v>349</v>
      </c>
    </row>
    <row r="220" spans="1:10" x14ac:dyDescent="0.2">
      <c r="A220" s="242" t="s">
        <v>742</v>
      </c>
      <c r="B220" s="3"/>
      <c r="C220" s="3"/>
      <c r="D220" s="212"/>
      <c r="E220" s="3"/>
      <c r="F220" s="3"/>
      <c r="G220" s="212"/>
      <c r="H220" s="3"/>
      <c r="I220" s="3"/>
      <c r="J220" s="3"/>
    </row>
    <row r="222" spans="1:10" ht="87" customHeight="1" x14ac:dyDescent="0.2">
      <c r="A222" s="820" t="s">
        <v>350</v>
      </c>
      <c r="B222" s="821"/>
      <c r="C222" s="821"/>
      <c r="D222" s="821"/>
      <c r="E222" s="821"/>
      <c r="F222" s="821"/>
      <c r="G222" s="821"/>
      <c r="H222" s="821"/>
      <c r="I222" s="821"/>
      <c r="J222" s="822"/>
    </row>
  </sheetData>
  <mergeCells count="1">
    <mergeCell ref="A222:J222"/>
  </mergeCells>
  <printOptions horizontalCentered="1" verticalCentered="1"/>
  <pageMargins left="0.70866141732283472" right="0.70866141732283472" top="0.19685039370078741" bottom="0.19685039370078741" header="0" footer="0"/>
  <pageSetup paperSize="9" scale="50" firstPageNumber="77" fitToHeight="0" orientation="landscape" useFirstPageNumber="1" r:id="rId1"/>
  <headerFooter>
    <oddHeader>&amp;R&amp;12Les groupements à fiscalité propre en 2023</oddHeader>
    <oddFooter>&amp;L&amp;12Direction Générale des Collectivités Locales / DESL&amp;C&amp;12&amp;P&amp;R&amp;12Mise en ligne : janvier 2025</oddFooter>
    <evenHeader>&amp;RLes groupements à fiscalité propre en 2019</evenHeader>
    <evenFooter>&amp;LDirection Générale des Collectivités Locales / DESL&amp;C78&amp;RMise en ligne : mai 2021</evenFooter>
    <firstHeader>&amp;RLes groupements à fiscalité propre en 2019</firstHeader>
    <firstFooter>&amp;L&amp;12Direction Générale des Collectivités Locales / DESL&amp;C&amp;12 77&amp;R&amp;12Mise en ligne : mai 2021</firstFooter>
  </headerFooter>
  <rowBreaks count="2" manualBreakCount="2">
    <brk id="75" max="16383" man="1"/>
    <brk id="147"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0"/>
  <sheetViews>
    <sheetView zoomScaleNormal="100" workbookViewId="0"/>
  </sheetViews>
  <sheetFormatPr baseColWidth="10" defaultRowHeight="12.75" x14ac:dyDescent="0.2"/>
  <cols>
    <col min="1" max="1" width="78.5703125" customWidth="1"/>
    <col min="2" max="10" width="17.28515625" customWidth="1"/>
    <col min="12" max="12" width="12" bestFit="1" customWidth="1"/>
  </cols>
  <sheetData>
    <row r="1" spans="1:10" ht="21" x14ac:dyDescent="0.25">
      <c r="A1" s="9" t="s">
        <v>658</v>
      </c>
    </row>
    <row r="2" spans="1:10" ht="18" x14ac:dyDescent="0.25">
      <c r="A2" s="9"/>
    </row>
    <row r="3" spans="1:10" ht="16.5" x14ac:dyDescent="0.25">
      <c r="A3" s="88" t="s">
        <v>790</v>
      </c>
    </row>
    <row r="4" spans="1:10" ht="13.5" thickBot="1" x14ac:dyDescent="0.25">
      <c r="A4" s="205"/>
      <c r="J4" s="398" t="s">
        <v>334</v>
      </c>
    </row>
    <row r="5" spans="1:10" x14ac:dyDescent="0.2">
      <c r="A5" s="204" t="s">
        <v>337</v>
      </c>
      <c r="B5" s="480" t="s">
        <v>34</v>
      </c>
      <c r="C5" s="480" t="s">
        <v>455</v>
      </c>
      <c r="D5" s="480" t="s">
        <v>457</v>
      </c>
      <c r="E5" s="480" t="s">
        <v>97</v>
      </c>
      <c r="F5" s="480" t="s">
        <v>267</v>
      </c>
      <c r="G5" s="481">
        <v>300000</v>
      </c>
      <c r="H5" s="482" t="s">
        <v>344</v>
      </c>
      <c r="I5" s="482" t="s">
        <v>344</v>
      </c>
      <c r="J5" s="482" t="s">
        <v>340</v>
      </c>
    </row>
    <row r="6" spans="1:10" x14ac:dyDescent="0.2">
      <c r="A6" s="203"/>
      <c r="B6" s="483" t="s">
        <v>454</v>
      </c>
      <c r="C6" s="483" t="s">
        <v>35</v>
      </c>
      <c r="D6" s="483" t="s">
        <v>35</v>
      </c>
      <c r="E6" s="483" t="s">
        <v>35</v>
      </c>
      <c r="F6" s="483" t="s">
        <v>35</v>
      </c>
      <c r="G6" s="483" t="s">
        <v>36</v>
      </c>
      <c r="H6" s="484" t="s">
        <v>339</v>
      </c>
      <c r="I6" s="484" t="s">
        <v>282</v>
      </c>
      <c r="J6" s="484" t="s">
        <v>106</v>
      </c>
    </row>
    <row r="7" spans="1:10" ht="13.5" thickBot="1" x14ac:dyDescent="0.25">
      <c r="A7" s="206"/>
      <c r="B7" s="485" t="s">
        <v>36</v>
      </c>
      <c r="C7" s="485" t="s">
        <v>456</v>
      </c>
      <c r="D7" s="485" t="s">
        <v>99</v>
      </c>
      <c r="E7" s="485" t="s">
        <v>100</v>
      </c>
      <c r="F7" s="485" t="s">
        <v>268</v>
      </c>
      <c r="G7" s="485" t="s">
        <v>101</v>
      </c>
      <c r="H7" s="486" t="s">
        <v>282</v>
      </c>
      <c r="I7" s="486" t="s">
        <v>101</v>
      </c>
      <c r="J7" s="486" t="s">
        <v>345</v>
      </c>
    </row>
    <row r="9" spans="1:10" x14ac:dyDescent="0.2">
      <c r="A9" s="496" t="s">
        <v>595</v>
      </c>
      <c r="B9" s="497" t="s">
        <v>84</v>
      </c>
      <c r="C9" s="497" t="s">
        <v>84</v>
      </c>
      <c r="D9" s="497" t="s">
        <v>84</v>
      </c>
      <c r="E9" s="497">
        <v>12.989243869999999</v>
      </c>
      <c r="F9" s="497">
        <v>125.09456420000001</v>
      </c>
      <c r="G9" s="497">
        <v>567.72886524</v>
      </c>
      <c r="H9" s="498">
        <f>E9</f>
        <v>12.989243869999999</v>
      </c>
      <c r="I9" s="498">
        <f>F9+G9</f>
        <v>692.82342944000004</v>
      </c>
      <c r="J9" s="498">
        <f>H9+I9</f>
        <v>705.81267331000004</v>
      </c>
    </row>
    <row r="10" spans="1:10" x14ac:dyDescent="0.2">
      <c r="A10" s="476" t="s">
        <v>596</v>
      </c>
      <c r="B10" s="488" t="s">
        <v>84</v>
      </c>
      <c r="C10" s="488" t="s">
        <v>84</v>
      </c>
      <c r="D10" s="488" t="s">
        <v>84</v>
      </c>
      <c r="E10" s="488">
        <v>9.5774628499999999</v>
      </c>
      <c r="F10" s="488">
        <v>49.449751880000001</v>
      </c>
      <c r="G10" s="488">
        <v>144.02289542899999</v>
      </c>
      <c r="H10" s="267">
        <f t="shared" ref="H10:H69" si="0">E10</f>
        <v>9.5774628499999999</v>
      </c>
      <c r="I10" s="267">
        <f t="shared" ref="I10:I69" si="1">F10+G10</f>
        <v>193.472647309</v>
      </c>
      <c r="J10" s="267">
        <f t="shared" ref="J10:J69" si="2">H10+I10</f>
        <v>203.05011015899998</v>
      </c>
    </row>
    <row r="11" spans="1:10" x14ac:dyDescent="0.2">
      <c r="A11" s="477" t="s">
        <v>321</v>
      </c>
      <c r="B11" s="489" t="s">
        <v>84</v>
      </c>
      <c r="C11" s="489" t="s">
        <v>84</v>
      </c>
      <c r="D11" s="489" t="s">
        <v>84</v>
      </c>
      <c r="E11" s="489">
        <v>3.4117810199999998</v>
      </c>
      <c r="F11" s="489">
        <v>74.761788010000004</v>
      </c>
      <c r="G11" s="489">
        <v>411.96333612000001</v>
      </c>
      <c r="H11" s="490">
        <f t="shared" si="0"/>
        <v>3.4117810199999998</v>
      </c>
      <c r="I11" s="490">
        <f t="shared" si="1"/>
        <v>486.72512413000004</v>
      </c>
      <c r="J11" s="490">
        <f t="shared" si="2"/>
        <v>490.13690515000002</v>
      </c>
    </row>
    <row r="12" spans="1:10" x14ac:dyDescent="0.2">
      <c r="A12" s="476" t="s">
        <v>597</v>
      </c>
      <c r="B12" s="488" t="s">
        <v>84</v>
      </c>
      <c r="C12" s="488" t="s">
        <v>84</v>
      </c>
      <c r="D12" s="488" t="s">
        <v>84</v>
      </c>
      <c r="E12" s="488">
        <v>0</v>
      </c>
      <c r="F12" s="488">
        <v>0</v>
      </c>
      <c r="G12" s="488">
        <v>2.14416E-3</v>
      </c>
      <c r="H12" s="267">
        <f t="shared" si="0"/>
        <v>0</v>
      </c>
      <c r="I12" s="267">
        <f t="shared" si="1"/>
        <v>2.14416E-3</v>
      </c>
      <c r="J12" s="267">
        <f t="shared" si="2"/>
        <v>2.14416E-3</v>
      </c>
    </row>
    <row r="13" spans="1:10" x14ac:dyDescent="0.2">
      <c r="A13" s="477" t="s">
        <v>598</v>
      </c>
      <c r="B13" s="489" t="s">
        <v>84</v>
      </c>
      <c r="C13" s="489" t="s">
        <v>84</v>
      </c>
      <c r="D13" s="489" t="s">
        <v>84</v>
      </c>
      <c r="E13" s="489">
        <v>0</v>
      </c>
      <c r="F13" s="489">
        <v>0.88302431000000003</v>
      </c>
      <c r="G13" s="489">
        <v>11.74048953</v>
      </c>
      <c r="H13" s="490">
        <f t="shared" si="0"/>
        <v>0</v>
      </c>
      <c r="I13" s="490">
        <f t="shared" si="1"/>
        <v>12.623513839999999</v>
      </c>
      <c r="J13" s="490">
        <f t="shared" si="2"/>
        <v>12.623513839999999</v>
      </c>
    </row>
    <row r="14" spans="1:10" x14ac:dyDescent="0.2">
      <c r="A14" s="501" t="s">
        <v>322</v>
      </c>
      <c r="B14" s="502" t="s">
        <v>84</v>
      </c>
      <c r="C14" s="502" t="s">
        <v>84</v>
      </c>
      <c r="D14" s="502" t="s">
        <v>84</v>
      </c>
      <c r="E14" s="502">
        <v>1.8043200000000002E-2</v>
      </c>
      <c r="F14" s="502">
        <v>7.85953181</v>
      </c>
      <c r="G14" s="502">
        <v>21.44263192</v>
      </c>
      <c r="H14" s="503">
        <f t="shared" si="0"/>
        <v>1.8043200000000002E-2</v>
      </c>
      <c r="I14" s="503">
        <f t="shared" si="1"/>
        <v>29.30216373</v>
      </c>
      <c r="J14" s="503">
        <f t="shared" si="2"/>
        <v>29.320206930000001</v>
      </c>
    </row>
    <row r="15" spans="1:10" x14ac:dyDescent="0.2">
      <c r="A15" s="477" t="s">
        <v>599</v>
      </c>
      <c r="B15" s="489" t="s">
        <v>84</v>
      </c>
      <c r="C15" s="489" t="s">
        <v>84</v>
      </c>
      <c r="D15" s="489" t="s">
        <v>84</v>
      </c>
      <c r="E15" s="489">
        <v>0</v>
      </c>
      <c r="F15" s="489">
        <v>1.49823035</v>
      </c>
      <c r="G15" s="489">
        <v>1.1119056599999999</v>
      </c>
      <c r="H15" s="490">
        <f t="shared" si="0"/>
        <v>0</v>
      </c>
      <c r="I15" s="490">
        <f t="shared" si="1"/>
        <v>2.6101360099999997</v>
      </c>
      <c r="J15" s="490">
        <f t="shared" si="2"/>
        <v>2.6101360099999997</v>
      </c>
    </row>
    <row r="16" spans="1:10" x14ac:dyDescent="0.2">
      <c r="A16" s="476" t="s">
        <v>600</v>
      </c>
      <c r="B16" s="488" t="s">
        <v>84</v>
      </c>
      <c r="C16" s="488" t="s">
        <v>84</v>
      </c>
      <c r="D16" s="488" t="s">
        <v>84</v>
      </c>
      <c r="E16" s="488">
        <v>0</v>
      </c>
      <c r="F16" s="488">
        <v>1.8615621790000001</v>
      </c>
      <c r="G16" s="488">
        <v>0.60209446</v>
      </c>
      <c r="H16" s="267">
        <f t="shared" si="0"/>
        <v>0</v>
      </c>
      <c r="I16" s="267">
        <f t="shared" si="1"/>
        <v>2.4636566389999999</v>
      </c>
      <c r="J16" s="267">
        <f t="shared" si="2"/>
        <v>2.4636566389999999</v>
      </c>
    </row>
    <row r="17" spans="1:10" x14ac:dyDescent="0.2">
      <c r="A17" s="491" t="s">
        <v>601</v>
      </c>
      <c r="B17" s="489" t="s">
        <v>84</v>
      </c>
      <c r="C17" s="489" t="s">
        <v>84</v>
      </c>
      <c r="D17" s="489" t="s">
        <v>84</v>
      </c>
      <c r="E17" s="489">
        <v>0</v>
      </c>
      <c r="F17" s="489">
        <v>2.72679144</v>
      </c>
      <c r="G17" s="489">
        <v>15.480457130000001</v>
      </c>
      <c r="H17" s="490">
        <f t="shared" si="0"/>
        <v>0</v>
      </c>
      <c r="I17" s="490">
        <f t="shared" si="1"/>
        <v>18.207248570000001</v>
      </c>
      <c r="J17" s="490">
        <f t="shared" si="2"/>
        <v>18.207248570000001</v>
      </c>
    </row>
    <row r="18" spans="1:10" x14ac:dyDescent="0.2">
      <c r="A18" s="476" t="s">
        <v>323</v>
      </c>
      <c r="B18" s="488" t="s">
        <v>84</v>
      </c>
      <c r="C18" s="488" t="s">
        <v>84</v>
      </c>
      <c r="D18" s="488" t="s">
        <v>84</v>
      </c>
      <c r="E18" s="488">
        <v>1.8043200000000002E-2</v>
      </c>
      <c r="F18" s="488">
        <v>0.29469913000000003</v>
      </c>
      <c r="G18" s="488">
        <v>3.2370281599999999</v>
      </c>
      <c r="H18" s="267">
        <f t="shared" si="0"/>
        <v>1.8043200000000002E-2</v>
      </c>
      <c r="I18" s="267">
        <f t="shared" si="1"/>
        <v>3.5317272900000001</v>
      </c>
      <c r="J18" s="267">
        <f t="shared" si="2"/>
        <v>3.5497704900000002</v>
      </c>
    </row>
    <row r="19" spans="1:10" x14ac:dyDescent="0.2">
      <c r="A19" s="477" t="s">
        <v>602</v>
      </c>
      <c r="B19" s="489" t="s">
        <v>84</v>
      </c>
      <c r="C19" s="489" t="s">
        <v>84</v>
      </c>
      <c r="D19" s="489" t="s">
        <v>84</v>
      </c>
      <c r="E19" s="489">
        <v>0</v>
      </c>
      <c r="F19" s="489">
        <v>1.4782487099999999</v>
      </c>
      <c r="G19" s="489">
        <v>1.0111465100000001</v>
      </c>
      <c r="H19" s="490">
        <f t="shared" si="0"/>
        <v>0</v>
      </c>
      <c r="I19" s="490">
        <f t="shared" si="1"/>
        <v>2.48939522</v>
      </c>
      <c r="J19" s="490">
        <f t="shared" si="2"/>
        <v>2.48939522</v>
      </c>
    </row>
    <row r="20" spans="1:10" x14ac:dyDescent="0.2">
      <c r="A20" s="501" t="s">
        <v>324</v>
      </c>
      <c r="B20" s="502" t="s">
        <v>84</v>
      </c>
      <c r="C20" s="502" t="s">
        <v>84</v>
      </c>
      <c r="D20" s="502" t="s">
        <v>84</v>
      </c>
      <c r="E20" s="502">
        <v>0.22988845999999999</v>
      </c>
      <c r="F20" s="502">
        <v>72.184338650000001</v>
      </c>
      <c r="G20" s="502">
        <v>161.12937990999998</v>
      </c>
      <c r="H20" s="503">
        <f t="shared" si="0"/>
        <v>0.22988845999999999</v>
      </c>
      <c r="I20" s="503">
        <f t="shared" si="1"/>
        <v>233.31371855999998</v>
      </c>
      <c r="J20" s="503">
        <f t="shared" si="2"/>
        <v>233.54360702</v>
      </c>
    </row>
    <row r="21" spans="1:10" x14ac:dyDescent="0.2">
      <c r="A21" s="491" t="s">
        <v>603</v>
      </c>
      <c r="B21" s="489" t="s">
        <v>84</v>
      </c>
      <c r="C21" s="489" t="s">
        <v>84</v>
      </c>
      <c r="D21" s="489" t="s">
        <v>84</v>
      </c>
      <c r="E21" s="489">
        <v>0</v>
      </c>
      <c r="F21" s="489">
        <v>0</v>
      </c>
      <c r="G21" s="489">
        <v>1.35284085</v>
      </c>
      <c r="H21" s="490">
        <f t="shared" si="0"/>
        <v>0</v>
      </c>
      <c r="I21" s="490">
        <f t="shared" si="1"/>
        <v>1.35284085</v>
      </c>
      <c r="J21" s="490">
        <f t="shared" si="2"/>
        <v>1.35284085</v>
      </c>
    </row>
    <row r="22" spans="1:10" x14ac:dyDescent="0.2">
      <c r="A22" s="476" t="s">
        <v>325</v>
      </c>
      <c r="B22" s="488" t="s">
        <v>84</v>
      </c>
      <c r="C22" s="488" t="s">
        <v>84</v>
      </c>
      <c r="D22" s="488" t="s">
        <v>84</v>
      </c>
      <c r="E22" s="488">
        <v>0</v>
      </c>
      <c r="F22" s="488">
        <v>1.5381796999999999</v>
      </c>
      <c r="G22" s="488">
        <v>55.71593403</v>
      </c>
      <c r="H22" s="267">
        <f t="shared" si="0"/>
        <v>0</v>
      </c>
      <c r="I22" s="267">
        <f t="shared" si="1"/>
        <v>57.25411373</v>
      </c>
      <c r="J22" s="267">
        <f t="shared" si="2"/>
        <v>57.25411373</v>
      </c>
    </row>
    <row r="23" spans="1:10" x14ac:dyDescent="0.2">
      <c r="A23" s="477" t="s">
        <v>326</v>
      </c>
      <c r="B23" s="489" t="s">
        <v>84</v>
      </c>
      <c r="C23" s="489" t="s">
        <v>84</v>
      </c>
      <c r="D23" s="489" t="s">
        <v>84</v>
      </c>
      <c r="E23" s="489">
        <v>0</v>
      </c>
      <c r="F23" s="489">
        <v>0</v>
      </c>
      <c r="G23" s="489">
        <v>37.648353479999997</v>
      </c>
      <c r="H23" s="490">
        <f t="shared" si="0"/>
        <v>0</v>
      </c>
      <c r="I23" s="490">
        <f t="shared" si="1"/>
        <v>37.648353479999997</v>
      </c>
      <c r="J23" s="490">
        <f t="shared" si="2"/>
        <v>37.648353479999997</v>
      </c>
    </row>
    <row r="24" spans="1:10" x14ac:dyDescent="0.2">
      <c r="A24" s="476" t="s">
        <v>604</v>
      </c>
      <c r="B24" s="488" t="s">
        <v>84</v>
      </c>
      <c r="C24" s="488" t="s">
        <v>84</v>
      </c>
      <c r="D24" s="488" t="s">
        <v>84</v>
      </c>
      <c r="E24" s="488">
        <v>9.2320719999999995E-2</v>
      </c>
      <c r="F24" s="488">
        <v>70.209892150000002</v>
      </c>
      <c r="G24" s="488">
        <v>65.789156090000006</v>
      </c>
      <c r="H24" s="267">
        <f t="shared" si="0"/>
        <v>9.2320719999999995E-2</v>
      </c>
      <c r="I24" s="267">
        <f t="shared" si="1"/>
        <v>135.99904824000001</v>
      </c>
      <c r="J24" s="267">
        <f t="shared" si="2"/>
        <v>136.09136896000001</v>
      </c>
    </row>
    <row r="25" spans="1:10" x14ac:dyDescent="0.2">
      <c r="A25" s="477" t="s">
        <v>605</v>
      </c>
      <c r="B25" s="489" t="s">
        <v>84</v>
      </c>
      <c r="C25" s="489" t="s">
        <v>84</v>
      </c>
      <c r="D25" s="489" t="s">
        <v>84</v>
      </c>
      <c r="E25" s="489">
        <v>0.13756773999999999</v>
      </c>
      <c r="F25" s="489">
        <v>5.9414290000000002E-2</v>
      </c>
      <c r="G25" s="489">
        <v>0.61511979000000006</v>
      </c>
      <c r="H25" s="490">
        <f t="shared" si="0"/>
        <v>0.13756773999999999</v>
      </c>
      <c r="I25" s="490">
        <f t="shared" si="1"/>
        <v>0.67453408000000004</v>
      </c>
      <c r="J25" s="490">
        <f t="shared" si="2"/>
        <v>0.81210182000000009</v>
      </c>
    </row>
    <row r="26" spans="1:10" s="47" customFormat="1" x14ac:dyDescent="0.2">
      <c r="A26" s="479" t="s">
        <v>327</v>
      </c>
      <c r="B26" s="492" t="s">
        <v>84</v>
      </c>
      <c r="C26" s="492" t="s">
        <v>84</v>
      </c>
      <c r="D26" s="492" t="s">
        <v>84</v>
      </c>
      <c r="E26" s="492">
        <v>0</v>
      </c>
      <c r="F26" s="492">
        <v>0.37685251000000003</v>
      </c>
      <c r="G26" s="492">
        <v>7.9756700000000007E-3</v>
      </c>
      <c r="H26" s="493">
        <f t="shared" si="0"/>
        <v>0</v>
      </c>
      <c r="I26" s="493">
        <f t="shared" si="1"/>
        <v>0.38482818000000002</v>
      </c>
      <c r="J26" s="493">
        <f t="shared" si="2"/>
        <v>0.38482818000000002</v>
      </c>
    </row>
    <row r="27" spans="1:10" s="7" customFormat="1" x14ac:dyDescent="0.2">
      <c r="A27" s="475" t="s">
        <v>606</v>
      </c>
      <c r="B27" s="499" t="s">
        <v>84</v>
      </c>
      <c r="C27" s="499" t="s">
        <v>84</v>
      </c>
      <c r="D27" s="499" t="s">
        <v>84</v>
      </c>
      <c r="E27" s="499">
        <v>2.4000469399999997</v>
      </c>
      <c r="F27" s="499">
        <v>78.717779300000004</v>
      </c>
      <c r="G27" s="499">
        <v>369.99242449000002</v>
      </c>
      <c r="H27" s="500">
        <f t="shared" si="0"/>
        <v>2.4000469399999997</v>
      </c>
      <c r="I27" s="500">
        <f t="shared" si="1"/>
        <v>448.71020379000004</v>
      </c>
      <c r="J27" s="500">
        <f t="shared" si="2"/>
        <v>451.11025073000002</v>
      </c>
    </row>
    <row r="28" spans="1:10" x14ac:dyDescent="0.2">
      <c r="A28" s="479" t="s">
        <v>607</v>
      </c>
      <c r="B28" s="492" t="s">
        <v>84</v>
      </c>
      <c r="C28" s="492" t="s">
        <v>84</v>
      </c>
      <c r="D28" s="492" t="s">
        <v>84</v>
      </c>
      <c r="E28" s="492">
        <v>0</v>
      </c>
      <c r="F28" s="492">
        <v>1.77017026</v>
      </c>
      <c r="G28" s="492">
        <v>2.5994257300000001</v>
      </c>
      <c r="H28" s="493">
        <f t="shared" si="0"/>
        <v>0</v>
      </c>
      <c r="I28" s="493">
        <f t="shared" si="1"/>
        <v>4.3695959900000005</v>
      </c>
      <c r="J28" s="493">
        <f t="shared" si="2"/>
        <v>4.3695959900000005</v>
      </c>
    </row>
    <row r="29" spans="1:10" s="47" customFormat="1" x14ac:dyDescent="0.2">
      <c r="A29" s="477" t="s">
        <v>328</v>
      </c>
      <c r="B29" s="489" t="s">
        <v>84</v>
      </c>
      <c r="C29" s="489" t="s">
        <v>84</v>
      </c>
      <c r="D29" s="489" t="s">
        <v>84</v>
      </c>
      <c r="E29" s="489">
        <v>1.46163869</v>
      </c>
      <c r="F29" s="489">
        <v>23.45293702</v>
      </c>
      <c r="G29" s="489">
        <v>140.18800280000002</v>
      </c>
      <c r="H29" s="490">
        <f t="shared" si="0"/>
        <v>1.46163869</v>
      </c>
      <c r="I29" s="490">
        <f t="shared" si="1"/>
        <v>163.64093982000003</v>
      </c>
      <c r="J29" s="490">
        <f t="shared" si="2"/>
        <v>165.10257851000003</v>
      </c>
    </row>
    <row r="30" spans="1:10" x14ac:dyDescent="0.2">
      <c r="A30" s="476" t="s">
        <v>608</v>
      </c>
      <c r="B30" s="488" t="s">
        <v>84</v>
      </c>
      <c r="C30" s="488" t="s">
        <v>84</v>
      </c>
      <c r="D30" s="488" t="s">
        <v>84</v>
      </c>
      <c r="E30" s="488">
        <v>0.36132421999999997</v>
      </c>
      <c r="F30" s="488">
        <v>18.765411010000001</v>
      </c>
      <c r="G30" s="488">
        <v>68.382773209999996</v>
      </c>
      <c r="H30" s="267">
        <f t="shared" si="0"/>
        <v>0.36132421999999997</v>
      </c>
      <c r="I30" s="267">
        <f t="shared" si="1"/>
        <v>87.14818421999999</v>
      </c>
      <c r="J30" s="267">
        <f t="shared" si="2"/>
        <v>87.509508439999991</v>
      </c>
    </row>
    <row r="31" spans="1:10" s="7" customFormat="1" x14ac:dyDescent="0.2">
      <c r="A31" s="477" t="s">
        <v>635</v>
      </c>
      <c r="B31" s="489" t="s">
        <v>84</v>
      </c>
      <c r="C31" s="489" t="s">
        <v>84</v>
      </c>
      <c r="D31" s="489" t="s">
        <v>84</v>
      </c>
      <c r="E31" s="489">
        <v>1.10031447</v>
      </c>
      <c r="F31" s="489">
        <v>4.68752601</v>
      </c>
      <c r="G31" s="489">
        <v>71.805229589000007</v>
      </c>
      <c r="H31" s="490">
        <f t="shared" si="0"/>
        <v>1.10031447</v>
      </c>
      <c r="I31" s="490">
        <f t="shared" si="1"/>
        <v>76.492755599000006</v>
      </c>
      <c r="J31" s="490">
        <f t="shared" si="2"/>
        <v>77.593070069000007</v>
      </c>
    </row>
    <row r="32" spans="1:10" s="47" customFormat="1" x14ac:dyDescent="0.2">
      <c r="A32" s="476" t="s">
        <v>329</v>
      </c>
      <c r="B32" s="488" t="s">
        <v>84</v>
      </c>
      <c r="C32" s="488" t="s">
        <v>84</v>
      </c>
      <c r="D32" s="488" t="s">
        <v>84</v>
      </c>
      <c r="E32" s="488">
        <v>0.57508576</v>
      </c>
      <c r="F32" s="488">
        <v>53.489272020000001</v>
      </c>
      <c r="G32" s="488">
        <v>226.80332993000002</v>
      </c>
      <c r="H32" s="267">
        <f t="shared" si="0"/>
        <v>0.57508576</v>
      </c>
      <c r="I32" s="267">
        <f t="shared" si="1"/>
        <v>280.29260195000001</v>
      </c>
      <c r="J32" s="267">
        <f t="shared" si="2"/>
        <v>280.86768770999998</v>
      </c>
    </row>
    <row r="33" spans="1:10" x14ac:dyDescent="0.2">
      <c r="A33" s="477" t="s">
        <v>330</v>
      </c>
      <c r="B33" s="489" t="s">
        <v>84</v>
      </c>
      <c r="C33" s="489" t="s">
        <v>84</v>
      </c>
      <c r="D33" s="489" t="s">
        <v>84</v>
      </c>
      <c r="E33" s="489">
        <v>0.36332249</v>
      </c>
      <c r="F33" s="489">
        <v>5.4000000000000003E-3</v>
      </c>
      <c r="G33" s="489">
        <v>0.40166603000000001</v>
      </c>
      <c r="H33" s="490">
        <f t="shared" si="0"/>
        <v>0.36332249</v>
      </c>
      <c r="I33" s="490">
        <f t="shared" si="1"/>
        <v>0.40706603000000002</v>
      </c>
      <c r="J33" s="490">
        <f t="shared" si="2"/>
        <v>0.77038852000000002</v>
      </c>
    </row>
    <row r="34" spans="1:10" x14ac:dyDescent="0.2">
      <c r="A34" s="501" t="s">
        <v>609</v>
      </c>
      <c r="B34" s="502" t="s">
        <v>84</v>
      </c>
      <c r="C34" s="502" t="s">
        <v>84</v>
      </c>
      <c r="D34" s="502" t="s">
        <v>84</v>
      </c>
      <c r="E34" s="502">
        <v>2.0973498290000001</v>
      </c>
      <c r="F34" s="502">
        <v>8.7106716600000009</v>
      </c>
      <c r="G34" s="502">
        <v>21.396061548999999</v>
      </c>
      <c r="H34" s="503">
        <f t="shared" si="0"/>
        <v>2.0973498290000001</v>
      </c>
      <c r="I34" s="503">
        <f t="shared" si="1"/>
        <v>30.106733208999998</v>
      </c>
      <c r="J34" s="503">
        <f t="shared" si="2"/>
        <v>32.204083038</v>
      </c>
    </row>
    <row r="35" spans="1:10" s="7" customFormat="1" x14ac:dyDescent="0.2">
      <c r="A35" s="477" t="s">
        <v>610</v>
      </c>
      <c r="B35" s="489" t="s">
        <v>84</v>
      </c>
      <c r="C35" s="489" t="s">
        <v>84</v>
      </c>
      <c r="D35" s="489" t="s">
        <v>84</v>
      </c>
      <c r="E35" s="489">
        <v>0</v>
      </c>
      <c r="F35" s="489">
        <v>0.76248499999999997</v>
      </c>
      <c r="G35" s="489">
        <v>0.36502492999999997</v>
      </c>
      <c r="H35" s="490">
        <f t="shared" si="0"/>
        <v>0</v>
      </c>
      <c r="I35" s="490">
        <f t="shared" si="1"/>
        <v>1.12750993</v>
      </c>
      <c r="J35" s="490">
        <f t="shared" si="2"/>
        <v>1.12750993</v>
      </c>
    </row>
    <row r="36" spans="1:10" x14ac:dyDescent="0.2">
      <c r="A36" s="479" t="s">
        <v>331</v>
      </c>
      <c r="B36" s="492" t="s">
        <v>84</v>
      </c>
      <c r="C36" s="492" t="s">
        <v>84</v>
      </c>
      <c r="D36" s="492" t="s">
        <v>84</v>
      </c>
      <c r="E36" s="492">
        <v>2.0708010290000001</v>
      </c>
      <c r="F36" s="492">
        <v>4.7947577800000003</v>
      </c>
      <c r="G36" s="492">
        <v>4.4721841900000001</v>
      </c>
      <c r="H36" s="493">
        <f t="shared" si="0"/>
        <v>2.0708010290000001</v>
      </c>
      <c r="I36" s="493">
        <f t="shared" si="1"/>
        <v>9.2669419700000013</v>
      </c>
      <c r="J36" s="493">
        <f t="shared" si="2"/>
        <v>11.337742999000001</v>
      </c>
    </row>
    <row r="37" spans="1:10" x14ac:dyDescent="0.2">
      <c r="A37" s="478" t="s">
        <v>611</v>
      </c>
      <c r="B37" s="489" t="s">
        <v>84</v>
      </c>
      <c r="C37" s="489" t="s">
        <v>84</v>
      </c>
      <c r="D37" s="489" t="s">
        <v>84</v>
      </c>
      <c r="E37" s="489">
        <v>2.6548800000000001E-2</v>
      </c>
      <c r="F37" s="489">
        <v>3.1534288799999999</v>
      </c>
      <c r="G37" s="489">
        <v>16.558852429999998</v>
      </c>
      <c r="H37" s="490">
        <f t="shared" si="0"/>
        <v>2.6548800000000001E-2</v>
      </c>
      <c r="I37" s="490">
        <f t="shared" si="1"/>
        <v>19.712281309999998</v>
      </c>
      <c r="J37" s="490">
        <f t="shared" si="2"/>
        <v>19.738830109999999</v>
      </c>
    </row>
    <row r="38" spans="1:10" x14ac:dyDescent="0.2">
      <c r="A38" s="479" t="s">
        <v>612</v>
      </c>
      <c r="B38" s="488" t="s">
        <v>84</v>
      </c>
      <c r="C38" s="488" t="s">
        <v>84</v>
      </c>
      <c r="D38" s="488" t="s">
        <v>84</v>
      </c>
      <c r="E38" s="488">
        <v>0</v>
      </c>
      <c r="F38" s="488">
        <v>0.32832749999999999</v>
      </c>
      <c r="G38" s="488">
        <v>0.59399959999999996</v>
      </c>
      <c r="H38" s="267">
        <f t="shared" si="0"/>
        <v>0</v>
      </c>
      <c r="I38" s="267">
        <f t="shared" si="1"/>
        <v>0.92232709999999996</v>
      </c>
      <c r="J38" s="267">
        <f t="shared" si="2"/>
        <v>0.92232709999999996</v>
      </c>
    </row>
    <row r="39" spans="1:10" x14ac:dyDescent="0.2">
      <c r="A39" s="478" t="s">
        <v>637</v>
      </c>
      <c r="B39" s="494" t="s">
        <v>84</v>
      </c>
      <c r="C39" s="494" t="s">
        <v>84</v>
      </c>
      <c r="D39" s="494" t="s">
        <v>84</v>
      </c>
      <c r="E39" s="494">
        <v>2.6548800000000001E-2</v>
      </c>
      <c r="F39" s="494">
        <v>0.30058068999999998</v>
      </c>
      <c r="G39" s="494">
        <v>1.1599839999999999</v>
      </c>
      <c r="H39" s="495">
        <f t="shared" si="0"/>
        <v>2.6548800000000001E-2</v>
      </c>
      <c r="I39" s="495">
        <f t="shared" si="1"/>
        <v>1.46056469</v>
      </c>
      <c r="J39" s="495">
        <f t="shared" si="2"/>
        <v>1.48711349</v>
      </c>
    </row>
    <row r="40" spans="1:10" x14ac:dyDescent="0.2">
      <c r="A40" s="479" t="s">
        <v>636</v>
      </c>
      <c r="B40" s="492" t="s">
        <v>84</v>
      </c>
      <c r="C40" s="492" t="s">
        <v>84</v>
      </c>
      <c r="D40" s="492" t="s">
        <v>84</v>
      </c>
      <c r="E40" s="492">
        <v>0</v>
      </c>
      <c r="F40" s="492">
        <v>0</v>
      </c>
      <c r="G40" s="492">
        <v>1.9157343189999998</v>
      </c>
      <c r="H40" s="493">
        <f t="shared" si="0"/>
        <v>0</v>
      </c>
      <c r="I40" s="493">
        <f t="shared" si="1"/>
        <v>1.9157343189999998</v>
      </c>
      <c r="J40" s="493">
        <f t="shared" si="2"/>
        <v>1.9157343189999998</v>
      </c>
    </row>
    <row r="41" spans="1:10" x14ac:dyDescent="0.2">
      <c r="A41" s="478" t="s">
        <v>638</v>
      </c>
      <c r="B41" s="494" t="s">
        <v>84</v>
      </c>
      <c r="C41" s="494" t="s">
        <v>84</v>
      </c>
      <c r="D41" s="494" t="s">
        <v>84</v>
      </c>
      <c r="E41" s="494">
        <v>0</v>
      </c>
      <c r="F41" s="494">
        <v>1.1124709999999999E-2</v>
      </c>
      <c r="G41" s="494">
        <v>4.33051604</v>
      </c>
      <c r="H41" s="495">
        <f t="shared" si="0"/>
        <v>0</v>
      </c>
      <c r="I41" s="495">
        <f t="shared" si="1"/>
        <v>4.3416407499999998</v>
      </c>
      <c r="J41" s="495">
        <f t="shared" si="2"/>
        <v>4.3416407499999998</v>
      </c>
    </row>
    <row r="42" spans="1:10" x14ac:dyDescent="0.2">
      <c r="A42" s="479" t="s">
        <v>639</v>
      </c>
      <c r="B42" s="492" t="s">
        <v>84</v>
      </c>
      <c r="C42" s="492" t="s">
        <v>84</v>
      </c>
      <c r="D42" s="492" t="s">
        <v>84</v>
      </c>
      <c r="E42" s="492">
        <v>0</v>
      </c>
      <c r="F42" s="492">
        <v>2.5133959799999999</v>
      </c>
      <c r="G42" s="492">
        <v>8.5586184700000008</v>
      </c>
      <c r="H42" s="493">
        <f t="shared" si="0"/>
        <v>0</v>
      </c>
      <c r="I42" s="493">
        <f t="shared" si="1"/>
        <v>11.072014450000001</v>
      </c>
      <c r="J42" s="493">
        <f t="shared" si="2"/>
        <v>11.072014450000001</v>
      </c>
    </row>
    <row r="43" spans="1:10" s="47" customFormat="1" x14ac:dyDescent="0.2">
      <c r="A43" s="504" t="s">
        <v>613</v>
      </c>
      <c r="B43" s="505" t="s">
        <v>84</v>
      </c>
      <c r="C43" s="505" t="s">
        <v>84</v>
      </c>
      <c r="D43" s="505" t="s">
        <v>84</v>
      </c>
      <c r="E43" s="505">
        <v>1.92363193</v>
      </c>
      <c r="F43" s="505">
        <v>204.297536619</v>
      </c>
      <c r="G43" s="505">
        <v>1400.4100703689999</v>
      </c>
      <c r="H43" s="506">
        <f t="shared" si="0"/>
        <v>1.92363193</v>
      </c>
      <c r="I43" s="506">
        <f t="shared" si="1"/>
        <v>1604.707606988</v>
      </c>
      <c r="J43" s="506">
        <f t="shared" si="2"/>
        <v>1606.631238918</v>
      </c>
    </row>
    <row r="44" spans="1:10" s="7" customFormat="1" x14ac:dyDescent="0.2">
      <c r="A44" s="479" t="s">
        <v>614</v>
      </c>
      <c r="B44" s="492" t="s">
        <v>84</v>
      </c>
      <c r="C44" s="492" t="s">
        <v>84</v>
      </c>
      <c r="D44" s="492" t="s">
        <v>84</v>
      </c>
      <c r="E44" s="492">
        <v>0</v>
      </c>
      <c r="F44" s="492">
        <v>15.276843559</v>
      </c>
      <c r="G44" s="492">
        <v>37.268720639999998</v>
      </c>
      <c r="H44" s="493">
        <f t="shared" si="0"/>
        <v>0</v>
      </c>
      <c r="I44" s="493">
        <f t="shared" si="1"/>
        <v>52.545564198999998</v>
      </c>
      <c r="J44" s="493">
        <f t="shared" si="2"/>
        <v>52.545564198999998</v>
      </c>
    </row>
    <row r="45" spans="1:10" x14ac:dyDescent="0.2">
      <c r="A45" s="478" t="s">
        <v>615</v>
      </c>
      <c r="B45" s="494" t="s">
        <v>84</v>
      </c>
      <c r="C45" s="494" t="s">
        <v>84</v>
      </c>
      <c r="D45" s="494" t="s">
        <v>84</v>
      </c>
      <c r="E45" s="494">
        <v>0.92381877000000001</v>
      </c>
      <c r="F45" s="494">
        <v>144.13298812900001</v>
      </c>
      <c r="G45" s="494">
        <v>909.69027460899997</v>
      </c>
      <c r="H45" s="495">
        <f t="shared" si="0"/>
        <v>0.92381877000000001</v>
      </c>
      <c r="I45" s="495">
        <f t="shared" si="1"/>
        <v>1053.823262738</v>
      </c>
      <c r="J45" s="495">
        <f t="shared" si="2"/>
        <v>1054.7470815080001</v>
      </c>
    </row>
    <row r="46" spans="1:10" s="47" customFormat="1" x14ac:dyDescent="0.2">
      <c r="A46" s="479" t="s">
        <v>616</v>
      </c>
      <c r="B46" s="492" t="s">
        <v>84</v>
      </c>
      <c r="C46" s="492" t="s">
        <v>84</v>
      </c>
      <c r="D46" s="492" t="s">
        <v>84</v>
      </c>
      <c r="E46" s="492">
        <v>6.1007019999999995E-2</v>
      </c>
      <c r="F46" s="492">
        <v>7.912084009</v>
      </c>
      <c r="G46" s="492">
        <v>39.761109019000003</v>
      </c>
      <c r="H46" s="493">
        <f t="shared" si="0"/>
        <v>6.1007019999999995E-2</v>
      </c>
      <c r="I46" s="493">
        <f t="shared" si="1"/>
        <v>47.673193028</v>
      </c>
      <c r="J46" s="493">
        <f t="shared" si="2"/>
        <v>47.734200047999998</v>
      </c>
    </row>
    <row r="47" spans="1:10" s="7" customFormat="1" x14ac:dyDescent="0.2">
      <c r="A47" s="478" t="s">
        <v>645</v>
      </c>
      <c r="B47" s="494" t="s">
        <v>84</v>
      </c>
      <c r="C47" s="494" t="s">
        <v>84</v>
      </c>
      <c r="D47" s="494" t="s">
        <v>84</v>
      </c>
      <c r="E47" s="494">
        <v>0.86281174999999999</v>
      </c>
      <c r="F47" s="494">
        <v>38.375034679999999</v>
      </c>
      <c r="G47" s="494">
        <v>87.320463230000001</v>
      </c>
      <c r="H47" s="495">
        <f t="shared" si="0"/>
        <v>0.86281174999999999</v>
      </c>
      <c r="I47" s="495">
        <f t="shared" si="1"/>
        <v>125.69549791</v>
      </c>
      <c r="J47" s="495">
        <f t="shared" si="2"/>
        <v>126.55830966000001</v>
      </c>
    </row>
    <row r="48" spans="1:10" s="47" customFormat="1" x14ac:dyDescent="0.2">
      <c r="A48" s="476" t="s">
        <v>646</v>
      </c>
      <c r="B48" s="488" t="s">
        <v>84</v>
      </c>
      <c r="C48" s="488" t="s">
        <v>84</v>
      </c>
      <c r="D48" s="488" t="s">
        <v>84</v>
      </c>
      <c r="E48" s="488">
        <v>0</v>
      </c>
      <c r="F48" s="488">
        <v>97.845869440000001</v>
      </c>
      <c r="G48" s="488">
        <v>782.60870235899995</v>
      </c>
      <c r="H48" s="267">
        <f t="shared" si="0"/>
        <v>0</v>
      </c>
      <c r="I48" s="267">
        <f t="shared" si="1"/>
        <v>880.45457179899995</v>
      </c>
      <c r="J48" s="267">
        <f t="shared" si="2"/>
        <v>880.45457179899995</v>
      </c>
    </row>
    <row r="49" spans="1:10" x14ac:dyDescent="0.2">
      <c r="A49" s="477" t="s">
        <v>617</v>
      </c>
      <c r="B49" s="489" t="s">
        <v>84</v>
      </c>
      <c r="C49" s="489" t="s">
        <v>84</v>
      </c>
      <c r="D49" s="489" t="s">
        <v>84</v>
      </c>
      <c r="E49" s="489">
        <v>0.99981315999999998</v>
      </c>
      <c r="F49" s="489">
        <v>44.887704928999995</v>
      </c>
      <c r="G49" s="489">
        <v>453.45107511999998</v>
      </c>
      <c r="H49" s="490">
        <f t="shared" si="0"/>
        <v>0.99981315999999998</v>
      </c>
      <c r="I49" s="490">
        <f t="shared" si="1"/>
        <v>498.33878004899998</v>
      </c>
      <c r="J49" s="490">
        <f t="shared" si="2"/>
        <v>499.33859320899995</v>
      </c>
    </row>
    <row r="50" spans="1:10" x14ac:dyDescent="0.2">
      <c r="A50" s="501" t="s">
        <v>618</v>
      </c>
      <c r="B50" s="502" t="s">
        <v>84</v>
      </c>
      <c r="C50" s="502" t="s">
        <v>84</v>
      </c>
      <c r="D50" s="502" t="s">
        <v>84</v>
      </c>
      <c r="E50" s="502">
        <v>6.7587342999999995</v>
      </c>
      <c r="F50" s="502">
        <v>113.01570438899999</v>
      </c>
      <c r="G50" s="502">
        <v>417.62666646899999</v>
      </c>
      <c r="H50" s="503">
        <f t="shared" si="0"/>
        <v>6.7587342999999995</v>
      </c>
      <c r="I50" s="503">
        <f t="shared" si="1"/>
        <v>530.64237085799994</v>
      </c>
      <c r="J50" s="503">
        <f t="shared" si="2"/>
        <v>537.40110515799995</v>
      </c>
    </row>
    <row r="51" spans="1:10" x14ac:dyDescent="0.2">
      <c r="A51" s="477" t="s">
        <v>619</v>
      </c>
      <c r="B51" s="489" t="s">
        <v>84</v>
      </c>
      <c r="C51" s="489" t="s">
        <v>84</v>
      </c>
      <c r="D51" s="489" t="s">
        <v>84</v>
      </c>
      <c r="E51" s="489">
        <v>5.1227639999999998E-2</v>
      </c>
      <c r="F51" s="489">
        <v>5.7637232889999996</v>
      </c>
      <c r="G51" s="489">
        <v>26.134159019000002</v>
      </c>
      <c r="H51" s="490">
        <f t="shared" si="0"/>
        <v>5.1227639999999998E-2</v>
      </c>
      <c r="I51" s="490">
        <f t="shared" si="1"/>
        <v>31.897882308</v>
      </c>
      <c r="J51" s="490">
        <f t="shared" si="2"/>
        <v>31.949109948</v>
      </c>
    </row>
    <row r="52" spans="1:10" s="47" customFormat="1" x14ac:dyDescent="0.2">
      <c r="A52" s="476" t="s">
        <v>620</v>
      </c>
      <c r="B52" s="488" t="s">
        <v>84</v>
      </c>
      <c r="C52" s="488" t="s">
        <v>84</v>
      </c>
      <c r="D52" s="488" t="s">
        <v>84</v>
      </c>
      <c r="E52" s="488">
        <v>3.1789479090000001</v>
      </c>
      <c r="F52" s="488">
        <v>50.774294138999998</v>
      </c>
      <c r="G52" s="488">
        <v>86.601057339999997</v>
      </c>
      <c r="H52" s="267">
        <f t="shared" si="0"/>
        <v>3.1789479090000001</v>
      </c>
      <c r="I52" s="267">
        <f t="shared" si="1"/>
        <v>137.37535147899999</v>
      </c>
      <c r="J52" s="267">
        <f t="shared" si="2"/>
        <v>140.55429938799998</v>
      </c>
    </row>
    <row r="53" spans="1:10" x14ac:dyDescent="0.2">
      <c r="A53" s="477" t="s">
        <v>621</v>
      </c>
      <c r="B53" s="489" t="s">
        <v>84</v>
      </c>
      <c r="C53" s="489" t="s">
        <v>84</v>
      </c>
      <c r="D53" s="489" t="s">
        <v>84</v>
      </c>
      <c r="E53" s="489">
        <v>0</v>
      </c>
      <c r="F53" s="489">
        <v>1.44174723</v>
      </c>
      <c r="G53" s="489">
        <v>24.748612629</v>
      </c>
      <c r="H53" s="490">
        <f t="shared" si="0"/>
        <v>0</v>
      </c>
      <c r="I53" s="490">
        <f t="shared" si="1"/>
        <v>26.190359859000001</v>
      </c>
      <c r="J53" s="490">
        <f t="shared" si="2"/>
        <v>26.190359859000001</v>
      </c>
    </row>
    <row r="54" spans="1:10" s="7" customFormat="1" x14ac:dyDescent="0.2">
      <c r="A54" s="476" t="s">
        <v>622</v>
      </c>
      <c r="B54" s="488" t="s">
        <v>84</v>
      </c>
      <c r="C54" s="488" t="s">
        <v>84</v>
      </c>
      <c r="D54" s="488" t="s">
        <v>84</v>
      </c>
      <c r="E54" s="488">
        <v>2.0134241299999998</v>
      </c>
      <c r="F54" s="488">
        <v>30.594024989999998</v>
      </c>
      <c r="G54" s="488">
        <v>145.131174219</v>
      </c>
      <c r="H54" s="267">
        <f t="shared" si="0"/>
        <v>2.0134241299999998</v>
      </c>
      <c r="I54" s="267">
        <f t="shared" si="1"/>
        <v>175.72519920900001</v>
      </c>
      <c r="J54" s="267">
        <f t="shared" si="2"/>
        <v>177.73862333900001</v>
      </c>
    </row>
    <row r="55" spans="1:10" x14ac:dyDescent="0.2">
      <c r="A55" s="478" t="s">
        <v>623</v>
      </c>
      <c r="B55" s="494" t="s">
        <v>84</v>
      </c>
      <c r="C55" s="494" t="s">
        <v>84</v>
      </c>
      <c r="D55" s="494" t="s">
        <v>84</v>
      </c>
      <c r="E55" s="494">
        <v>1.5151346200000002</v>
      </c>
      <c r="F55" s="494">
        <v>24.441914739999998</v>
      </c>
      <c r="G55" s="494">
        <v>135.01166325900002</v>
      </c>
      <c r="H55" s="495">
        <f t="shared" si="0"/>
        <v>1.5151346200000002</v>
      </c>
      <c r="I55" s="495">
        <f t="shared" si="1"/>
        <v>159.453577999</v>
      </c>
      <c r="J55" s="495">
        <f t="shared" si="2"/>
        <v>160.968712619</v>
      </c>
    </row>
    <row r="56" spans="1:10" x14ac:dyDescent="0.2">
      <c r="A56" s="507" t="s">
        <v>624</v>
      </c>
      <c r="B56" s="508" t="s">
        <v>84</v>
      </c>
      <c r="C56" s="508" t="s">
        <v>84</v>
      </c>
      <c r="D56" s="508" t="s">
        <v>84</v>
      </c>
      <c r="E56" s="508">
        <v>6.8256615599999995</v>
      </c>
      <c r="F56" s="508">
        <v>331.16161462000002</v>
      </c>
      <c r="G56" s="508">
        <v>1856.3771528499999</v>
      </c>
      <c r="H56" s="509">
        <f t="shared" si="0"/>
        <v>6.8256615599999995</v>
      </c>
      <c r="I56" s="509">
        <f t="shared" si="1"/>
        <v>2187.53876747</v>
      </c>
      <c r="J56" s="509">
        <f t="shared" si="2"/>
        <v>2194.3644290299999</v>
      </c>
    </row>
    <row r="57" spans="1:10" x14ac:dyDescent="0.2">
      <c r="A57" s="478" t="s">
        <v>625</v>
      </c>
      <c r="B57" s="494" t="s">
        <v>84</v>
      </c>
      <c r="C57" s="494" t="s">
        <v>84</v>
      </c>
      <c r="D57" s="494" t="s">
        <v>84</v>
      </c>
      <c r="E57" s="494">
        <v>0</v>
      </c>
      <c r="F57" s="494">
        <v>0.80079350999999999</v>
      </c>
      <c r="G57" s="494">
        <v>29.413154899999999</v>
      </c>
      <c r="H57" s="495">
        <f t="shared" si="0"/>
        <v>0</v>
      </c>
      <c r="I57" s="495">
        <f t="shared" si="1"/>
        <v>30.213948409999997</v>
      </c>
      <c r="J57" s="495">
        <f t="shared" si="2"/>
        <v>30.213948409999997</v>
      </c>
    </row>
    <row r="58" spans="1:10" x14ac:dyDescent="0.2">
      <c r="A58" s="479" t="s">
        <v>332</v>
      </c>
      <c r="B58" s="492" t="s">
        <v>84</v>
      </c>
      <c r="C58" s="492" t="s">
        <v>84</v>
      </c>
      <c r="D58" s="492" t="s">
        <v>84</v>
      </c>
      <c r="E58" s="492">
        <v>0</v>
      </c>
      <c r="F58" s="492">
        <v>0</v>
      </c>
      <c r="G58" s="492">
        <v>0</v>
      </c>
      <c r="H58" s="493">
        <f t="shared" si="0"/>
        <v>0</v>
      </c>
      <c r="I58" s="493">
        <f t="shared" si="1"/>
        <v>0</v>
      </c>
      <c r="J58" s="493">
        <f t="shared" si="2"/>
        <v>0</v>
      </c>
    </row>
    <row r="59" spans="1:10" s="47" customFormat="1" x14ac:dyDescent="0.2">
      <c r="A59" s="745" t="s">
        <v>626</v>
      </c>
      <c r="B59" s="489" t="s">
        <v>84</v>
      </c>
      <c r="C59" s="489" t="s">
        <v>84</v>
      </c>
      <c r="D59" s="489" t="s">
        <v>84</v>
      </c>
      <c r="E59" s="489">
        <v>2.553619E-2</v>
      </c>
      <c r="F59" s="489">
        <v>6.2751369600000002</v>
      </c>
      <c r="G59" s="489">
        <v>217.55076858999999</v>
      </c>
      <c r="H59" s="490">
        <f t="shared" si="0"/>
        <v>2.553619E-2</v>
      </c>
      <c r="I59" s="490">
        <f t="shared" si="1"/>
        <v>223.82590554999999</v>
      </c>
      <c r="J59" s="490">
        <f t="shared" si="2"/>
        <v>223.85144173999998</v>
      </c>
    </row>
    <row r="60" spans="1:10" s="47" customFormat="1" x14ac:dyDescent="0.2">
      <c r="A60" s="476" t="s">
        <v>627</v>
      </c>
      <c r="B60" s="488" t="s">
        <v>84</v>
      </c>
      <c r="C60" s="488" t="s">
        <v>84</v>
      </c>
      <c r="D60" s="488" t="s">
        <v>84</v>
      </c>
      <c r="E60" s="488">
        <v>4.2308401099999999</v>
      </c>
      <c r="F60" s="488">
        <v>274.06647266000004</v>
      </c>
      <c r="G60" s="488">
        <v>1447.50076414</v>
      </c>
      <c r="H60" s="267">
        <f t="shared" si="0"/>
        <v>4.2308401099999999</v>
      </c>
      <c r="I60" s="267">
        <f t="shared" si="1"/>
        <v>1721.5672368</v>
      </c>
      <c r="J60" s="267">
        <f t="shared" si="2"/>
        <v>1725.79807691</v>
      </c>
    </row>
    <row r="61" spans="1:10" s="7" customFormat="1" x14ac:dyDescent="0.2">
      <c r="A61" s="477" t="s">
        <v>628</v>
      </c>
      <c r="B61" s="494" t="s">
        <v>84</v>
      </c>
      <c r="C61" s="494" t="s">
        <v>84</v>
      </c>
      <c r="D61" s="494" t="s">
        <v>84</v>
      </c>
      <c r="E61" s="494">
        <v>2.5692852599999996</v>
      </c>
      <c r="F61" s="494">
        <v>50.019211490000004</v>
      </c>
      <c r="G61" s="494">
        <v>161.91246521900001</v>
      </c>
      <c r="H61" s="495">
        <f t="shared" si="0"/>
        <v>2.5692852599999996</v>
      </c>
      <c r="I61" s="495">
        <f t="shared" si="1"/>
        <v>211.93167670900002</v>
      </c>
      <c r="J61" s="495">
        <f t="shared" si="2"/>
        <v>214.500961969</v>
      </c>
    </row>
    <row r="62" spans="1:10" x14ac:dyDescent="0.2">
      <c r="A62" s="501" t="s">
        <v>629</v>
      </c>
      <c r="B62" s="508" t="s">
        <v>84</v>
      </c>
      <c r="C62" s="508" t="s">
        <v>84</v>
      </c>
      <c r="D62" s="508" t="s">
        <v>84</v>
      </c>
      <c r="E62" s="508">
        <v>7.2287266799999994</v>
      </c>
      <c r="F62" s="508">
        <v>127.34420983</v>
      </c>
      <c r="G62" s="508">
        <v>315.85627452</v>
      </c>
      <c r="H62" s="509">
        <f t="shared" si="0"/>
        <v>7.2287266799999994</v>
      </c>
      <c r="I62" s="509">
        <f t="shared" si="1"/>
        <v>443.20048435000001</v>
      </c>
      <c r="J62" s="509">
        <f t="shared" si="2"/>
        <v>450.42921103000003</v>
      </c>
    </row>
    <row r="63" spans="1:10" x14ac:dyDescent="0.2">
      <c r="A63" s="478" t="s">
        <v>630</v>
      </c>
      <c r="B63" s="494" t="s">
        <v>84</v>
      </c>
      <c r="C63" s="494" t="s">
        <v>84</v>
      </c>
      <c r="D63" s="494" t="s">
        <v>84</v>
      </c>
      <c r="E63" s="494">
        <v>6.8079778300000005</v>
      </c>
      <c r="F63" s="494">
        <v>108.50770281999999</v>
      </c>
      <c r="G63" s="494">
        <v>267.54792780000002</v>
      </c>
      <c r="H63" s="495">
        <f t="shared" si="0"/>
        <v>6.8079778300000005</v>
      </c>
      <c r="I63" s="495">
        <f t="shared" si="1"/>
        <v>376.05563061999999</v>
      </c>
      <c r="J63" s="495">
        <f t="shared" si="2"/>
        <v>382.86360845000002</v>
      </c>
    </row>
    <row r="64" spans="1:10" x14ac:dyDescent="0.2">
      <c r="A64" s="479" t="s">
        <v>333</v>
      </c>
      <c r="B64" s="492" t="s">
        <v>84</v>
      </c>
      <c r="C64" s="492" t="s">
        <v>84</v>
      </c>
      <c r="D64" s="492" t="s">
        <v>84</v>
      </c>
      <c r="E64" s="492">
        <v>0.14469051000000002</v>
      </c>
      <c r="F64" s="492">
        <v>6.90563766</v>
      </c>
      <c r="G64" s="492">
        <v>18.123480438999998</v>
      </c>
      <c r="H64" s="493">
        <f t="shared" si="0"/>
        <v>0.14469051000000002</v>
      </c>
      <c r="I64" s="493">
        <f t="shared" si="1"/>
        <v>25.029118098999998</v>
      </c>
      <c r="J64" s="493">
        <f t="shared" si="2"/>
        <v>25.173808608999998</v>
      </c>
    </row>
    <row r="65" spans="1:12" x14ac:dyDescent="0.2">
      <c r="A65" s="478" t="s">
        <v>631</v>
      </c>
      <c r="B65" s="533" t="s">
        <v>84</v>
      </c>
      <c r="C65" s="533" t="s">
        <v>84</v>
      </c>
      <c r="D65" s="489" t="s">
        <v>84</v>
      </c>
      <c r="E65" s="489">
        <v>3.434036E-2</v>
      </c>
      <c r="F65" s="489">
        <v>2.9107143</v>
      </c>
      <c r="G65" s="489">
        <v>8.5236811899999996</v>
      </c>
      <c r="H65" s="490">
        <f t="shared" si="0"/>
        <v>3.434036E-2</v>
      </c>
      <c r="I65" s="490">
        <f t="shared" si="1"/>
        <v>11.43439549</v>
      </c>
      <c r="J65" s="490">
        <f t="shared" si="2"/>
        <v>11.46873585</v>
      </c>
    </row>
    <row r="66" spans="1:12" s="47" customFormat="1" x14ac:dyDescent="0.2">
      <c r="A66" s="479" t="s">
        <v>632</v>
      </c>
      <c r="B66" s="492" t="s">
        <v>84</v>
      </c>
      <c r="C66" s="492" t="s">
        <v>84</v>
      </c>
      <c r="D66" s="492" t="s">
        <v>84</v>
      </c>
      <c r="E66" s="492">
        <v>6.3376769999999999E-2</v>
      </c>
      <c r="F66" s="492">
        <v>1.3574938999999999</v>
      </c>
      <c r="G66" s="492">
        <v>16.569427219000001</v>
      </c>
      <c r="H66" s="493">
        <f t="shared" si="0"/>
        <v>6.3376769999999999E-2</v>
      </c>
      <c r="I66" s="493">
        <f t="shared" si="1"/>
        <v>17.926921119000003</v>
      </c>
      <c r="J66" s="493">
        <f t="shared" si="2"/>
        <v>17.990297889000004</v>
      </c>
    </row>
    <row r="67" spans="1:12" x14ac:dyDescent="0.2">
      <c r="A67" s="745" t="s">
        <v>633</v>
      </c>
      <c r="B67" s="751" t="s">
        <v>84</v>
      </c>
      <c r="C67" s="751" t="s">
        <v>84</v>
      </c>
      <c r="D67" s="751" t="s">
        <v>84</v>
      </c>
      <c r="E67" s="751">
        <v>0.17834121</v>
      </c>
      <c r="F67" s="751">
        <v>7.6626611500000008</v>
      </c>
      <c r="G67" s="751">
        <v>5.0917578700000004</v>
      </c>
      <c r="H67" s="751">
        <f t="shared" si="0"/>
        <v>0.17834121</v>
      </c>
      <c r="I67" s="751">
        <f t="shared" si="1"/>
        <v>12.75441902</v>
      </c>
      <c r="J67" s="751">
        <f t="shared" si="2"/>
        <v>12.93276023</v>
      </c>
    </row>
    <row r="68" spans="1:12" x14ac:dyDescent="0.2">
      <c r="A68" s="742" t="s">
        <v>634</v>
      </c>
      <c r="B68" s="748" t="s">
        <v>84</v>
      </c>
      <c r="C68" s="748" t="s">
        <v>84</v>
      </c>
      <c r="D68" s="748" t="s">
        <v>84</v>
      </c>
      <c r="E68" s="748">
        <v>0</v>
      </c>
      <c r="F68" s="748">
        <v>0</v>
      </c>
      <c r="G68" s="748">
        <v>9.6959999999999998E-3</v>
      </c>
      <c r="H68" s="748">
        <f t="shared" si="0"/>
        <v>0</v>
      </c>
      <c r="I68" s="748">
        <f t="shared" si="1"/>
        <v>9.6959999999999998E-3</v>
      </c>
      <c r="J68" s="748">
        <f t="shared" si="2"/>
        <v>9.6959999999999998E-3</v>
      </c>
    </row>
    <row r="69" spans="1:12" x14ac:dyDescent="0.2">
      <c r="A69" s="746" t="s">
        <v>659</v>
      </c>
      <c r="B69" s="739" t="s">
        <v>84</v>
      </c>
      <c r="C69" s="739" t="s">
        <v>84</v>
      </c>
      <c r="D69" s="739" t="s">
        <v>84</v>
      </c>
      <c r="E69" s="739">
        <v>40.471326770000005</v>
      </c>
      <c r="F69" s="739">
        <v>1068.38595108</v>
      </c>
      <c r="G69" s="739">
        <v>5131.9692233189999</v>
      </c>
      <c r="H69" s="739">
        <f t="shared" si="0"/>
        <v>40.471326770000005</v>
      </c>
      <c r="I69" s="739">
        <f t="shared" si="1"/>
        <v>6200.3551743990001</v>
      </c>
      <c r="J69" s="739">
        <f t="shared" si="2"/>
        <v>6240.826501169</v>
      </c>
      <c r="L69" s="47"/>
    </row>
    <row r="70" spans="1:12" x14ac:dyDescent="0.2">
      <c r="A70" s="217" t="s">
        <v>432</v>
      </c>
      <c r="B70" s="530"/>
      <c r="C70" s="530"/>
      <c r="D70" s="530"/>
      <c r="E70" s="530"/>
      <c r="F70" s="530"/>
      <c r="G70" s="530"/>
      <c r="H70" s="530"/>
      <c r="I70" s="530"/>
      <c r="J70" s="530"/>
    </row>
    <row r="71" spans="1:12" x14ac:dyDescent="0.2">
      <c r="A71" s="217" t="s">
        <v>341</v>
      </c>
      <c r="B71" s="530"/>
      <c r="C71" s="530"/>
      <c r="D71" s="530"/>
      <c r="E71" s="530"/>
      <c r="F71" s="530"/>
      <c r="G71" s="530"/>
      <c r="H71" s="530"/>
      <c r="I71" s="530"/>
      <c r="J71" s="530"/>
    </row>
    <row r="72" spans="1:12" x14ac:dyDescent="0.2">
      <c r="A72" s="511" t="s">
        <v>640</v>
      </c>
      <c r="B72" s="3"/>
      <c r="C72" s="3"/>
      <c r="D72" s="212"/>
      <c r="E72" s="3"/>
      <c r="F72" s="3"/>
      <c r="G72" s="212"/>
      <c r="H72" s="3"/>
      <c r="I72" s="3"/>
      <c r="J72" s="3"/>
    </row>
    <row r="73" spans="1:12" x14ac:dyDescent="0.2">
      <c r="A73" s="38" t="s">
        <v>349</v>
      </c>
      <c r="B73" s="3"/>
      <c r="C73" s="3"/>
      <c r="D73" s="212"/>
      <c r="E73" s="3"/>
      <c r="F73" s="3"/>
      <c r="G73" s="212"/>
      <c r="H73" s="3"/>
      <c r="I73" s="3"/>
      <c r="J73" s="3"/>
    </row>
    <row r="74" spans="1:12" x14ac:dyDescent="0.2">
      <c r="A74" s="242" t="s">
        <v>742</v>
      </c>
      <c r="B74" s="3"/>
      <c r="C74" s="3"/>
      <c r="D74" s="212"/>
      <c r="E74" s="3"/>
      <c r="F74" s="3"/>
      <c r="G74" s="212"/>
      <c r="H74" s="3"/>
      <c r="I74" s="3"/>
      <c r="J74" s="3"/>
    </row>
    <row r="77" spans="1:12" ht="16.5" x14ac:dyDescent="0.25">
      <c r="A77" s="88" t="s">
        <v>791</v>
      </c>
    </row>
    <row r="78" spans="1:12" ht="13.5" thickBot="1" x14ac:dyDescent="0.25">
      <c r="A78" s="205"/>
      <c r="J78" s="398" t="s">
        <v>24</v>
      </c>
    </row>
    <row r="79" spans="1:12" x14ac:dyDescent="0.2">
      <c r="A79" s="204" t="s">
        <v>337</v>
      </c>
      <c r="B79" s="480" t="s">
        <v>34</v>
      </c>
      <c r="C79" s="480" t="s">
        <v>455</v>
      </c>
      <c r="D79" s="480" t="s">
        <v>457</v>
      </c>
      <c r="E79" s="480" t="s">
        <v>97</v>
      </c>
      <c r="F79" s="480" t="s">
        <v>267</v>
      </c>
      <c r="G79" s="481">
        <v>300000</v>
      </c>
      <c r="H79" s="482" t="s">
        <v>344</v>
      </c>
      <c r="I79" s="482" t="s">
        <v>344</v>
      </c>
      <c r="J79" s="482" t="s">
        <v>340</v>
      </c>
    </row>
    <row r="80" spans="1:12" x14ac:dyDescent="0.2">
      <c r="A80" s="203"/>
      <c r="B80" s="483" t="s">
        <v>454</v>
      </c>
      <c r="C80" s="483" t="s">
        <v>35</v>
      </c>
      <c r="D80" s="483" t="s">
        <v>35</v>
      </c>
      <c r="E80" s="483" t="s">
        <v>35</v>
      </c>
      <c r="F80" s="483" t="s">
        <v>35</v>
      </c>
      <c r="G80" s="483" t="s">
        <v>36</v>
      </c>
      <c r="H80" s="484" t="s">
        <v>339</v>
      </c>
      <c r="I80" s="484" t="s">
        <v>282</v>
      </c>
      <c r="J80" s="484" t="s">
        <v>106</v>
      </c>
    </row>
    <row r="81" spans="1:10" ht="13.5" thickBot="1" x14ac:dyDescent="0.25">
      <c r="A81" s="206"/>
      <c r="B81" s="485" t="s">
        <v>36</v>
      </c>
      <c r="C81" s="485" t="s">
        <v>456</v>
      </c>
      <c r="D81" s="485" t="s">
        <v>99</v>
      </c>
      <c r="E81" s="485" t="s">
        <v>100</v>
      </c>
      <c r="F81" s="485" t="s">
        <v>268</v>
      </c>
      <c r="G81" s="485" t="s">
        <v>101</v>
      </c>
      <c r="H81" s="486" t="s">
        <v>282</v>
      </c>
      <c r="I81" s="486" t="s">
        <v>101</v>
      </c>
      <c r="J81" s="486" t="s">
        <v>345</v>
      </c>
    </row>
    <row r="83" spans="1:10" x14ac:dyDescent="0.2">
      <c r="A83" s="496" t="s">
        <v>595</v>
      </c>
      <c r="B83" s="497" t="s">
        <v>84</v>
      </c>
      <c r="C83" s="497" t="s">
        <v>84</v>
      </c>
      <c r="D83" s="497" t="s">
        <v>84</v>
      </c>
      <c r="E83" s="512">
        <f t="shared" ref="E83:J83" si="3">E9/E$69</f>
        <v>0.32094929686437845</v>
      </c>
      <c r="F83" s="512">
        <f t="shared" si="3"/>
        <v>0.11708742900779029</v>
      </c>
      <c r="G83" s="512">
        <f t="shared" si="3"/>
        <v>0.11062592945030028</v>
      </c>
      <c r="H83" s="513">
        <f t="shared" si="3"/>
        <v>0.32094929686437845</v>
      </c>
      <c r="I83" s="513">
        <f t="shared" si="3"/>
        <v>0.11173931330589547</v>
      </c>
      <c r="J83" s="513">
        <f t="shared" si="3"/>
        <v>0.11309602553087973</v>
      </c>
    </row>
    <row r="84" spans="1:10" x14ac:dyDescent="0.2">
      <c r="A84" s="476" t="s">
        <v>596</v>
      </c>
      <c r="B84" s="488" t="s">
        <v>84</v>
      </c>
      <c r="C84" s="488" t="s">
        <v>84</v>
      </c>
      <c r="D84" s="488" t="s">
        <v>84</v>
      </c>
      <c r="E84" s="514">
        <f t="shared" ref="E84:J84" si="4">E10/E$69</f>
        <v>0.2366481065577381</v>
      </c>
      <c r="F84" s="514">
        <f t="shared" si="4"/>
        <v>4.6284539617928049E-2</v>
      </c>
      <c r="G84" s="514">
        <f t="shared" si="4"/>
        <v>2.8063865771949432E-2</v>
      </c>
      <c r="H84" s="515">
        <f t="shared" si="4"/>
        <v>0.2366481065577381</v>
      </c>
      <c r="I84" s="515">
        <f t="shared" si="4"/>
        <v>3.1203478166515402E-2</v>
      </c>
      <c r="J84" s="515">
        <f t="shared" si="4"/>
        <v>3.2535772324541579E-2</v>
      </c>
    </row>
    <row r="85" spans="1:10" x14ac:dyDescent="0.2">
      <c r="A85" s="477" t="s">
        <v>321</v>
      </c>
      <c r="B85" s="489" t="s">
        <v>84</v>
      </c>
      <c r="C85" s="489" t="s">
        <v>84</v>
      </c>
      <c r="D85" s="489" t="s">
        <v>84</v>
      </c>
      <c r="E85" s="516">
        <f t="shared" ref="E85:J85" si="5">E11/E$69</f>
        <v>8.4301190306640378E-2</v>
      </c>
      <c r="F85" s="516">
        <f t="shared" si="5"/>
        <v>6.9976386281030284E-2</v>
      </c>
      <c r="G85" s="516">
        <f t="shared" si="5"/>
        <v>8.0273929595698318E-2</v>
      </c>
      <c r="H85" s="517">
        <f t="shared" si="5"/>
        <v>8.4301190306640378E-2</v>
      </c>
      <c r="I85" s="517">
        <f t="shared" si="5"/>
        <v>7.8499555338324353E-2</v>
      </c>
      <c r="J85" s="517">
        <f t="shared" si="5"/>
        <v>7.853717853848205E-2</v>
      </c>
    </row>
    <row r="86" spans="1:10" x14ac:dyDescent="0.2">
      <c r="A86" s="476" t="s">
        <v>597</v>
      </c>
      <c r="B86" s="488" t="s">
        <v>84</v>
      </c>
      <c r="C86" s="488" t="s">
        <v>84</v>
      </c>
      <c r="D86" s="488" t="s">
        <v>84</v>
      </c>
      <c r="E86" s="514">
        <f t="shared" ref="E86:J86" si="6">E12/E$69</f>
        <v>0</v>
      </c>
      <c r="F86" s="514">
        <f t="shared" si="6"/>
        <v>0</v>
      </c>
      <c r="G86" s="514">
        <f t="shared" si="6"/>
        <v>4.1780453208043729E-7</v>
      </c>
      <c r="H86" s="515">
        <f t="shared" si="6"/>
        <v>0</v>
      </c>
      <c r="I86" s="515">
        <f t="shared" si="6"/>
        <v>3.4581244778575661E-7</v>
      </c>
      <c r="J86" s="515">
        <f t="shared" si="6"/>
        <v>3.4356987805995996E-7</v>
      </c>
    </row>
    <row r="87" spans="1:10" x14ac:dyDescent="0.2">
      <c r="A87" s="477" t="s">
        <v>598</v>
      </c>
      <c r="B87" s="489" t="s">
        <v>84</v>
      </c>
      <c r="C87" s="489" t="s">
        <v>84</v>
      </c>
      <c r="D87" s="489" t="s">
        <v>84</v>
      </c>
      <c r="E87" s="516">
        <f t="shared" ref="E87:J87" si="7">E13/E$69</f>
        <v>0</v>
      </c>
      <c r="F87" s="516">
        <f t="shared" si="7"/>
        <v>8.2650310883195031E-4</v>
      </c>
      <c r="G87" s="516">
        <f t="shared" si="7"/>
        <v>2.2877162779255853E-3</v>
      </c>
      <c r="H87" s="517">
        <f t="shared" si="7"/>
        <v>0</v>
      </c>
      <c r="I87" s="517">
        <f t="shared" si="7"/>
        <v>2.0359339884466528E-3</v>
      </c>
      <c r="J87" s="517">
        <f t="shared" si="7"/>
        <v>2.0227310978178014E-3</v>
      </c>
    </row>
    <row r="88" spans="1:10" x14ac:dyDescent="0.2">
      <c r="A88" s="501" t="s">
        <v>322</v>
      </c>
      <c r="B88" s="502" t="s">
        <v>84</v>
      </c>
      <c r="C88" s="502" t="s">
        <v>84</v>
      </c>
      <c r="D88" s="502" t="s">
        <v>84</v>
      </c>
      <c r="E88" s="520">
        <f t="shared" ref="E88:J88" si="8">E14/E$69</f>
        <v>4.458267479724634E-4</v>
      </c>
      <c r="F88" s="520">
        <f t="shared" si="8"/>
        <v>7.3564537254117105E-3</v>
      </c>
      <c r="G88" s="520">
        <f t="shared" si="8"/>
        <v>4.178246397614287E-3</v>
      </c>
      <c r="H88" s="521">
        <f t="shared" si="8"/>
        <v>4.458267479724634E-4</v>
      </c>
      <c r="I88" s="521">
        <f t="shared" si="8"/>
        <v>4.7258847123770225E-3</v>
      </c>
      <c r="J88" s="521">
        <f t="shared" si="8"/>
        <v>4.6981288334979167E-3</v>
      </c>
    </row>
    <row r="89" spans="1:10" x14ac:dyDescent="0.2">
      <c r="A89" s="477" t="s">
        <v>599</v>
      </c>
      <c r="B89" s="489" t="s">
        <v>84</v>
      </c>
      <c r="C89" s="489" t="s">
        <v>84</v>
      </c>
      <c r="D89" s="489" t="s">
        <v>84</v>
      </c>
      <c r="E89" s="516">
        <f t="shared" ref="E89:J89" si="9">E15/E$69</f>
        <v>0</v>
      </c>
      <c r="F89" s="516">
        <f t="shared" si="9"/>
        <v>1.4023306357458958E-3</v>
      </c>
      <c r="G89" s="516">
        <f t="shared" si="9"/>
        <v>2.16662573685681E-4</v>
      </c>
      <c r="H89" s="517">
        <f t="shared" si="9"/>
        <v>0</v>
      </c>
      <c r="I89" s="517">
        <f t="shared" si="9"/>
        <v>4.2096556351757704E-4</v>
      </c>
      <c r="J89" s="517">
        <f t="shared" si="9"/>
        <v>4.1823563105160548E-4</v>
      </c>
    </row>
    <row r="90" spans="1:10" x14ac:dyDescent="0.2">
      <c r="A90" s="476" t="s">
        <v>600</v>
      </c>
      <c r="B90" s="488" t="s">
        <v>84</v>
      </c>
      <c r="C90" s="488" t="s">
        <v>84</v>
      </c>
      <c r="D90" s="488" t="s">
        <v>84</v>
      </c>
      <c r="E90" s="514">
        <f t="shared" ref="E90:J90" si="10">E16/E$69</f>
        <v>0</v>
      </c>
      <c r="F90" s="514">
        <f t="shared" si="10"/>
        <v>1.7424060819203036E-3</v>
      </c>
      <c r="G90" s="514">
        <f t="shared" si="10"/>
        <v>1.1732230529835627E-4</v>
      </c>
      <c r="H90" s="515">
        <f t="shared" si="10"/>
        <v>0</v>
      </c>
      <c r="I90" s="515">
        <f t="shared" si="10"/>
        <v>3.9734121186675439E-4</v>
      </c>
      <c r="J90" s="515">
        <f t="shared" si="10"/>
        <v>3.9476448168179648E-4</v>
      </c>
    </row>
    <row r="91" spans="1:10" x14ac:dyDescent="0.2">
      <c r="A91" s="491" t="s">
        <v>601</v>
      </c>
      <c r="B91" s="489" t="s">
        <v>84</v>
      </c>
      <c r="C91" s="489" t="s">
        <v>84</v>
      </c>
      <c r="D91" s="489" t="s">
        <v>84</v>
      </c>
      <c r="E91" s="516">
        <f t="shared" ref="E91:J91" si="11">E17/E$69</f>
        <v>0</v>
      </c>
      <c r="F91" s="516">
        <f t="shared" si="11"/>
        <v>2.5522531789598751E-3</v>
      </c>
      <c r="G91" s="516">
        <f t="shared" si="11"/>
        <v>3.0164750520441197E-3</v>
      </c>
      <c r="H91" s="517">
        <f t="shared" si="11"/>
        <v>0</v>
      </c>
      <c r="I91" s="517">
        <f t="shared" si="11"/>
        <v>2.9364847751265841E-3</v>
      </c>
      <c r="J91" s="517">
        <f t="shared" si="11"/>
        <v>2.9174418751409786E-3</v>
      </c>
    </row>
    <row r="92" spans="1:10" x14ac:dyDescent="0.2">
      <c r="A92" s="476" t="s">
        <v>323</v>
      </c>
      <c r="B92" s="488" t="s">
        <v>84</v>
      </c>
      <c r="C92" s="488" t="s">
        <v>84</v>
      </c>
      <c r="D92" s="488" t="s">
        <v>84</v>
      </c>
      <c r="E92" s="514">
        <f t="shared" ref="E92:J92" si="12">E18/E$69</f>
        <v>4.458267479724634E-4</v>
      </c>
      <c r="F92" s="514">
        <f t="shared" si="12"/>
        <v>2.7583583414036598E-4</v>
      </c>
      <c r="G92" s="514">
        <f t="shared" si="12"/>
        <v>6.307575160995443E-4</v>
      </c>
      <c r="H92" s="515">
        <f t="shared" si="12"/>
        <v>4.458267479724634E-4</v>
      </c>
      <c r="I92" s="515">
        <f t="shared" si="12"/>
        <v>5.6960080360917873E-4</v>
      </c>
      <c r="J92" s="515">
        <f t="shared" si="12"/>
        <v>5.6879813744783244E-4</v>
      </c>
    </row>
    <row r="93" spans="1:10" x14ac:dyDescent="0.2">
      <c r="A93" s="477" t="s">
        <v>602</v>
      </c>
      <c r="B93" s="489" t="s">
        <v>84</v>
      </c>
      <c r="C93" s="489" t="s">
        <v>84</v>
      </c>
      <c r="D93" s="489" t="s">
        <v>84</v>
      </c>
      <c r="E93" s="516">
        <f t="shared" ref="E93:J93" si="13">E19/E$69</f>
        <v>0</v>
      </c>
      <c r="F93" s="516">
        <f t="shared" si="13"/>
        <v>1.3836279937092786E-3</v>
      </c>
      <c r="G93" s="516">
        <f t="shared" si="13"/>
        <v>1.9702895048658554E-4</v>
      </c>
      <c r="H93" s="517">
        <f t="shared" si="13"/>
        <v>0</v>
      </c>
      <c r="I93" s="517">
        <f t="shared" si="13"/>
        <v>4.0149235809564681E-4</v>
      </c>
      <c r="J93" s="517">
        <f t="shared" si="13"/>
        <v>3.9888870801546865E-4</v>
      </c>
    </row>
    <row r="94" spans="1:10" x14ac:dyDescent="0.2">
      <c r="A94" s="501" t="s">
        <v>324</v>
      </c>
      <c r="B94" s="502" t="s">
        <v>84</v>
      </c>
      <c r="C94" s="502" t="s">
        <v>84</v>
      </c>
      <c r="D94" s="502" t="s">
        <v>84</v>
      </c>
      <c r="E94" s="520">
        <f t="shared" ref="E94:J94" si="14">E20/E$69</f>
        <v>5.6802798017091044E-3</v>
      </c>
      <c r="F94" s="520">
        <f t="shared" si="14"/>
        <v>6.7563915995929161E-2</v>
      </c>
      <c r="G94" s="520">
        <f t="shared" si="14"/>
        <v>3.1397183595304717E-2</v>
      </c>
      <c r="H94" s="521">
        <f t="shared" si="14"/>
        <v>5.6802798017091044E-3</v>
      </c>
      <c r="I94" s="521">
        <f t="shared" si="14"/>
        <v>3.7629089301745536E-2</v>
      </c>
      <c r="J94" s="521">
        <f t="shared" si="14"/>
        <v>3.7421903489266009E-2</v>
      </c>
    </row>
    <row r="95" spans="1:10" x14ac:dyDescent="0.2">
      <c r="A95" s="491" t="s">
        <v>603</v>
      </c>
      <c r="B95" s="489" t="s">
        <v>84</v>
      </c>
      <c r="C95" s="489" t="s">
        <v>84</v>
      </c>
      <c r="D95" s="489" t="s">
        <v>84</v>
      </c>
      <c r="E95" s="516">
        <f t="shared" ref="E95:J95" si="15">E21/E$69</f>
        <v>0</v>
      </c>
      <c r="F95" s="516">
        <f t="shared" si="15"/>
        <v>0</v>
      </c>
      <c r="G95" s="516">
        <f t="shared" si="15"/>
        <v>2.6361047604355603E-4</v>
      </c>
      <c r="H95" s="517">
        <f t="shared" si="15"/>
        <v>0</v>
      </c>
      <c r="I95" s="517">
        <f t="shared" si="15"/>
        <v>2.1818763795755148E-4</v>
      </c>
      <c r="J95" s="517">
        <f t="shared" si="15"/>
        <v>2.16772706266805E-4</v>
      </c>
    </row>
    <row r="96" spans="1:10" x14ac:dyDescent="0.2">
      <c r="A96" s="476" t="s">
        <v>325</v>
      </c>
      <c r="B96" s="488" t="s">
        <v>84</v>
      </c>
      <c r="C96" s="488" t="s">
        <v>84</v>
      </c>
      <c r="D96" s="488" t="s">
        <v>84</v>
      </c>
      <c r="E96" s="514">
        <f t="shared" ref="E96:J96" si="16">E22/E$69</f>
        <v>0</v>
      </c>
      <c r="F96" s="514">
        <f t="shared" si="16"/>
        <v>1.4397228814597377E-3</v>
      </c>
      <c r="G96" s="514">
        <f t="shared" si="16"/>
        <v>1.0856638379052246E-2</v>
      </c>
      <c r="H96" s="515">
        <f t="shared" si="16"/>
        <v>0</v>
      </c>
      <c r="I96" s="515">
        <f t="shared" si="16"/>
        <v>9.2340054915563182E-3</v>
      </c>
      <c r="J96" s="515">
        <f t="shared" si="16"/>
        <v>9.1741236067491138E-3</v>
      </c>
    </row>
    <row r="97" spans="1:10" x14ac:dyDescent="0.2">
      <c r="A97" s="477" t="s">
        <v>326</v>
      </c>
      <c r="B97" s="489" t="s">
        <v>84</v>
      </c>
      <c r="C97" s="489" t="s">
        <v>84</v>
      </c>
      <c r="D97" s="489" t="s">
        <v>84</v>
      </c>
      <c r="E97" s="516">
        <f t="shared" ref="E97:J97" si="17">E23/E$69</f>
        <v>0</v>
      </c>
      <c r="F97" s="516">
        <f t="shared" si="17"/>
        <v>0</v>
      </c>
      <c r="G97" s="516">
        <f t="shared" si="17"/>
        <v>7.3360442827542262E-3</v>
      </c>
      <c r="H97" s="517">
        <f t="shared" si="17"/>
        <v>0</v>
      </c>
      <c r="I97" s="517">
        <f t="shared" si="17"/>
        <v>6.0719672375299447E-3</v>
      </c>
      <c r="J97" s="517">
        <f t="shared" si="17"/>
        <v>6.0325909513664414E-3</v>
      </c>
    </row>
    <row r="98" spans="1:10" x14ac:dyDescent="0.2">
      <c r="A98" s="476" t="s">
        <v>604</v>
      </c>
      <c r="B98" s="488" t="s">
        <v>84</v>
      </c>
      <c r="C98" s="488" t="s">
        <v>84</v>
      </c>
      <c r="D98" s="488" t="s">
        <v>84</v>
      </c>
      <c r="E98" s="514">
        <f t="shared" ref="E98:J98" si="18">E24/E$69</f>
        <v>2.2811389536266488E-3</v>
      </c>
      <c r="F98" s="514">
        <f t="shared" si="18"/>
        <v>6.571585116691854E-2</v>
      </c>
      <c r="G98" s="514">
        <f t="shared" si="18"/>
        <v>1.2819475960818831E-2</v>
      </c>
      <c r="H98" s="515">
        <f t="shared" si="18"/>
        <v>2.2811389536266488E-3</v>
      </c>
      <c r="I98" s="515">
        <f t="shared" si="18"/>
        <v>2.1934073841694463E-2</v>
      </c>
      <c r="J98" s="515">
        <f t="shared" si="18"/>
        <v>2.1806625922785719E-2</v>
      </c>
    </row>
    <row r="99" spans="1:10" x14ac:dyDescent="0.2">
      <c r="A99" s="477" t="s">
        <v>605</v>
      </c>
      <c r="B99" s="489" t="s">
        <v>84</v>
      </c>
      <c r="C99" s="489" t="s">
        <v>84</v>
      </c>
      <c r="D99" s="489" t="s">
        <v>84</v>
      </c>
      <c r="E99" s="516">
        <f t="shared" ref="E99:J99" si="19">E25/E$69</f>
        <v>3.3991408480824555E-3</v>
      </c>
      <c r="F99" s="516">
        <f t="shared" si="19"/>
        <v>5.5611261024108225E-5</v>
      </c>
      <c r="G99" s="516">
        <f t="shared" si="19"/>
        <v>1.1986038170396188E-4</v>
      </c>
      <c r="H99" s="517">
        <f t="shared" si="19"/>
        <v>3.3991408480824555E-3</v>
      </c>
      <c r="I99" s="517">
        <f t="shared" si="19"/>
        <v>1.087895872135071E-4</v>
      </c>
      <c r="J99" s="517">
        <f t="shared" si="19"/>
        <v>1.3012728680213771E-4</v>
      </c>
    </row>
    <row r="100" spans="1:10" x14ac:dyDescent="0.2">
      <c r="A100" s="479" t="s">
        <v>327</v>
      </c>
      <c r="B100" s="492" t="s">
        <v>84</v>
      </c>
      <c r="C100" s="492" t="s">
        <v>84</v>
      </c>
      <c r="D100" s="492" t="s">
        <v>84</v>
      </c>
      <c r="E100" s="522">
        <f t="shared" ref="E100:J100" si="20">E26/E$69</f>
        <v>0</v>
      </c>
      <c r="F100" s="522">
        <f t="shared" si="20"/>
        <v>3.5273068652676582E-4</v>
      </c>
      <c r="G100" s="522">
        <f t="shared" si="20"/>
        <v>1.5541149318977977E-6</v>
      </c>
      <c r="H100" s="523">
        <f t="shared" si="20"/>
        <v>0</v>
      </c>
      <c r="I100" s="523">
        <f t="shared" si="20"/>
        <v>6.206550579375502E-5</v>
      </c>
      <c r="J100" s="523">
        <f t="shared" si="20"/>
        <v>6.1663015295797109E-5</v>
      </c>
    </row>
    <row r="101" spans="1:10" x14ac:dyDescent="0.2">
      <c r="A101" s="475" t="s">
        <v>606</v>
      </c>
      <c r="B101" s="499" t="s">
        <v>84</v>
      </c>
      <c r="C101" s="499" t="s">
        <v>84</v>
      </c>
      <c r="D101" s="499" t="s">
        <v>84</v>
      </c>
      <c r="E101" s="518">
        <f t="shared" ref="E101:J101" si="21">E27/E$69</f>
        <v>5.9302403245625038E-2</v>
      </c>
      <c r="F101" s="518">
        <f t="shared" si="21"/>
        <v>7.3679159877033676E-2</v>
      </c>
      <c r="G101" s="518">
        <f t="shared" si="21"/>
        <v>7.2095604706435612E-2</v>
      </c>
      <c r="H101" s="519">
        <f t="shared" si="21"/>
        <v>5.9302403245625038E-2</v>
      </c>
      <c r="I101" s="519">
        <f t="shared" si="21"/>
        <v>7.2368467800474581E-2</v>
      </c>
      <c r="J101" s="519">
        <f t="shared" si="21"/>
        <v>7.2283735278572528E-2</v>
      </c>
    </row>
    <row r="102" spans="1:10" x14ac:dyDescent="0.2">
      <c r="A102" s="479" t="s">
        <v>607</v>
      </c>
      <c r="B102" s="492" t="s">
        <v>84</v>
      </c>
      <c r="C102" s="492" t="s">
        <v>84</v>
      </c>
      <c r="D102" s="492" t="s">
        <v>84</v>
      </c>
      <c r="E102" s="522">
        <f t="shared" ref="E102:J102" si="22">E28/E$69</f>
        <v>0</v>
      </c>
      <c r="F102" s="522">
        <f t="shared" si="22"/>
        <v>1.6568640370182581E-3</v>
      </c>
      <c r="G102" s="522">
        <f t="shared" si="22"/>
        <v>5.0651623516925011E-4</v>
      </c>
      <c r="H102" s="523">
        <f t="shared" si="22"/>
        <v>0</v>
      </c>
      <c r="I102" s="523">
        <f t="shared" si="22"/>
        <v>7.0473317529322745E-4</v>
      </c>
      <c r="J102" s="523">
        <f t="shared" si="22"/>
        <v>7.0016302955730459E-4</v>
      </c>
    </row>
    <row r="103" spans="1:10" x14ac:dyDescent="0.2">
      <c r="A103" s="477" t="s">
        <v>328</v>
      </c>
      <c r="B103" s="489" t="s">
        <v>84</v>
      </c>
      <c r="C103" s="489" t="s">
        <v>84</v>
      </c>
      <c r="D103" s="489" t="s">
        <v>84</v>
      </c>
      <c r="E103" s="516">
        <f t="shared" ref="E103:J103" si="23">E29/E$69</f>
        <v>3.6115413223454344E-2</v>
      </c>
      <c r="F103" s="516">
        <f t="shared" si="23"/>
        <v>2.1951745992440385E-2</v>
      </c>
      <c r="G103" s="516">
        <f t="shared" si="23"/>
        <v>2.7316610193803187E-2</v>
      </c>
      <c r="H103" s="517">
        <f t="shared" si="23"/>
        <v>3.6115413223454344E-2</v>
      </c>
      <c r="I103" s="517">
        <f t="shared" si="23"/>
        <v>2.6392188062978463E-2</v>
      </c>
      <c r="J103" s="517">
        <f t="shared" si="23"/>
        <v>2.6455242503388588E-2</v>
      </c>
    </row>
    <row r="104" spans="1:10" x14ac:dyDescent="0.2">
      <c r="A104" s="476" t="s">
        <v>608</v>
      </c>
      <c r="B104" s="488" t="s">
        <v>84</v>
      </c>
      <c r="C104" s="488" t="s">
        <v>84</v>
      </c>
      <c r="D104" s="488" t="s">
        <v>84</v>
      </c>
      <c r="E104" s="514">
        <f t="shared" ref="E104:J104" si="24">E30/E$69</f>
        <v>8.9279064670505712E-3</v>
      </c>
      <c r="F104" s="514">
        <f t="shared" si="24"/>
        <v>1.7564262232230402E-2</v>
      </c>
      <c r="G104" s="514">
        <f t="shared" si="24"/>
        <v>1.3324860347812995E-2</v>
      </c>
      <c r="H104" s="515">
        <f t="shared" si="24"/>
        <v>8.9279064670505712E-3</v>
      </c>
      <c r="I104" s="515">
        <f t="shared" si="24"/>
        <v>1.4055353567458699E-2</v>
      </c>
      <c r="J104" s="515">
        <f t="shared" si="24"/>
        <v>1.4022102428838256E-2</v>
      </c>
    </row>
    <row r="105" spans="1:10" x14ac:dyDescent="0.2">
      <c r="A105" s="477" t="s">
        <v>635</v>
      </c>
      <c r="B105" s="489" t="s">
        <v>84</v>
      </c>
      <c r="C105" s="489" t="s">
        <v>84</v>
      </c>
      <c r="D105" s="489" t="s">
        <v>84</v>
      </c>
      <c r="E105" s="516">
        <f t="shared" ref="E105:J105" si="25">E31/E$69</f>
        <v>2.7187506756403773E-2</v>
      </c>
      <c r="F105" s="516">
        <f t="shared" si="25"/>
        <v>4.3874837602099854E-3</v>
      </c>
      <c r="G105" s="516">
        <f t="shared" si="25"/>
        <v>1.3991749845795333E-2</v>
      </c>
      <c r="H105" s="517">
        <f t="shared" si="25"/>
        <v>2.7187506756403773E-2</v>
      </c>
      <c r="I105" s="517">
        <f t="shared" si="25"/>
        <v>1.2336834495358476E-2</v>
      </c>
      <c r="J105" s="517">
        <f t="shared" si="25"/>
        <v>1.2433140074390094E-2</v>
      </c>
    </row>
    <row r="106" spans="1:10" x14ac:dyDescent="0.2">
      <c r="A106" s="476" t="s">
        <v>329</v>
      </c>
      <c r="B106" s="488" t="s">
        <v>84</v>
      </c>
      <c r="C106" s="488" t="s">
        <v>84</v>
      </c>
      <c r="D106" s="488" t="s">
        <v>84</v>
      </c>
      <c r="E106" s="514">
        <f t="shared" ref="E106:J106" si="26">E32/E$69</f>
        <v>1.4209708598589636E-2</v>
      </c>
      <c r="F106" s="514">
        <f t="shared" si="26"/>
        <v>5.0065495494328864E-2</v>
      </c>
      <c r="G106" s="514">
        <f t="shared" si="26"/>
        <v>4.4194210849791388E-2</v>
      </c>
      <c r="H106" s="515">
        <f t="shared" si="26"/>
        <v>1.4209708598589636E-2</v>
      </c>
      <c r="I106" s="515">
        <f t="shared" si="26"/>
        <v>4.5205894511868627E-2</v>
      </c>
      <c r="J106" s="515">
        <f t="shared" si="26"/>
        <v>4.50048863972407E-2</v>
      </c>
    </row>
    <row r="107" spans="1:10" x14ac:dyDescent="0.2">
      <c r="A107" s="477" t="s">
        <v>330</v>
      </c>
      <c r="B107" s="489" t="s">
        <v>84</v>
      </c>
      <c r="C107" s="489" t="s">
        <v>84</v>
      </c>
      <c r="D107" s="489" t="s">
        <v>84</v>
      </c>
      <c r="E107" s="516">
        <f t="shared" ref="E107:J107" si="27">E33/E$69</f>
        <v>8.9772814235810627E-3</v>
      </c>
      <c r="F107" s="516">
        <f t="shared" si="27"/>
        <v>5.0543532461666108E-6</v>
      </c>
      <c r="G107" s="516">
        <f t="shared" si="27"/>
        <v>7.826742767179544E-5</v>
      </c>
      <c r="H107" s="517">
        <f t="shared" si="27"/>
        <v>8.9772814235810627E-3</v>
      </c>
      <c r="I107" s="517">
        <f t="shared" si="27"/>
        <v>6.5652050334270878E-5</v>
      </c>
      <c r="J107" s="517">
        <f t="shared" si="27"/>
        <v>1.2344334838593809E-4</v>
      </c>
    </row>
    <row r="108" spans="1:10" x14ac:dyDescent="0.2">
      <c r="A108" s="501" t="s">
        <v>609</v>
      </c>
      <c r="B108" s="502" t="s">
        <v>84</v>
      </c>
      <c r="C108" s="502" t="s">
        <v>84</v>
      </c>
      <c r="D108" s="502" t="s">
        <v>84</v>
      </c>
      <c r="E108" s="520">
        <f t="shared" ref="E108:J108" si="28">E34/E$69</f>
        <v>5.1823105304140735E-2</v>
      </c>
      <c r="F108" s="520">
        <f t="shared" si="28"/>
        <v>8.153113255743057E-3</v>
      </c>
      <c r="G108" s="520">
        <f t="shared" si="28"/>
        <v>4.1691718359843392E-3</v>
      </c>
      <c r="H108" s="521">
        <f t="shared" si="28"/>
        <v>5.1823105304140735E-2</v>
      </c>
      <c r="I108" s="521">
        <f t="shared" si="28"/>
        <v>4.8556465496217708E-3</v>
      </c>
      <c r="J108" s="521">
        <f t="shared" si="28"/>
        <v>5.1602272602783777E-3</v>
      </c>
    </row>
    <row r="109" spans="1:10" x14ac:dyDescent="0.2">
      <c r="A109" s="477" t="s">
        <v>610</v>
      </c>
      <c r="B109" s="489" t="s">
        <v>84</v>
      </c>
      <c r="C109" s="489" t="s">
        <v>84</v>
      </c>
      <c r="D109" s="489" t="s">
        <v>84</v>
      </c>
      <c r="E109" s="516">
        <f t="shared" ref="E109:J109" si="29">E35/E$69</f>
        <v>0</v>
      </c>
      <c r="F109" s="516">
        <f t="shared" si="29"/>
        <v>7.1367935831543477E-4</v>
      </c>
      <c r="G109" s="516">
        <f t="shared" si="29"/>
        <v>7.1127653755477378E-5</v>
      </c>
      <c r="H109" s="517">
        <f t="shared" si="29"/>
        <v>0</v>
      </c>
      <c r="I109" s="517">
        <f t="shared" si="29"/>
        <v>1.8184602305613718E-4</v>
      </c>
      <c r="J109" s="517">
        <f t="shared" si="29"/>
        <v>1.8066676421605384E-4</v>
      </c>
    </row>
    <row r="110" spans="1:10" x14ac:dyDescent="0.2">
      <c r="A110" s="479" t="s">
        <v>331</v>
      </c>
      <c r="B110" s="492" t="s">
        <v>84</v>
      </c>
      <c r="C110" s="492" t="s">
        <v>84</v>
      </c>
      <c r="D110" s="492" t="s">
        <v>84</v>
      </c>
      <c r="E110" s="522">
        <f t="shared" ref="E110:J110" si="30">E36/E$69</f>
        <v>5.1167114949515646E-2</v>
      </c>
      <c r="F110" s="522">
        <f t="shared" si="30"/>
        <v>4.4878517685047435E-3</v>
      </c>
      <c r="G110" s="522">
        <f t="shared" si="30"/>
        <v>8.7143628408350104E-4</v>
      </c>
      <c r="H110" s="523">
        <f t="shared" si="30"/>
        <v>5.1167114949515646E-2</v>
      </c>
      <c r="I110" s="523">
        <f t="shared" si="30"/>
        <v>1.4945824407386864E-3</v>
      </c>
      <c r="J110" s="523">
        <f t="shared" si="30"/>
        <v>1.8167053669696271E-3</v>
      </c>
    </row>
    <row r="111" spans="1:10" x14ac:dyDescent="0.2">
      <c r="A111" s="478" t="s">
        <v>611</v>
      </c>
      <c r="B111" s="489" t="s">
        <v>84</v>
      </c>
      <c r="C111" s="489" t="s">
        <v>84</v>
      </c>
      <c r="D111" s="489" t="s">
        <v>84</v>
      </c>
      <c r="E111" s="516">
        <f t="shared" ref="E111:J111" si="31">E37/E$69</f>
        <v>6.5599035462508501E-4</v>
      </c>
      <c r="F111" s="516">
        <f t="shared" si="31"/>
        <v>2.9515821289228775E-3</v>
      </c>
      <c r="G111" s="516">
        <f t="shared" si="31"/>
        <v>3.226607898340218E-3</v>
      </c>
      <c r="H111" s="517">
        <f t="shared" si="31"/>
        <v>6.5599035462508501E-4</v>
      </c>
      <c r="I111" s="517">
        <f t="shared" si="31"/>
        <v>3.1792180859882284E-3</v>
      </c>
      <c r="J111" s="517">
        <f t="shared" si="31"/>
        <v>3.1628551292529317E-3</v>
      </c>
    </row>
    <row r="112" spans="1:10" x14ac:dyDescent="0.2">
      <c r="A112" s="479" t="s">
        <v>612</v>
      </c>
      <c r="B112" s="488" t="s">
        <v>84</v>
      </c>
      <c r="C112" s="488" t="s">
        <v>84</v>
      </c>
      <c r="D112" s="488" t="s">
        <v>84</v>
      </c>
      <c r="E112" s="514">
        <f t="shared" ref="E112:J112" si="32">E38/E$69</f>
        <v>0</v>
      </c>
      <c r="F112" s="514">
        <f t="shared" si="32"/>
        <v>3.0731169730199403E-4</v>
      </c>
      <c r="G112" s="514">
        <f t="shared" si="32"/>
        <v>1.1574496536357683E-4</v>
      </c>
      <c r="H112" s="515">
        <f t="shared" si="32"/>
        <v>0</v>
      </c>
      <c r="I112" s="515">
        <f t="shared" si="32"/>
        <v>1.4875391393839001E-4</v>
      </c>
      <c r="J112" s="515">
        <f t="shared" si="32"/>
        <v>1.477892551294663E-4</v>
      </c>
    </row>
    <row r="113" spans="1:12" x14ac:dyDescent="0.2">
      <c r="A113" s="478" t="s">
        <v>637</v>
      </c>
      <c r="B113" s="494" t="s">
        <v>84</v>
      </c>
      <c r="C113" s="494" t="s">
        <v>84</v>
      </c>
      <c r="D113" s="494" t="s">
        <v>84</v>
      </c>
      <c r="E113" s="526">
        <f t="shared" ref="E113:J113" si="33">E39/E$69</f>
        <v>6.5599035462508501E-4</v>
      </c>
      <c r="F113" s="526">
        <f t="shared" si="33"/>
        <v>2.8134092337712957E-4</v>
      </c>
      <c r="G113" s="526">
        <f t="shared" si="33"/>
        <v>2.2603097359375884E-4</v>
      </c>
      <c r="H113" s="527">
        <f t="shared" si="33"/>
        <v>6.5599035462508501E-4</v>
      </c>
      <c r="I113" s="527">
        <f t="shared" si="33"/>
        <v>2.3556145558090104E-4</v>
      </c>
      <c r="J113" s="527">
        <f t="shared" si="33"/>
        <v>2.3828790781500519E-4</v>
      </c>
    </row>
    <row r="114" spans="1:12" x14ac:dyDescent="0.2">
      <c r="A114" s="479" t="s">
        <v>636</v>
      </c>
      <c r="B114" s="492" t="s">
        <v>84</v>
      </c>
      <c r="C114" s="492" t="s">
        <v>84</v>
      </c>
      <c r="D114" s="492" t="s">
        <v>84</v>
      </c>
      <c r="E114" s="522">
        <f t="shared" ref="E114:J114" si="34">E40/E$69</f>
        <v>0</v>
      </c>
      <c r="F114" s="522">
        <f t="shared" si="34"/>
        <v>0</v>
      </c>
      <c r="G114" s="522">
        <f t="shared" si="34"/>
        <v>3.7329419480833058E-4</v>
      </c>
      <c r="H114" s="523">
        <f t="shared" si="34"/>
        <v>0</v>
      </c>
      <c r="I114" s="523">
        <f t="shared" si="34"/>
        <v>3.0897170647739412E-4</v>
      </c>
      <c r="J114" s="523">
        <f t="shared" si="34"/>
        <v>3.069680464023722E-4</v>
      </c>
    </row>
    <row r="115" spans="1:12" x14ac:dyDescent="0.2">
      <c r="A115" s="478" t="s">
        <v>638</v>
      </c>
      <c r="B115" s="494" t="s">
        <v>84</v>
      </c>
      <c r="C115" s="494" t="s">
        <v>84</v>
      </c>
      <c r="D115" s="494" t="s">
        <v>84</v>
      </c>
      <c r="E115" s="526">
        <f t="shared" ref="E115:J115" si="35">E41/E$69</f>
        <v>0</v>
      </c>
      <c r="F115" s="526">
        <f t="shared" si="35"/>
        <v>1.0412632240955954E-5</v>
      </c>
      <c r="G115" s="526">
        <f t="shared" si="35"/>
        <v>8.4383125688336144E-4</v>
      </c>
      <c r="H115" s="527">
        <f t="shared" si="35"/>
        <v>0</v>
      </c>
      <c r="I115" s="527">
        <f t="shared" si="35"/>
        <v>7.0022452389928371E-4</v>
      </c>
      <c r="J115" s="527">
        <f t="shared" si="35"/>
        <v>6.956836164547669E-4</v>
      </c>
    </row>
    <row r="116" spans="1:12" x14ac:dyDescent="0.2">
      <c r="A116" s="479" t="s">
        <v>639</v>
      </c>
      <c r="B116" s="492" t="s">
        <v>84</v>
      </c>
      <c r="C116" s="492" t="s">
        <v>84</v>
      </c>
      <c r="D116" s="492" t="s">
        <v>84</v>
      </c>
      <c r="E116" s="522">
        <f t="shared" ref="E116:J116" si="36">E42/E$69</f>
        <v>0</v>
      </c>
      <c r="F116" s="522">
        <f t="shared" si="36"/>
        <v>2.3525168760027979E-3</v>
      </c>
      <c r="G116" s="522">
        <f t="shared" si="36"/>
        <v>1.6677065074963335E-3</v>
      </c>
      <c r="H116" s="523">
        <f t="shared" si="36"/>
        <v>0</v>
      </c>
      <c r="I116" s="523">
        <f t="shared" si="36"/>
        <v>1.785706485930979E-3</v>
      </c>
      <c r="J116" s="523">
        <f t="shared" si="36"/>
        <v>1.774126303291086E-3</v>
      </c>
    </row>
    <row r="117" spans="1:12" x14ac:dyDescent="0.2">
      <c r="A117" s="504" t="s">
        <v>613</v>
      </c>
      <c r="B117" s="505" t="s">
        <v>84</v>
      </c>
      <c r="C117" s="505" t="s">
        <v>84</v>
      </c>
      <c r="D117" s="505" t="s">
        <v>84</v>
      </c>
      <c r="E117" s="528">
        <f t="shared" ref="E117:J117" si="37">E43/E$69</f>
        <v>4.7530735548455549E-2</v>
      </c>
      <c r="F117" s="528">
        <f t="shared" si="37"/>
        <v>0.191220725443349</v>
      </c>
      <c r="G117" s="528">
        <f t="shared" si="37"/>
        <v>0.27287967044029005</v>
      </c>
      <c r="H117" s="529">
        <f t="shared" si="37"/>
        <v>4.7530735548455549E-2</v>
      </c>
      <c r="I117" s="529">
        <f t="shared" si="37"/>
        <v>0.25880898139735103</v>
      </c>
      <c r="J117" s="529">
        <f t="shared" si="37"/>
        <v>0.25743885663494315</v>
      </c>
    </row>
    <row r="118" spans="1:12" s="7" customFormat="1" x14ac:dyDescent="0.2">
      <c r="A118" s="479" t="s">
        <v>614</v>
      </c>
      <c r="B118" s="492" t="s">
        <v>84</v>
      </c>
      <c r="C118" s="492" t="s">
        <v>84</v>
      </c>
      <c r="D118" s="492" t="s">
        <v>84</v>
      </c>
      <c r="E118" s="522">
        <f t="shared" ref="E118:J118" si="38">E44/E$69</f>
        <v>0</v>
      </c>
      <c r="F118" s="522">
        <f t="shared" si="38"/>
        <v>1.4298993302520579E-2</v>
      </c>
      <c r="G118" s="522">
        <f t="shared" si="38"/>
        <v>7.2620701758412311E-3</v>
      </c>
      <c r="H118" s="523">
        <f t="shared" si="38"/>
        <v>0</v>
      </c>
      <c r="I118" s="523">
        <f t="shared" si="38"/>
        <v>8.4746055219478995E-3</v>
      </c>
      <c r="J118" s="523">
        <f t="shared" si="38"/>
        <v>8.4196482932440801E-3</v>
      </c>
    </row>
    <row r="119" spans="1:12" x14ac:dyDescent="0.2">
      <c r="A119" s="478" t="s">
        <v>615</v>
      </c>
      <c r="B119" s="494" t="s">
        <v>84</v>
      </c>
      <c r="C119" s="494" t="s">
        <v>84</v>
      </c>
      <c r="D119" s="494" t="s">
        <v>84</v>
      </c>
      <c r="E119" s="526">
        <f t="shared" ref="E119:J119" si="39">E45/E$69</f>
        <v>2.2826500728530475E-2</v>
      </c>
      <c r="F119" s="526">
        <f t="shared" si="39"/>
        <v>0.1349072289684268</v>
      </c>
      <c r="G119" s="526">
        <f t="shared" si="39"/>
        <v>0.17725949533669957</v>
      </c>
      <c r="H119" s="527">
        <f t="shared" si="39"/>
        <v>2.2826500728530475E-2</v>
      </c>
      <c r="I119" s="527">
        <f t="shared" si="39"/>
        <v>0.16996175752788986</v>
      </c>
      <c r="J119" s="527">
        <f t="shared" si="39"/>
        <v>0.16900759559818401</v>
      </c>
    </row>
    <row r="120" spans="1:12" x14ac:dyDescent="0.2">
      <c r="A120" s="479" t="s">
        <v>616</v>
      </c>
      <c r="B120" s="492" t="s">
        <v>84</v>
      </c>
      <c r="C120" s="492" t="s">
        <v>84</v>
      </c>
      <c r="D120" s="492" t="s">
        <v>84</v>
      </c>
      <c r="E120" s="522">
        <f t="shared" ref="E120:J120" si="40">E46/E$69</f>
        <v>1.5074133928621879E-3</v>
      </c>
      <c r="F120" s="522">
        <f t="shared" si="40"/>
        <v>7.4056421286726078E-3</v>
      </c>
      <c r="G120" s="522">
        <f t="shared" si="40"/>
        <v>7.7477294365544324E-3</v>
      </c>
      <c r="H120" s="523">
        <f t="shared" si="40"/>
        <v>1.5074133928621879E-3</v>
      </c>
      <c r="I120" s="523">
        <f t="shared" si="40"/>
        <v>7.6887842207557016E-3</v>
      </c>
      <c r="J120" s="523">
        <f t="shared" si="40"/>
        <v>7.6486984599008915E-3</v>
      </c>
    </row>
    <row r="121" spans="1:12" s="7" customFormat="1" x14ac:dyDescent="0.2">
      <c r="A121" s="478" t="s">
        <v>645</v>
      </c>
      <c r="B121" s="494" t="s">
        <v>84</v>
      </c>
      <c r="C121" s="494" t="s">
        <v>84</v>
      </c>
      <c r="D121" s="494" t="s">
        <v>84</v>
      </c>
      <c r="E121" s="526">
        <f t="shared" ref="E121:J121" si="41">E47/E$69</f>
        <v>2.1319087335668285E-2</v>
      </c>
      <c r="F121" s="526">
        <f t="shared" si="41"/>
        <v>3.5918700204928565E-2</v>
      </c>
      <c r="G121" s="526">
        <f t="shared" si="41"/>
        <v>1.7015001343583119E-2</v>
      </c>
      <c r="H121" s="527">
        <f t="shared" si="41"/>
        <v>2.1319087335668285E-2</v>
      </c>
      <c r="I121" s="527">
        <f t="shared" si="41"/>
        <v>2.0272306081592115E-2</v>
      </c>
      <c r="J121" s="527">
        <f t="shared" si="41"/>
        <v>2.0279094385382088E-2</v>
      </c>
    </row>
    <row r="122" spans="1:12" x14ac:dyDescent="0.2">
      <c r="A122" s="476" t="s">
        <v>646</v>
      </c>
      <c r="B122" s="488" t="s">
        <v>84</v>
      </c>
      <c r="C122" s="488" t="s">
        <v>84</v>
      </c>
      <c r="D122" s="488" t="s">
        <v>84</v>
      </c>
      <c r="E122" s="514">
        <f t="shared" ref="E122:J122" si="42">E48/E$69</f>
        <v>0</v>
      </c>
      <c r="F122" s="514">
        <f t="shared" si="42"/>
        <v>9.1582886634825625E-2</v>
      </c>
      <c r="G122" s="514">
        <f t="shared" si="42"/>
        <v>0.15249676455636715</v>
      </c>
      <c r="H122" s="515">
        <f t="shared" si="42"/>
        <v>0</v>
      </c>
      <c r="I122" s="515">
        <f t="shared" si="42"/>
        <v>0.14200066722538074</v>
      </c>
      <c r="J122" s="515">
        <f t="shared" si="42"/>
        <v>0.14107980275274079</v>
      </c>
      <c r="L122" s="267"/>
    </row>
    <row r="123" spans="1:12" x14ac:dyDescent="0.2">
      <c r="A123" s="477" t="s">
        <v>617</v>
      </c>
      <c r="B123" s="489" t="s">
        <v>84</v>
      </c>
      <c r="C123" s="489" t="s">
        <v>84</v>
      </c>
      <c r="D123" s="489" t="s">
        <v>84</v>
      </c>
      <c r="E123" s="516">
        <f t="shared" ref="E123:J123" si="43">E49/E$69</f>
        <v>2.4704234819925078E-2</v>
      </c>
      <c r="F123" s="516">
        <f t="shared" si="43"/>
        <v>4.2014503170529648E-2</v>
      </c>
      <c r="G123" s="516">
        <f t="shared" si="43"/>
        <v>8.8358104927749245E-2</v>
      </c>
      <c r="H123" s="517">
        <f t="shared" si="43"/>
        <v>2.4704234819925078E-2</v>
      </c>
      <c r="I123" s="517">
        <f t="shared" si="43"/>
        <v>8.0372618347190714E-2</v>
      </c>
      <c r="J123" s="517">
        <f t="shared" si="43"/>
        <v>8.0011612743194571E-2</v>
      </c>
    </row>
    <row r="124" spans="1:12" x14ac:dyDescent="0.2">
      <c r="A124" s="501" t="s">
        <v>618</v>
      </c>
      <c r="B124" s="502" t="s">
        <v>84</v>
      </c>
      <c r="C124" s="502" t="s">
        <v>84</v>
      </c>
      <c r="D124" s="502" t="s">
        <v>84</v>
      </c>
      <c r="E124" s="520">
        <f t="shared" ref="E124:J124" si="44">E50/E$69</f>
        <v>0.16700056161761456</v>
      </c>
      <c r="F124" s="520">
        <f t="shared" si="44"/>
        <v>0.1057817208048793</v>
      </c>
      <c r="G124" s="520">
        <f t="shared" si="44"/>
        <v>8.1377469017420989E-2</v>
      </c>
      <c r="H124" s="521">
        <f t="shared" si="44"/>
        <v>0.16700056161761456</v>
      </c>
      <c r="I124" s="521">
        <f t="shared" si="44"/>
        <v>8.5582576470618885E-2</v>
      </c>
      <c r="J124" s="521">
        <f t="shared" si="44"/>
        <v>8.6110566454192683E-2</v>
      </c>
    </row>
    <row r="125" spans="1:12" x14ac:dyDescent="0.2">
      <c r="A125" s="477" t="s">
        <v>619</v>
      </c>
      <c r="B125" s="489" t="s">
        <v>84</v>
      </c>
      <c r="C125" s="489" t="s">
        <v>84</v>
      </c>
      <c r="D125" s="489" t="s">
        <v>84</v>
      </c>
      <c r="E125" s="516">
        <f t="shared" ref="E125:J125" si="45">E51/E$69</f>
        <v>1.2657761454456017E-3</v>
      </c>
      <c r="F125" s="516">
        <f t="shared" si="45"/>
        <v>5.3947950955117114E-3</v>
      </c>
      <c r="G125" s="516">
        <f t="shared" si="45"/>
        <v>5.0924231774909694E-3</v>
      </c>
      <c r="H125" s="517">
        <f t="shared" si="45"/>
        <v>1.2657761454456017E-3</v>
      </c>
      <c r="I125" s="517">
        <f t="shared" si="45"/>
        <v>5.1445250168417741E-3</v>
      </c>
      <c r="J125" s="517">
        <f t="shared" si="45"/>
        <v>5.119371599581474E-3</v>
      </c>
    </row>
    <row r="126" spans="1:12" x14ac:dyDescent="0.2">
      <c r="A126" s="476" t="s">
        <v>620</v>
      </c>
      <c r="B126" s="488" t="s">
        <v>84</v>
      </c>
      <c r="C126" s="488" t="s">
        <v>84</v>
      </c>
      <c r="D126" s="488" t="s">
        <v>84</v>
      </c>
      <c r="E126" s="514">
        <f t="shared" ref="E126:J126" si="46">E52/E$69</f>
        <v>7.8548151560883447E-2</v>
      </c>
      <c r="F126" s="514">
        <f t="shared" si="46"/>
        <v>4.7524299704309811E-2</v>
      </c>
      <c r="G126" s="514">
        <f t="shared" si="46"/>
        <v>1.6874820087871157E-2</v>
      </c>
      <c r="H126" s="515">
        <f t="shared" si="46"/>
        <v>7.8548151560883447E-2</v>
      </c>
      <c r="I126" s="515">
        <f t="shared" si="46"/>
        <v>2.2156045519169113E-2</v>
      </c>
      <c r="J126" s="515">
        <f t="shared" si="46"/>
        <v>2.2521744413447811E-2</v>
      </c>
    </row>
    <row r="127" spans="1:12" x14ac:dyDescent="0.2">
      <c r="A127" s="477" t="s">
        <v>621</v>
      </c>
      <c r="B127" s="489" t="s">
        <v>84</v>
      </c>
      <c r="C127" s="489" t="s">
        <v>84</v>
      </c>
      <c r="D127" s="489" t="s">
        <v>84</v>
      </c>
      <c r="E127" s="516">
        <f t="shared" ref="E127:J127" si="47">E53/E$69</f>
        <v>0</v>
      </c>
      <c r="F127" s="516">
        <f t="shared" si="47"/>
        <v>1.349462924463374E-3</v>
      </c>
      <c r="G127" s="516">
        <f t="shared" si="47"/>
        <v>4.8224397988486612E-3</v>
      </c>
      <c r="H127" s="517">
        <f t="shared" si="47"/>
        <v>0</v>
      </c>
      <c r="I127" s="517">
        <f t="shared" si="47"/>
        <v>4.2240096127297462E-3</v>
      </c>
      <c r="J127" s="517">
        <f t="shared" si="47"/>
        <v>4.1966172035217061E-3</v>
      </c>
    </row>
    <row r="128" spans="1:12" s="7" customFormat="1" x14ac:dyDescent="0.2">
      <c r="A128" s="476" t="s">
        <v>622</v>
      </c>
      <c r="B128" s="488" t="s">
        <v>84</v>
      </c>
      <c r="C128" s="488" t="s">
        <v>84</v>
      </c>
      <c r="D128" s="488" t="s">
        <v>84</v>
      </c>
      <c r="E128" s="514">
        <f t="shared" ref="E128:J128" si="48">E54/E$69</f>
        <v>4.9749397677085333E-2</v>
      </c>
      <c r="F128" s="514">
        <f t="shared" si="48"/>
        <v>2.8635742503983128E-2</v>
      </c>
      <c r="G128" s="514">
        <f t="shared" si="48"/>
        <v>2.8279821624717243E-2</v>
      </c>
      <c r="H128" s="515">
        <f t="shared" si="48"/>
        <v>4.9749397677085333E-2</v>
      </c>
      <c r="I128" s="515">
        <f t="shared" si="48"/>
        <v>2.8341150509338851E-2</v>
      </c>
      <c r="J128" s="515">
        <f t="shared" si="48"/>
        <v>2.8479981506569187E-2</v>
      </c>
    </row>
    <row r="129" spans="1:10" x14ac:dyDescent="0.2">
      <c r="A129" s="478" t="s">
        <v>623</v>
      </c>
      <c r="B129" s="494" t="s">
        <v>84</v>
      </c>
      <c r="C129" s="494" t="s">
        <v>84</v>
      </c>
      <c r="D129" s="489" t="s">
        <v>84</v>
      </c>
      <c r="E129" s="516">
        <f t="shared" ref="E129:J129" si="49">E55/E$69</f>
        <v>3.7437236209491333E-2</v>
      </c>
      <c r="F129" s="516">
        <f t="shared" si="49"/>
        <v>2.2877420575675281E-2</v>
      </c>
      <c r="G129" s="516">
        <f t="shared" si="49"/>
        <v>2.6307964327908398E-2</v>
      </c>
      <c r="H129" s="517">
        <f t="shared" si="49"/>
        <v>3.7437236209491333E-2</v>
      </c>
      <c r="I129" s="517">
        <f t="shared" si="49"/>
        <v>2.5716845811894287E-2</v>
      </c>
      <c r="J129" s="517">
        <f t="shared" si="49"/>
        <v>2.5792851730271328E-2</v>
      </c>
    </row>
    <row r="130" spans="1:10" x14ac:dyDescent="0.2">
      <c r="A130" s="507" t="s">
        <v>624</v>
      </c>
      <c r="B130" s="508" t="s">
        <v>84</v>
      </c>
      <c r="C130" s="508" t="s">
        <v>84</v>
      </c>
      <c r="D130" s="502" t="s">
        <v>84</v>
      </c>
      <c r="E130" s="520">
        <f t="shared" ref="E130:J130" si="50">E56/E$69</f>
        <v>0.16865425734101769</v>
      </c>
      <c r="F130" s="520">
        <f t="shared" si="50"/>
        <v>0.30996440404821729</v>
      </c>
      <c r="G130" s="520">
        <f t="shared" si="50"/>
        <v>0.36172803695214378</v>
      </c>
      <c r="H130" s="521">
        <f t="shared" si="50"/>
        <v>0.16865425734101769</v>
      </c>
      <c r="I130" s="521">
        <f t="shared" si="50"/>
        <v>0.35280862239993177</v>
      </c>
      <c r="J130" s="521">
        <f t="shared" si="50"/>
        <v>0.35161439412215073</v>
      </c>
    </row>
    <row r="131" spans="1:10" x14ac:dyDescent="0.2">
      <c r="A131" s="478" t="s">
        <v>625</v>
      </c>
      <c r="B131" s="494" t="s">
        <v>84</v>
      </c>
      <c r="C131" s="494" t="s">
        <v>84</v>
      </c>
      <c r="D131" s="489" t="s">
        <v>84</v>
      </c>
      <c r="E131" s="516">
        <f t="shared" ref="E131:J131" si="51">E57/E$69</f>
        <v>0</v>
      </c>
      <c r="F131" s="516">
        <f t="shared" si="51"/>
        <v>7.4953579199586186E-4</v>
      </c>
      <c r="G131" s="516">
        <f t="shared" si="51"/>
        <v>5.7313583967632644E-3</v>
      </c>
      <c r="H131" s="517">
        <f t="shared" si="51"/>
        <v>0</v>
      </c>
      <c r="I131" s="517">
        <f t="shared" si="51"/>
        <v>4.87293833339614E-3</v>
      </c>
      <c r="J131" s="517">
        <f t="shared" si="51"/>
        <v>4.8413376664678109E-3</v>
      </c>
    </row>
    <row r="132" spans="1:10" x14ac:dyDescent="0.2">
      <c r="A132" s="479" t="s">
        <v>332</v>
      </c>
      <c r="B132" s="492" t="s">
        <v>84</v>
      </c>
      <c r="C132" s="492" t="s">
        <v>84</v>
      </c>
      <c r="D132" s="488" t="s">
        <v>84</v>
      </c>
      <c r="E132" s="514">
        <f t="shared" ref="E132:J132" si="52">E58/E$69</f>
        <v>0</v>
      </c>
      <c r="F132" s="514">
        <f t="shared" si="52"/>
        <v>0</v>
      </c>
      <c r="G132" s="514">
        <f t="shared" si="52"/>
        <v>0</v>
      </c>
      <c r="H132" s="515">
        <f t="shared" si="52"/>
        <v>0</v>
      </c>
      <c r="I132" s="515">
        <f t="shared" si="52"/>
        <v>0</v>
      </c>
      <c r="J132" s="515">
        <f t="shared" si="52"/>
        <v>0</v>
      </c>
    </row>
    <row r="133" spans="1:10" x14ac:dyDescent="0.2">
      <c r="A133" s="745" t="s">
        <v>626</v>
      </c>
      <c r="B133" s="489" t="s">
        <v>84</v>
      </c>
      <c r="C133" s="489" t="s">
        <v>84</v>
      </c>
      <c r="D133" s="494" t="s">
        <v>84</v>
      </c>
      <c r="E133" s="526">
        <f t="shared" ref="E133:J133" si="53">E59/E$69</f>
        <v>6.309699245869324E-4</v>
      </c>
      <c r="F133" s="526">
        <f t="shared" si="53"/>
        <v>5.8734738636881624E-3</v>
      </c>
      <c r="G133" s="526">
        <f t="shared" si="53"/>
        <v>4.239128473364135E-2</v>
      </c>
      <c r="H133" s="527">
        <f t="shared" si="53"/>
        <v>6.309699245869324E-4</v>
      </c>
      <c r="I133" s="527">
        <f t="shared" si="53"/>
        <v>3.6098884540383673E-2</v>
      </c>
      <c r="J133" s="527">
        <f t="shared" si="53"/>
        <v>3.5868877575441209E-2</v>
      </c>
    </row>
    <row r="134" spans="1:10" x14ac:dyDescent="0.2">
      <c r="A134" s="476" t="s">
        <v>627</v>
      </c>
      <c r="B134" s="488" t="s">
        <v>84</v>
      </c>
      <c r="C134" s="488" t="s">
        <v>84</v>
      </c>
      <c r="D134" s="492" t="s">
        <v>84</v>
      </c>
      <c r="E134" s="522">
        <f t="shared" ref="E134:J134" si="54">E60/E$69</f>
        <v>0.10453919966706343</v>
      </c>
      <c r="F134" s="522">
        <f t="shared" si="54"/>
        <v>0.25652384551009333</v>
      </c>
      <c r="G134" s="522">
        <f t="shared" si="54"/>
        <v>0.28205562059155481</v>
      </c>
      <c r="H134" s="523">
        <f t="shared" si="54"/>
        <v>0.10453919966706343</v>
      </c>
      <c r="I134" s="523">
        <f t="shared" si="54"/>
        <v>0.2776562290993066</v>
      </c>
      <c r="J134" s="523">
        <f t="shared" si="54"/>
        <v>0.27653357717711463</v>
      </c>
    </row>
    <row r="135" spans="1:10" s="7" customFormat="1" x14ac:dyDescent="0.2">
      <c r="A135" s="477" t="s">
        <v>628</v>
      </c>
      <c r="B135" s="494" t="s">
        <v>84</v>
      </c>
      <c r="C135" s="494" t="s">
        <v>84</v>
      </c>
      <c r="D135" s="494" t="s">
        <v>84</v>
      </c>
      <c r="E135" s="526">
        <f t="shared" ref="E135:J135" si="55">E61/E$69</f>
        <v>6.3484087749367341E-2</v>
      </c>
      <c r="F135" s="526">
        <f t="shared" si="55"/>
        <v>4.6817548882439955E-2</v>
      </c>
      <c r="G135" s="526">
        <f t="shared" si="55"/>
        <v>3.1549773229989544E-2</v>
      </c>
      <c r="H135" s="527">
        <f t="shared" si="55"/>
        <v>6.3484087749367341E-2</v>
      </c>
      <c r="I135" s="527">
        <f t="shared" si="55"/>
        <v>3.418057042668407E-2</v>
      </c>
      <c r="J135" s="527">
        <f t="shared" si="55"/>
        <v>3.4370601702966873E-2</v>
      </c>
    </row>
    <row r="136" spans="1:10" x14ac:dyDescent="0.2">
      <c r="A136" s="501" t="s">
        <v>629</v>
      </c>
      <c r="B136" s="508" t="s">
        <v>84</v>
      </c>
      <c r="C136" s="508" t="s">
        <v>84</v>
      </c>
      <c r="D136" s="508" t="s">
        <v>84</v>
      </c>
      <c r="E136" s="524">
        <f t="shared" ref="E136:J136" si="56">E62/E$69</f>
        <v>0.17861353350437734</v>
      </c>
      <c r="F136" s="524">
        <f t="shared" si="56"/>
        <v>0.11919307783977454</v>
      </c>
      <c r="G136" s="524">
        <f t="shared" si="56"/>
        <v>6.1546798270884051E-2</v>
      </c>
      <c r="H136" s="525">
        <f t="shared" si="56"/>
        <v>0.17861353350437734</v>
      </c>
      <c r="I136" s="525">
        <f t="shared" si="56"/>
        <v>7.1479854279954111E-2</v>
      </c>
      <c r="J136" s="525">
        <f t="shared" si="56"/>
        <v>7.2174608755046776E-2</v>
      </c>
    </row>
    <row r="137" spans="1:10" x14ac:dyDescent="0.2">
      <c r="A137" s="478" t="s">
        <v>630</v>
      </c>
      <c r="B137" s="494" t="s">
        <v>84</v>
      </c>
      <c r="C137" s="494" t="s">
        <v>84</v>
      </c>
      <c r="D137" s="489" t="s">
        <v>84</v>
      </c>
      <c r="E137" s="516">
        <f t="shared" ref="E137:J137" si="57">E63/E$69</f>
        <v>0.16821731268386583</v>
      </c>
      <c r="F137" s="516">
        <f t="shared" si="57"/>
        <v>0.10156227036710164</v>
      </c>
      <c r="G137" s="516">
        <f t="shared" si="57"/>
        <v>5.2133579949056805E-2</v>
      </c>
      <c r="H137" s="517">
        <f t="shared" si="57"/>
        <v>0.16821731268386583</v>
      </c>
      <c r="I137" s="517">
        <f t="shared" si="57"/>
        <v>6.06506595255571E-2</v>
      </c>
      <c r="J137" s="517">
        <f t="shared" si="57"/>
        <v>6.1348221806564233E-2</v>
      </c>
    </row>
    <row r="138" spans="1:10" x14ac:dyDescent="0.2">
      <c r="A138" s="479" t="s">
        <v>333</v>
      </c>
      <c r="B138" s="492" t="s">
        <v>84</v>
      </c>
      <c r="C138" s="492" t="s">
        <v>84</v>
      </c>
      <c r="D138" s="488" t="s">
        <v>84</v>
      </c>
      <c r="E138" s="514">
        <f t="shared" ref="E138:J138" si="58">E64/E$69</f>
        <v>3.5751363137235741E-3</v>
      </c>
      <c r="F138" s="514">
        <f t="shared" si="58"/>
        <v>6.4636170599391479E-3</v>
      </c>
      <c r="G138" s="514">
        <f t="shared" si="58"/>
        <v>3.5314865795861095E-3</v>
      </c>
      <c r="H138" s="515">
        <f t="shared" si="58"/>
        <v>3.5751363137235741E-3</v>
      </c>
      <c r="I138" s="515">
        <f t="shared" si="58"/>
        <v>4.0367232835860998E-3</v>
      </c>
      <c r="J138" s="515">
        <f t="shared" si="58"/>
        <v>4.0337299241189556E-3</v>
      </c>
    </row>
    <row r="139" spans="1:10" x14ac:dyDescent="0.2">
      <c r="A139" s="478" t="s">
        <v>631</v>
      </c>
      <c r="B139" s="533" t="s">
        <v>84</v>
      </c>
      <c r="C139" s="533" t="s">
        <v>84</v>
      </c>
      <c r="D139" s="494" t="s">
        <v>84</v>
      </c>
      <c r="E139" s="526">
        <f t="shared" ref="E139:J139" si="59">E65/E$69</f>
        <v>8.4851085300853839E-4</v>
      </c>
      <c r="F139" s="526">
        <f t="shared" si="59"/>
        <v>2.7244033834941802E-3</v>
      </c>
      <c r="G139" s="526">
        <f t="shared" si="59"/>
        <v>1.6608987347916083E-3</v>
      </c>
      <c r="H139" s="527">
        <f t="shared" si="59"/>
        <v>8.4851085300853839E-4</v>
      </c>
      <c r="I139" s="527">
        <f t="shared" si="59"/>
        <v>1.8441516926662729E-3</v>
      </c>
      <c r="J139" s="527">
        <f t="shared" si="59"/>
        <v>1.837695030914853E-3</v>
      </c>
    </row>
    <row r="140" spans="1:10" x14ac:dyDescent="0.2">
      <c r="A140" s="479" t="s">
        <v>632</v>
      </c>
      <c r="B140" s="492" t="s">
        <v>84</v>
      </c>
      <c r="C140" s="492" t="s">
        <v>84</v>
      </c>
      <c r="D140" s="492" t="s">
        <v>84</v>
      </c>
      <c r="E140" s="522">
        <f t="shared" ref="E140:J140" si="60">E66/E$69</f>
        <v>1.56596719351882E-3</v>
      </c>
      <c r="F140" s="522">
        <f t="shared" si="60"/>
        <v>1.2706025370585875E-3</v>
      </c>
      <c r="G140" s="522">
        <f t="shared" si="60"/>
        <v>3.2286684697388057E-3</v>
      </c>
      <c r="H140" s="523">
        <f t="shared" si="60"/>
        <v>1.56596719351882E-3</v>
      </c>
      <c r="I140" s="523">
        <f t="shared" si="60"/>
        <v>2.8912732601221766E-3</v>
      </c>
      <c r="J140" s="523">
        <f t="shared" si="60"/>
        <v>2.8826787422515515E-3</v>
      </c>
    </row>
    <row r="141" spans="1:10" x14ac:dyDescent="0.2">
      <c r="A141" s="745" t="s">
        <v>633</v>
      </c>
      <c r="B141" s="751" t="s">
        <v>84</v>
      </c>
      <c r="C141" s="751" t="s">
        <v>84</v>
      </c>
      <c r="D141" s="751" t="s">
        <v>84</v>
      </c>
      <c r="E141" s="753">
        <f t="shared" ref="E141:J141" si="61">E67/E$69</f>
        <v>4.4066064602606052E-3</v>
      </c>
      <c r="F141" s="753">
        <f t="shared" si="61"/>
        <v>7.1721844921809772E-3</v>
      </c>
      <c r="G141" s="753">
        <f t="shared" si="61"/>
        <v>9.9216453732101821E-4</v>
      </c>
      <c r="H141" s="754">
        <f t="shared" si="61"/>
        <v>4.4066064602606052E-3</v>
      </c>
      <c r="I141" s="754">
        <f t="shared" si="61"/>
        <v>2.0570465176998967E-3</v>
      </c>
      <c r="J141" s="754">
        <f t="shared" si="61"/>
        <v>2.0722832508767068E-3</v>
      </c>
    </row>
    <row r="142" spans="1:10" x14ac:dyDescent="0.2">
      <c r="A142" s="742" t="s">
        <v>634</v>
      </c>
      <c r="B142" s="748" t="s">
        <v>84</v>
      </c>
      <c r="C142" s="748" t="s">
        <v>84</v>
      </c>
      <c r="D142" s="748" t="s">
        <v>84</v>
      </c>
      <c r="E142" s="749">
        <f t="shared" ref="E142:J142" si="62">E68/E$69</f>
        <v>0</v>
      </c>
      <c r="F142" s="749">
        <f t="shared" si="62"/>
        <v>0</v>
      </c>
      <c r="G142" s="749">
        <f t="shared" si="62"/>
        <v>1.889333232152414E-6</v>
      </c>
      <c r="H142" s="750">
        <f t="shared" si="62"/>
        <v>0</v>
      </c>
      <c r="I142" s="750">
        <f t="shared" si="62"/>
        <v>1.5637813846591187E-6</v>
      </c>
      <c r="J142" s="750">
        <f t="shared" si="62"/>
        <v>1.5536403709001995E-6</v>
      </c>
    </row>
    <row r="143" spans="1:10" x14ac:dyDescent="0.2">
      <c r="A143" s="746" t="s">
        <v>660</v>
      </c>
      <c r="B143" s="739" t="s">
        <v>84</v>
      </c>
      <c r="C143" s="739" t="s">
        <v>84</v>
      </c>
      <c r="D143" s="739" t="s">
        <v>84</v>
      </c>
      <c r="E143" s="740">
        <f t="shared" ref="E143:J143" si="63">E69/E$69</f>
        <v>1</v>
      </c>
      <c r="F143" s="740">
        <f t="shared" si="63"/>
        <v>1</v>
      </c>
      <c r="G143" s="740">
        <f t="shared" si="63"/>
        <v>1</v>
      </c>
      <c r="H143" s="741">
        <f t="shared" si="63"/>
        <v>1</v>
      </c>
      <c r="I143" s="741">
        <f t="shared" si="63"/>
        <v>1</v>
      </c>
      <c r="J143" s="741">
        <f t="shared" si="63"/>
        <v>1</v>
      </c>
    </row>
    <row r="144" spans="1:10" x14ac:dyDescent="0.2">
      <c r="A144" s="511" t="s">
        <v>640</v>
      </c>
      <c r="B144" s="3"/>
      <c r="C144" s="3"/>
      <c r="D144" s="212"/>
      <c r="E144" s="3"/>
      <c r="F144" s="3"/>
      <c r="G144" s="212"/>
      <c r="H144" s="3"/>
      <c r="I144" s="3"/>
      <c r="J144" s="3"/>
    </row>
    <row r="145" spans="1:10" x14ac:dyDescent="0.2">
      <c r="A145" s="38" t="s">
        <v>349</v>
      </c>
      <c r="B145" s="3"/>
      <c r="C145" s="3"/>
      <c r="D145" s="212"/>
      <c r="E145" s="3"/>
      <c r="F145" s="3"/>
      <c r="G145" s="212"/>
      <c r="H145" s="3"/>
      <c r="I145" s="3"/>
      <c r="J145" s="3"/>
    </row>
    <row r="146" spans="1:10" x14ac:dyDescent="0.2">
      <c r="A146" s="242" t="s">
        <v>742</v>
      </c>
      <c r="B146" s="3"/>
      <c r="C146" s="3"/>
      <c r="D146" s="212"/>
      <c r="E146" s="3"/>
      <c r="F146" s="3"/>
      <c r="G146" s="212"/>
      <c r="H146" s="3"/>
      <c r="I146" s="3"/>
      <c r="J146" s="3"/>
    </row>
    <row r="149" spans="1:10" ht="16.5" x14ac:dyDescent="0.25">
      <c r="A149" s="88" t="s">
        <v>792</v>
      </c>
    </row>
    <row r="150" spans="1:10" ht="13.5" thickBot="1" x14ac:dyDescent="0.25">
      <c r="A150" s="205"/>
      <c r="J150" s="398" t="s">
        <v>338</v>
      </c>
    </row>
    <row r="151" spans="1:10" x14ac:dyDescent="0.2">
      <c r="A151" s="204" t="s">
        <v>337</v>
      </c>
      <c r="B151" s="480" t="s">
        <v>34</v>
      </c>
      <c r="C151" s="480" t="s">
        <v>455</v>
      </c>
      <c r="D151" s="480" t="s">
        <v>457</v>
      </c>
      <c r="E151" s="480" t="s">
        <v>97</v>
      </c>
      <c r="F151" s="480" t="s">
        <v>267</v>
      </c>
      <c r="G151" s="481">
        <v>300000</v>
      </c>
      <c r="H151" s="482" t="s">
        <v>344</v>
      </c>
      <c r="I151" s="482" t="s">
        <v>344</v>
      </c>
      <c r="J151" s="482" t="s">
        <v>340</v>
      </c>
    </row>
    <row r="152" spans="1:10" x14ac:dyDescent="0.2">
      <c r="A152" s="203"/>
      <c r="B152" s="483" t="s">
        <v>454</v>
      </c>
      <c r="C152" s="483" t="s">
        <v>35</v>
      </c>
      <c r="D152" s="483" t="s">
        <v>35</v>
      </c>
      <c r="E152" s="483" t="s">
        <v>35</v>
      </c>
      <c r="F152" s="483" t="s">
        <v>35</v>
      </c>
      <c r="G152" s="483" t="s">
        <v>36</v>
      </c>
      <c r="H152" s="484" t="s">
        <v>339</v>
      </c>
      <c r="I152" s="484" t="s">
        <v>282</v>
      </c>
      <c r="J152" s="484" t="s">
        <v>106</v>
      </c>
    </row>
    <row r="153" spans="1:10" ht="13.5" thickBot="1" x14ac:dyDescent="0.25">
      <c r="A153" s="206"/>
      <c r="B153" s="485" t="s">
        <v>36</v>
      </c>
      <c r="C153" s="485" t="s">
        <v>456</v>
      </c>
      <c r="D153" s="485" t="s">
        <v>99</v>
      </c>
      <c r="E153" s="485" t="s">
        <v>100</v>
      </c>
      <c r="F153" s="485" t="s">
        <v>268</v>
      </c>
      <c r="G153" s="485" t="s">
        <v>101</v>
      </c>
      <c r="H153" s="486" t="s">
        <v>282</v>
      </c>
      <c r="I153" s="486" t="s">
        <v>101</v>
      </c>
      <c r="J153" s="486" t="s">
        <v>345</v>
      </c>
    </row>
    <row r="155" spans="1:10" x14ac:dyDescent="0.2">
      <c r="A155" s="496" t="s">
        <v>595</v>
      </c>
      <c r="B155" s="497" t="s">
        <v>84</v>
      </c>
      <c r="C155" s="497" t="s">
        <v>84</v>
      </c>
      <c r="D155" s="497" t="s">
        <v>84</v>
      </c>
      <c r="E155" s="497">
        <v>86.172141160704797</v>
      </c>
      <c r="F155" s="497">
        <v>38.843392905105908</v>
      </c>
      <c r="G155" s="497">
        <v>29.056056054609304</v>
      </c>
      <c r="H155" s="498">
        <v>86.172141160704797</v>
      </c>
      <c r="I155" s="498">
        <v>30.440966489091583</v>
      </c>
      <c r="J155" s="498">
        <v>30.807643952002397</v>
      </c>
    </row>
    <row r="156" spans="1:10" x14ac:dyDescent="0.2">
      <c r="A156" s="476" t="s">
        <v>596</v>
      </c>
      <c r="B156" s="488" t="s">
        <v>84</v>
      </c>
      <c r="C156" s="488" t="s">
        <v>84</v>
      </c>
      <c r="D156" s="488" t="s">
        <v>84</v>
      </c>
      <c r="E156" s="488">
        <v>63.537992583059122</v>
      </c>
      <c r="F156" s="488">
        <v>15.354753051170865</v>
      </c>
      <c r="G156" s="488">
        <v>7.3710138394374471</v>
      </c>
      <c r="H156" s="267">
        <v>63.537992583059122</v>
      </c>
      <c r="I156" s="267">
        <v>8.500714789696854</v>
      </c>
      <c r="J156" s="267">
        <v>8.8628268303222431</v>
      </c>
    </row>
    <row r="157" spans="1:10" x14ac:dyDescent="0.2">
      <c r="A157" s="477" t="s">
        <v>321</v>
      </c>
      <c r="B157" s="489" t="s">
        <v>84</v>
      </c>
      <c r="C157" s="489" t="s">
        <v>84</v>
      </c>
      <c r="D157" s="489" t="s">
        <v>84</v>
      </c>
      <c r="E157" s="489">
        <v>22.634148577645686</v>
      </c>
      <c r="F157" s="489">
        <v>23.214450000543398</v>
      </c>
      <c r="G157" s="489">
        <v>21.084060578259304</v>
      </c>
      <c r="H157" s="490">
        <v>22.634148577645686</v>
      </c>
      <c r="I157" s="490">
        <v>21.385511175648546</v>
      </c>
      <c r="J157" s="490">
        <v>21.393726455469178</v>
      </c>
    </row>
    <row r="158" spans="1:10" x14ac:dyDescent="0.2">
      <c r="A158" s="476" t="s">
        <v>597</v>
      </c>
      <c r="B158" s="488" t="s">
        <v>84</v>
      </c>
      <c r="C158" s="488" t="s">
        <v>84</v>
      </c>
      <c r="D158" s="488" t="s">
        <v>84</v>
      </c>
      <c r="E158" s="488">
        <v>0</v>
      </c>
      <c r="F158" s="488">
        <v>0</v>
      </c>
      <c r="G158" s="488">
        <v>1.0973694832957667E-4</v>
      </c>
      <c r="H158" s="267">
        <v>0</v>
      </c>
      <c r="I158" s="267">
        <v>9.4209144687857512E-5</v>
      </c>
      <c r="J158" s="267">
        <v>9.3589305426246958E-5</v>
      </c>
    </row>
    <row r="159" spans="1:10" x14ac:dyDescent="0.2">
      <c r="A159" s="477" t="s">
        <v>598</v>
      </c>
      <c r="B159" s="489" t="s">
        <v>84</v>
      </c>
      <c r="C159" s="489" t="s">
        <v>84</v>
      </c>
      <c r="D159" s="489" t="s">
        <v>84</v>
      </c>
      <c r="E159" s="489">
        <v>0</v>
      </c>
      <c r="F159" s="489">
        <v>0.27418985339164753</v>
      </c>
      <c r="G159" s="489">
        <v>0.60087189991304091</v>
      </c>
      <c r="H159" s="490">
        <v>0</v>
      </c>
      <c r="I159" s="490">
        <v>0.5546463145575572</v>
      </c>
      <c r="J159" s="490">
        <v>0.55099707686190191</v>
      </c>
    </row>
    <row r="160" spans="1:10" x14ac:dyDescent="0.2">
      <c r="A160" s="501" t="s">
        <v>322</v>
      </c>
      <c r="B160" s="502" t="s">
        <v>84</v>
      </c>
      <c r="C160" s="502" t="s">
        <v>84</v>
      </c>
      <c r="D160" s="502" t="s">
        <v>84</v>
      </c>
      <c r="E160" s="502">
        <v>0.11970066871881967</v>
      </c>
      <c r="F160" s="502">
        <v>2.4404808002521357</v>
      </c>
      <c r="G160" s="502">
        <v>1.0974222964028673</v>
      </c>
      <c r="H160" s="503">
        <v>0.11970066871881967</v>
      </c>
      <c r="I160" s="503">
        <v>1.2874653862150496</v>
      </c>
      <c r="J160" s="503">
        <v>1.2797821998043675</v>
      </c>
    </row>
    <row r="161" spans="1:10" x14ac:dyDescent="0.2">
      <c r="A161" s="477" t="s">
        <v>599</v>
      </c>
      <c r="B161" s="489" t="s">
        <v>84</v>
      </c>
      <c r="C161" s="489" t="s">
        <v>84</v>
      </c>
      <c r="D161" s="489" t="s">
        <v>84</v>
      </c>
      <c r="E161" s="489">
        <v>0</v>
      </c>
      <c r="F161" s="489">
        <v>0.46521885678709884</v>
      </c>
      <c r="G161" s="489">
        <v>5.6906729888993285E-2</v>
      </c>
      <c r="H161" s="490">
        <v>0</v>
      </c>
      <c r="I161" s="490">
        <v>0.11468299055158061</v>
      </c>
      <c r="J161" s="490">
        <v>0.11392844575215262</v>
      </c>
    </row>
    <row r="162" spans="1:10" x14ac:dyDescent="0.2">
      <c r="A162" s="476" t="s">
        <v>600</v>
      </c>
      <c r="B162" s="488" t="s">
        <v>84</v>
      </c>
      <c r="C162" s="488" t="s">
        <v>84</v>
      </c>
      <c r="D162" s="488" t="s">
        <v>84</v>
      </c>
      <c r="E162" s="488">
        <v>0</v>
      </c>
      <c r="F162" s="488">
        <v>0.57803783560550659</v>
      </c>
      <c r="G162" s="488">
        <v>3.0814868594948308E-2</v>
      </c>
      <c r="H162" s="267">
        <v>0</v>
      </c>
      <c r="I162" s="267">
        <v>0.10824704535330934</v>
      </c>
      <c r="J162" s="267">
        <v>0.10753484518542089</v>
      </c>
    </row>
    <row r="163" spans="1:10" x14ac:dyDescent="0.2">
      <c r="A163" s="491" t="s">
        <v>601</v>
      </c>
      <c r="B163" s="489" t="s">
        <v>84</v>
      </c>
      <c r="C163" s="489" t="s">
        <v>84</v>
      </c>
      <c r="D163" s="489" t="s">
        <v>84</v>
      </c>
      <c r="E163" s="489">
        <v>0</v>
      </c>
      <c r="F163" s="489">
        <v>0.84670210853334205</v>
      </c>
      <c r="G163" s="489">
        <v>0.79228141752156411</v>
      </c>
      <c r="H163" s="490">
        <v>0</v>
      </c>
      <c r="I163" s="490">
        <v>0.799981957922411</v>
      </c>
      <c r="J163" s="490">
        <v>0.79471855989726892</v>
      </c>
    </row>
    <row r="164" spans="1:10" x14ac:dyDescent="0.2">
      <c r="A164" s="476" t="s">
        <v>323</v>
      </c>
      <c r="B164" s="488" t="s">
        <v>84</v>
      </c>
      <c r="C164" s="488" t="s">
        <v>84</v>
      </c>
      <c r="D164" s="488" t="s">
        <v>84</v>
      </c>
      <c r="E164" s="488">
        <v>0.11970066871881967</v>
      </c>
      <c r="F164" s="488">
        <v>9.1507685954134235E-2</v>
      </c>
      <c r="G164" s="488">
        <v>0.16566934927211807</v>
      </c>
      <c r="H164" s="267">
        <v>0.11970066871881967</v>
      </c>
      <c r="I164" s="267">
        <v>0.15517545671109662</v>
      </c>
      <c r="J164" s="267">
        <v>0.15494205403593406</v>
      </c>
    </row>
    <row r="165" spans="1:10" x14ac:dyDescent="0.2">
      <c r="A165" s="477" t="s">
        <v>602</v>
      </c>
      <c r="B165" s="489" t="s">
        <v>84</v>
      </c>
      <c r="C165" s="489" t="s">
        <v>84</v>
      </c>
      <c r="D165" s="489" t="s">
        <v>84</v>
      </c>
      <c r="E165" s="489">
        <v>0</v>
      </c>
      <c r="F165" s="489">
        <v>0.45901431306154195</v>
      </c>
      <c r="G165" s="489">
        <v>5.1749931125243356E-2</v>
      </c>
      <c r="H165" s="490">
        <v>0</v>
      </c>
      <c r="I165" s="490">
        <v>0.1093779356327144</v>
      </c>
      <c r="J165" s="490">
        <v>0.10865829488994257</v>
      </c>
    </row>
    <row r="166" spans="1:10" x14ac:dyDescent="0.2">
      <c r="A166" s="501" t="s">
        <v>324</v>
      </c>
      <c r="B166" s="502" t="s">
        <v>84</v>
      </c>
      <c r="C166" s="502" t="s">
        <v>84</v>
      </c>
      <c r="D166" s="502" t="s">
        <v>84</v>
      </c>
      <c r="E166" s="502">
        <v>1.5251065438913065</v>
      </c>
      <c r="F166" s="502">
        <v>22.414120435276054</v>
      </c>
      <c r="G166" s="502">
        <v>8.24651445673849</v>
      </c>
      <c r="H166" s="503">
        <v>1.5251065438913065</v>
      </c>
      <c r="I166" s="503">
        <v>10.251233988825977</v>
      </c>
      <c r="J166" s="503">
        <v>10.193821341570674</v>
      </c>
    </row>
    <row r="167" spans="1:10" x14ac:dyDescent="0.2">
      <c r="A167" s="491" t="s">
        <v>603</v>
      </c>
      <c r="B167" s="489" t="s">
        <v>84</v>
      </c>
      <c r="C167" s="489" t="s">
        <v>84</v>
      </c>
      <c r="D167" s="489" t="s">
        <v>84</v>
      </c>
      <c r="E167" s="489">
        <v>0</v>
      </c>
      <c r="F167" s="489">
        <v>0</v>
      </c>
      <c r="G167" s="489">
        <v>6.9237662513334172E-2</v>
      </c>
      <c r="H167" s="490">
        <v>0</v>
      </c>
      <c r="I167" s="490">
        <v>5.9440517208274639E-2</v>
      </c>
      <c r="J167" s="490">
        <v>5.9049434512234891E-2</v>
      </c>
    </row>
    <row r="168" spans="1:10" x14ac:dyDescent="0.2">
      <c r="A168" s="476" t="s">
        <v>325</v>
      </c>
      <c r="B168" s="488" t="s">
        <v>84</v>
      </c>
      <c r="C168" s="488" t="s">
        <v>84</v>
      </c>
      <c r="D168" s="488" t="s">
        <v>84</v>
      </c>
      <c r="E168" s="488">
        <v>0</v>
      </c>
      <c r="F168" s="488">
        <v>0.47762361880275794</v>
      </c>
      <c r="G168" s="488">
        <v>2.8515113488658557</v>
      </c>
      <c r="H168" s="267">
        <v>0</v>
      </c>
      <c r="I168" s="267">
        <v>2.5156056844473449</v>
      </c>
      <c r="J168" s="267">
        <v>2.4990545186861284</v>
      </c>
    </row>
    <row r="169" spans="1:10" x14ac:dyDescent="0.2">
      <c r="A169" s="477" t="s">
        <v>326</v>
      </c>
      <c r="B169" s="489" t="s">
        <v>84</v>
      </c>
      <c r="C169" s="489" t="s">
        <v>84</v>
      </c>
      <c r="D169" s="489" t="s">
        <v>84</v>
      </c>
      <c r="E169" s="489">
        <v>0</v>
      </c>
      <c r="F169" s="489">
        <v>0</v>
      </c>
      <c r="G169" s="489">
        <v>1.92682235492146</v>
      </c>
      <c r="H169" s="490">
        <v>0</v>
      </c>
      <c r="I169" s="490">
        <v>1.6541765447806711</v>
      </c>
      <c r="J169" s="490">
        <v>1.6432930623810851</v>
      </c>
    </row>
    <row r="170" spans="1:10" x14ac:dyDescent="0.2">
      <c r="A170" s="476" t="s">
        <v>604</v>
      </c>
      <c r="B170" s="488" t="s">
        <v>84</v>
      </c>
      <c r="C170" s="488" t="s">
        <v>84</v>
      </c>
      <c r="D170" s="488" t="s">
        <v>84</v>
      </c>
      <c r="E170" s="488">
        <v>0.61246629869440616</v>
      </c>
      <c r="F170" s="488">
        <v>21.801030636689816</v>
      </c>
      <c r="G170" s="488">
        <v>3.3670534020291325</v>
      </c>
      <c r="H170" s="267">
        <v>0.61246629869440616</v>
      </c>
      <c r="I170" s="267">
        <v>5.9754654564272602</v>
      </c>
      <c r="J170" s="267">
        <v>5.9401801616826662</v>
      </c>
    </row>
    <row r="171" spans="1:10" x14ac:dyDescent="0.2">
      <c r="A171" s="477" t="s">
        <v>605</v>
      </c>
      <c r="B171" s="489" t="s">
        <v>84</v>
      </c>
      <c r="C171" s="489" t="s">
        <v>84</v>
      </c>
      <c r="D171" s="489" t="s">
        <v>84</v>
      </c>
      <c r="E171" s="489">
        <v>0.91264024519690046</v>
      </c>
      <c r="F171" s="489">
        <v>1.8448864068610783E-2</v>
      </c>
      <c r="G171" s="489">
        <v>3.1481497934729714E-2</v>
      </c>
      <c r="H171" s="490">
        <v>0.91264024519690046</v>
      </c>
      <c r="I171" s="490">
        <v>2.9637377219802096E-2</v>
      </c>
      <c r="J171" s="490">
        <v>3.5447002681325571E-2</v>
      </c>
    </row>
    <row r="172" spans="1:10" x14ac:dyDescent="0.2">
      <c r="A172" s="479" t="s">
        <v>327</v>
      </c>
      <c r="B172" s="492" t="s">
        <v>84</v>
      </c>
      <c r="C172" s="492" t="s">
        <v>84</v>
      </c>
      <c r="D172" s="492" t="s">
        <v>84</v>
      </c>
      <c r="E172" s="492">
        <v>0</v>
      </c>
      <c r="F172" s="492">
        <v>0.11701731571486904</v>
      </c>
      <c r="G172" s="492">
        <v>4.0819047397757394E-4</v>
      </c>
      <c r="H172" s="493">
        <v>0</v>
      </c>
      <c r="I172" s="493">
        <v>1.6908408742624094E-2</v>
      </c>
      <c r="J172" s="493">
        <v>1.6797161627232455E-2</v>
      </c>
    </row>
    <row r="173" spans="1:10" x14ac:dyDescent="0.2">
      <c r="A173" s="475" t="s">
        <v>606</v>
      </c>
      <c r="B173" s="499" t="s">
        <v>84</v>
      </c>
      <c r="C173" s="499" t="s">
        <v>84</v>
      </c>
      <c r="D173" s="499" t="s">
        <v>84</v>
      </c>
      <c r="E173" s="499">
        <v>15.922188063899798</v>
      </c>
      <c r="F173" s="499">
        <v>24.442833703619176</v>
      </c>
      <c r="G173" s="499">
        <v>18.93601203669219</v>
      </c>
      <c r="H173" s="500">
        <v>15.922188063899798</v>
      </c>
      <c r="I173" s="500">
        <v>19.715228579849519</v>
      </c>
      <c r="J173" s="500">
        <v>19.690272664577652</v>
      </c>
    </row>
    <row r="174" spans="1:10" x14ac:dyDescent="0.2">
      <c r="A174" s="479" t="s">
        <v>607</v>
      </c>
      <c r="B174" s="492" t="s">
        <v>84</v>
      </c>
      <c r="C174" s="492" t="s">
        <v>84</v>
      </c>
      <c r="D174" s="492" t="s">
        <v>84</v>
      </c>
      <c r="E174" s="492">
        <v>0</v>
      </c>
      <c r="F174" s="492">
        <v>0.54965952643778815</v>
      </c>
      <c r="G174" s="492">
        <v>0.1330372019903282</v>
      </c>
      <c r="H174" s="493">
        <v>0</v>
      </c>
      <c r="I174" s="493">
        <v>0.19198935753366914</v>
      </c>
      <c r="J174" s="493">
        <v>0.19072618353920134</v>
      </c>
    </row>
    <row r="175" spans="1:10" x14ac:dyDescent="0.2">
      <c r="A175" s="477" t="s">
        <v>328</v>
      </c>
      <c r="B175" s="489" t="s">
        <v>84</v>
      </c>
      <c r="C175" s="489" t="s">
        <v>84</v>
      </c>
      <c r="D175" s="489" t="s">
        <v>84</v>
      </c>
      <c r="E175" s="489">
        <v>9.696679558964016</v>
      </c>
      <c r="F175" s="489">
        <v>7.2824239268308961</v>
      </c>
      <c r="G175" s="489">
        <v>7.17474611022039</v>
      </c>
      <c r="H175" s="490">
        <v>9.696679558964016</v>
      </c>
      <c r="I175" s="490">
        <v>7.1899825462462532</v>
      </c>
      <c r="J175" s="490">
        <v>7.2064750983290935</v>
      </c>
    </row>
    <row r="176" spans="1:10" x14ac:dyDescent="0.2">
      <c r="A176" s="476" t="s">
        <v>608</v>
      </c>
      <c r="B176" s="488" t="s">
        <v>84</v>
      </c>
      <c r="C176" s="488" t="s">
        <v>84</v>
      </c>
      <c r="D176" s="488" t="s">
        <v>84</v>
      </c>
      <c r="E176" s="488">
        <v>2.3970665269079712</v>
      </c>
      <c r="F176" s="488">
        <v>5.826889741762499</v>
      </c>
      <c r="G176" s="488">
        <v>3.4997933225034181</v>
      </c>
      <c r="H176" s="267">
        <v>2.3970665269079712</v>
      </c>
      <c r="I176" s="267">
        <v>3.8290780055900862</v>
      </c>
      <c r="J176" s="267">
        <v>3.8196562351185994</v>
      </c>
    </row>
    <row r="177" spans="1:10" x14ac:dyDescent="0.2">
      <c r="A177" s="477" t="s">
        <v>635</v>
      </c>
      <c r="B177" s="489" t="s">
        <v>84</v>
      </c>
      <c r="C177" s="489" t="s">
        <v>84</v>
      </c>
      <c r="D177" s="489" t="s">
        <v>84</v>
      </c>
      <c r="E177" s="489">
        <v>7.2996130320560448</v>
      </c>
      <c r="F177" s="489">
        <v>1.455534185068398</v>
      </c>
      <c r="G177" s="489">
        <v>3.6749527876657915</v>
      </c>
      <c r="H177" s="490">
        <v>7.2996130320560448</v>
      </c>
      <c r="I177" s="490">
        <v>3.360904540612228</v>
      </c>
      <c r="J177" s="490">
        <v>3.3868188631668454</v>
      </c>
    </row>
    <row r="178" spans="1:10" x14ac:dyDescent="0.2">
      <c r="A178" s="476" t="s">
        <v>329</v>
      </c>
      <c r="B178" s="488" t="s">
        <v>84</v>
      </c>
      <c r="C178" s="488" t="s">
        <v>84</v>
      </c>
      <c r="D178" s="488" t="s">
        <v>84</v>
      </c>
      <c r="E178" s="488">
        <v>3.8151852244984608</v>
      </c>
      <c r="F178" s="488">
        <v>16.609073484273331</v>
      </c>
      <c r="G178" s="488">
        <v>11.60767167445729</v>
      </c>
      <c r="H178" s="267">
        <v>3.8151852244984608</v>
      </c>
      <c r="I178" s="267">
        <v>12.315371190603127</v>
      </c>
      <c r="J178" s="267">
        <v>12.259445101790416</v>
      </c>
    </row>
    <row r="179" spans="1:10" x14ac:dyDescent="0.2">
      <c r="A179" s="477" t="s">
        <v>330</v>
      </c>
      <c r="B179" s="489" t="s">
        <v>84</v>
      </c>
      <c r="C179" s="489" t="s">
        <v>84</v>
      </c>
      <c r="D179" s="489" t="s">
        <v>84</v>
      </c>
      <c r="E179" s="489">
        <v>2.4103232804373209</v>
      </c>
      <c r="F179" s="489">
        <v>1.6767660771591856E-3</v>
      </c>
      <c r="G179" s="489">
        <v>2.0557050024184856E-2</v>
      </c>
      <c r="H179" s="490">
        <v>2.4103232804373209</v>
      </c>
      <c r="I179" s="490">
        <v>1.7885485466467871E-2</v>
      </c>
      <c r="J179" s="490">
        <v>3.3626280918939988E-2</v>
      </c>
    </row>
    <row r="180" spans="1:10" x14ac:dyDescent="0.2">
      <c r="A180" s="501" t="s">
        <v>609</v>
      </c>
      <c r="B180" s="502" t="s">
        <v>84</v>
      </c>
      <c r="C180" s="502" t="s">
        <v>84</v>
      </c>
      <c r="D180" s="502" t="s">
        <v>84</v>
      </c>
      <c r="E180" s="502">
        <v>13.914060536301879</v>
      </c>
      <c r="F180" s="502">
        <v>2.7047701386592391</v>
      </c>
      <c r="G180" s="502">
        <v>1.0950388500200803</v>
      </c>
      <c r="H180" s="503">
        <v>13.914060536301879</v>
      </c>
      <c r="I180" s="503">
        <v>1.3228162007338098</v>
      </c>
      <c r="J180" s="503">
        <v>1.4056589822660628</v>
      </c>
    </row>
    <row r="181" spans="1:10" x14ac:dyDescent="0.2">
      <c r="A181" s="477" t="s">
        <v>610</v>
      </c>
      <c r="B181" s="489" t="s">
        <v>84</v>
      </c>
      <c r="C181" s="489" t="s">
        <v>84</v>
      </c>
      <c r="D181" s="489" t="s">
        <v>84</v>
      </c>
      <c r="E181" s="489">
        <v>0</v>
      </c>
      <c r="F181" s="489">
        <v>0.23676092265605958</v>
      </c>
      <c r="G181" s="489">
        <v>1.8681778357220236E-2</v>
      </c>
      <c r="H181" s="490">
        <v>0</v>
      </c>
      <c r="I181" s="490">
        <v>4.9540027858166413E-2</v>
      </c>
      <c r="J181" s="490">
        <v>4.9214084401302295E-2</v>
      </c>
    </row>
    <row r="182" spans="1:10" x14ac:dyDescent="0.2">
      <c r="A182" s="479" t="s">
        <v>331</v>
      </c>
      <c r="B182" s="492" t="s">
        <v>84</v>
      </c>
      <c r="C182" s="492" t="s">
        <v>84</v>
      </c>
      <c r="D182" s="492" t="s">
        <v>84</v>
      </c>
      <c r="E182" s="492">
        <v>13.737932736705234</v>
      </c>
      <c r="F182" s="492">
        <v>1.4888309617961271</v>
      </c>
      <c r="G182" s="492">
        <v>0.22888396639167774</v>
      </c>
      <c r="H182" s="493">
        <v>13.737932736705234</v>
      </c>
      <c r="I182" s="493">
        <v>0.40716675848150763</v>
      </c>
      <c r="J182" s="493">
        <v>0.49487514568768393</v>
      </c>
    </row>
    <row r="183" spans="1:10" x14ac:dyDescent="0.2">
      <c r="A183" s="478" t="s">
        <v>611</v>
      </c>
      <c r="B183" s="489" t="s">
        <v>84</v>
      </c>
      <c r="C183" s="489" t="s">
        <v>84</v>
      </c>
      <c r="D183" s="489" t="s">
        <v>84</v>
      </c>
      <c r="E183" s="489">
        <v>0.17612779959664579</v>
      </c>
      <c r="F183" s="489">
        <v>0.97917825420705262</v>
      </c>
      <c r="G183" s="489">
        <v>0.84747310532236164</v>
      </c>
      <c r="H183" s="490">
        <v>0.17612779959664579</v>
      </c>
      <c r="I183" s="490">
        <v>0.86610941443807332</v>
      </c>
      <c r="J183" s="490">
        <v>0.86156975222072507</v>
      </c>
    </row>
    <row r="184" spans="1:10" x14ac:dyDescent="0.2">
      <c r="A184" s="479" t="s">
        <v>612</v>
      </c>
      <c r="B184" s="488" t="s">
        <v>84</v>
      </c>
      <c r="C184" s="488" t="s">
        <v>84</v>
      </c>
      <c r="D184" s="488" t="s">
        <v>84</v>
      </c>
      <c r="E184" s="488">
        <v>0</v>
      </c>
      <c r="F184" s="488">
        <v>0.10194970633305232</v>
      </c>
      <c r="G184" s="488">
        <v>3.04005780412792E-2</v>
      </c>
      <c r="H184" s="267">
        <v>0</v>
      </c>
      <c r="I184" s="267">
        <v>4.0524796290123885E-2</v>
      </c>
      <c r="J184" s="267">
        <v>4.0258167611001337E-2</v>
      </c>
    </row>
    <row r="185" spans="1:10" x14ac:dyDescent="0.2">
      <c r="A185" s="478" t="s">
        <v>637</v>
      </c>
      <c r="B185" s="494" t="s">
        <v>84</v>
      </c>
      <c r="C185" s="494" t="s">
        <v>84</v>
      </c>
      <c r="D185" s="494" t="s">
        <v>84</v>
      </c>
      <c r="E185" s="494">
        <v>0.17612779959664579</v>
      </c>
      <c r="F185" s="494">
        <v>9.3333982303907645E-2</v>
      </c>
      <c r="G185" s="494">
        <v>5.9367353309051407E-2</v>
      </c>
      <c r="H185" s="495">
        <v>0.17612779959664579</v>
      </c>
      <c r="I185" s="495">
        <v>6.4173639190259008E-2</v>
      </c>
      <c r="J185" s="495">
        <v>6.4910229935780009E-2</v>
      </c>
    </row>
    <row r="186" spans="1:10" x14ac:dyDescent="0.2">
      <c r="A186" s="479" t="s">
        <v>636</v>
      </c>
      <c r="B186" s="492" t="s">
        <v>84</v>
      </c>
      <c r="C186" s="492" t="s">
        <v>84</v>
      </c>
      <c r="D186" s="492" t="s">
        <v>84</v>
      </c>
      <c r="E186" s="492">
        <v>0</v>
      </c>
      <c r="F186" s="492">
        <v>0</v>
      </c>
      <c r="G186" s="492">
        <v>9.8046245605411794E-2</v>
      </c>
      <c r="H186" s="493">
        <v>0</v>
      </c>
      <c r="I186" s="493">
        <v>8.4172679110777734E-2</v>
      </c>
      <c r="J186" s="493">
        <v>8.3618873729774931E-2</v>
      </c>
    </row>
    <row r="187" spans="1:10" x14ac:dyDescent="0.2">
      <c r="A187" s="478" t="s">
        <v>638</v>
      </c>
      <c r="B187" s="494" t="s">
        <v>84</v>
      </c>
      <c r="C187" s="494" t="s">
        <v>84</v>
      </c>
      <c r="D187" s="494" t="s">
        <v>84</v>
      </c>
      <c r="E187" s="494">
        <v>0</v>
      </c>
      <c r="F187" s="494">
        <v>3.4543585826358448E-3</v>
      </c>
      <c r="G187" s="494">
        <v>0.22163346714885224</v>
      </c>
      <c r="H187" s="495">
        <v>0</v>
      </c>
      <c r="I187" s="495">
        <v>0.19076107268088585</v>
      </c>
      <c r="J187" s="495">
        <v>0.18950598005875957</v>
      </c>
    </row>
    <row r="188" spans="1:10" x14ac:dyDescent="0.2">
      <c r="A188" s="479" t="s">
        <v>639</v>
      </c>
      <c r="B188" s="492" t="s">
        <v>84</v>
      </c>
      <c r="C188" s="492" t="s">
        <v>84</v>
      </c>
      <c r="D188" s="492" t="s">
        <v>84</v>
      </c>
      <c r="E188" s="492">
        <v>0</v>
      </c>
      <c r="F188" s="492">
        <v>0.78044020698745686</v>
      </c>
      <c r="G188" s="492">
        <v>0.43802546116658769</v>
      </c>
      <c r="H188" s="493">
        <v>0</v>
      </c>
      <c r="I188" s="493">
        <v>0.48647722712208941</v>
      </c>
      <c r="J188" s="493">
        <v>0.48327650084176083</v>
      </c>
    </row>
    <row r="189" spans="1:10" x14ac:dyDescent="0.2">
      <c r="A189" s="504" t="s">
        <v>613</v>
      </c>
      <c r="B189" s="505" t="s">
        <v>84</v>
      </c>
      <c r="C189" s="505" t="s">
        <v>84</v>
      </c>
      <c r="D189" s="505" t="s">
        <v>84</v>
      </c>
      <c r="E189" s="505">
        <v>12.761595969111559</v>
      </c>
      <c r="F189" s="505">
        <v>63.436885009245501</v>
      </c>
      <c r="G189" s="505">
        <v>71.672229466225374</v>
      </c>
      <c r="H189" s="506">
        <v>12.761595969111559</v>
      </c>
      <c r="I189" s="506">
        <v>70.506926315404669</v>
      </c>
      <c r="J189" s="506">
        <v>70.126996924877929</v>
      </c>
    </row>
    <row r="190" spans="1:10" s="7" customFormat="1" x14ac:dyDescent="0.2">
      <c r="A190" s="479" t="s">
        <v>614</v>
      </c>
      <c r="B190" s="492" t="s">
        <v>84</v>
      </c>
      <c r="C190" s="492" t="s">
        <v>84</v>
      </c>
      <c r="D190" s="492" t="s">
        <v>84</v>
      </c>
      <c r="E190" s="492">
        <v>0</v>
      </c>
      <c r="F190" s="492">
        <v>4.7436468603331488</v>
      </c>
      <c r="G190" s="492">
        <v>1.9073929516365886</v>
      </c>
      <c r="H190" s="493">
        <v>0</v>
      </c>
      <c r="I190" s="493">
        <v>2.308723537575879</v>
      </c>
      <c r="J190" s="493">
        <v>2.293533531366446</v>
      </c>
    </row>
    <row r="191" spans="1:10" x14ac:dyDescent="0.2">
      <c r="A191" s="478" t="s">
        <v>615</v>
      </c>
      <c r="B191" s="494" t="s">
        <v>84</v>
      </c>
      <c r="C191" s="494" t="s">
        <v>84</v>
      </c>
      <c r="D191" s="494" t="s">
        <v>84</v>
      </c>
      <c r="E191" s="494">
        <v>6.1287202128224179</v>
      </c>
      <c r="F191" s="494">
        <v>44.755056498943482</v>
      </c>
      <c r="G191" s="494">
        <v>46.557455908461236</v>
      </c>
      <c r="H191" s="495">
        <v>6.1287202128224179</v>
      </c>
      <c r="I191" s="495">
        <v>46.302415973954524</v>
      </c>
      <c r="J191" s="495">
        <v>46.038097324217787</v>
      </c>
    </row>
    <row r="192" spans="1:10" s="47" customFormat="1" x14ac:dyDescent="0.2">
      <c r="A192" s="479" t="s">
        <v>616</v>
      </c>
      <c r="B192" s="492" t="s">
        <v>84</v>
      </c>
      <c r="C192" s="492" t="s">
        <v>84</v>
      </c>
      <c r="D192" s="492" t="s">
        <v>84</v>
      </c>
      <c r="E192" s="492">
        <v>0.40472760322683365</v>
      </c>
      <c r="F192" s="492">
        <v>2.4567989010971947</v>
      </c>
      <c r="G192" s="492">
        <v>2.0349520399338985</v>
      </c>
      <c r="H192" s="493">
        <v>0.40472760322683365</v>
      </c>
      <c r="I192" s="493">
        <v>2.0946434686343425</v>
      </c>
      <c r="J192" s="493">
        <v>2.0835248430946591</v>
      </c>
    </row>
    <row r="193" spans="1:10" s="7" customFormat="1" x14ac:dyDescent="0.2">
      <c r="A193" s="478" t="s">
        <v>645</v>
      </c>
      <c r="B193" s="494" t="s">
        <v>84</v>
      </c>
      <c r="C193" s="494" t="s">
        <v>84</v>
      </c>
      <c r="D193" s="494" t="s">
        <v>84</v>
      </c>
      <c r="E193" s="494">
        <v>5.7239926095955846</v>
      </c>
      <c r="F193" s="494">
        <v>11.915917844672464</v>
      </c>
      <c r="G193" s="494">
        <v>4.4690140481984599</v>
      </c>
      <c r="H193" s="495">
        <v>5.7239926095955846</v>
      </c>
      <c r="I193" s="495">
        <v>5.5227526626816479</v>
      </c>
      <c r="J193" s="495">
        <v>5.524076699966086</v>
      </c>
    </row>
    <row r="194" spans="1:10" x14ac:dyDescent="0.2">
      <c r="A194" s="476" t="s">
        <v>646</v>
      </c>
      <c r="B194" s="488" t="s">
        <v>84</v>
      </c>
      <c r="C194" s="488" t="s">
        <v>84</v>
      </c>
      <c r="D194" s="488" t="s">
        <v>84</v>
      </c>
      <c r="E194" s="488">
        <v>0</v>
      </c>
      <c r="F194" s="488">
        <v>30.382339753173824</v>
      </c>
      <c r="G194" s="488">
        <v>40.053489820277697</v>
      </c>
      <c r="H194" s="267">
        <v>0</v>
      </c>
      <c r="I194" s="267">
        <v>38.685019842594592</v>
      </c>
      <c r="J194" s="267">
        <v>38.430495781113393</v>
      </c>
    </row>
    <row r="195" spans="1:10" x14ac:dyDescent="0.2">
      <c r="A195" s="477" t="s">
        <v>617</v>
      </c>
      <c r="B195" s="489" t="s">
        <v>84</v>
      </c>
      <c r="C195" s="489" t="s">
        <v>84</v>
      </c>
      <c r="D195" s="489" t="s">
        <v>84</v>
      </c>
      <c r="E195" s="489">
        <v>6.6328757562891418</v>
      </c>
      <c r="F195" s="489">
        <v>13.938181649347847</v>
      </c>
      <c r="G195" s="489">
        <v>23.207380606127543</v>
      </c>
      <c r="H195" s="490">
        <v>6.6328757562891418</v>
      </c>
      <c r="I195" s="490">
        <v>21.895786803786397</v>
      </c>
      <c r="J195" s="490">
        <v>21.795366069206395</v>
      </c>
    </row>
    <row r="196" spans="1:10" x14ac:dyDescent="0.2">
      <c r="A196" s="501" t="s">
        <v>618</v>
      </c>
      <c r="B196" s="502" t="s">
        <v>84</v>
      </c>
      <c r="C196" s="502" t="s">
        <v>84</v>
      </c>
      <c r="D196" s="502" t="s">
        <v>84</v>
      </c>
      <c r="E196" s="502">
        <v>44.838222455153378</v>
      </c>
      <c r="F196" s="502">
        <v>35.092759130689942</v>
      </c>
      <c r="G196" s="502">
        <v>21.37390676039195</v>
      </c>
      <c r="H196" s="503">
        <v>44.838222455153378</v>
      </c>
      <c r="I196" s="503">
        <v>23.315127552826777</v>
      </c>
      <c r="J196" s="503">
        <v>23.456736515481456</v>
      </c>
    </row>
    <row r="197" spans="1:10" x14ac:dyDescent="0.2">
      <c r="A197" s="477" t="s">
        <v>619</v>
      </c>
      <c r="B197" s="489" t="s">
        <v>84</v>
      </c>
      <c r="C197" s="489" t="s">
        <v>84</v>
      </c>
      <c r="D197" s="489" t="s">
        <v>84</v>
      </c>
      <c r="E197" s="489">
        <v>0.33985006899479886</v>
      </c>
      <c r="F197" s="489">
        <v>1.7897066090976981</v>
      </c>
      <c r="G197" s="489">
        <v>1.3375321141635621</v>
      </c>
      <c r="H197" s="490">
        <v>0.33985006899479886</v>
      </c>
      <c r="I197" s="490">
        <v>1.4015149100769635</v>
      </c>
      <c r="J197" s="490">
        <v>1.3945297967596249</v>
      </c>
    </row>
    <row r="198" spans="1:10" s="47" customFormat="1" x14ac:dyDescent="0.2">
      <c r="A198" s="476" t="s">
        <v>620</v>
      </c>
      <c r="B198" s="488" t="s">
        <v>84</v>
      </c>
      <c r="C198" s="488" t="s">
        <v>84</v>
      </c>
      <c r="D198" s="488" t="s">
        <v>84</v>
      </c>
      <c r="E198" s="488">
        <v>21.089506879577538</v>
      </c>
      <c r="F198" s="488">
        <v>15.766039630366233</v>
      </c>
      <c r="G198" s="488">
        <v>4.4321952441078496</v>
      </c>
      <c r="H198" s="267">
        <v>21.089506879577538</v>
      </c>
      <c r="I198" s="267">
        <v>6.0359368536071898</v>
      </c>
      <c r="J198" s="267">
        <v>6.1349802507255458</v>
      </c>
    </row>
    <row r="199" spans="1:10" x14ac:dyDescent="0.2">
      <c r="A199" s="477" t="s">
        <v>621</v>
      </c>
      <c r="B199" s="489" t="s">
        <v>84</v>
      </c>
      <c r="C199" s="489" t="s">
        <v>84</v>
      </c>
      <c r="D199" s="489" t="s">
        <v>84</v>
      </c>
      <c r="E199" s="489">
        <v>0</v>
      </c>
      <c r="F199" s="489">
        <v>0.44768015687078189</v>
      </c>
      <c r="G199" s="489">
        <v>1.2666205998140445</v>
      </c>
      <c r="H199" s="490">
        <v>0</v>
      </c>
      <c r="I199" s="490">
        <v>1.1507403371873306</v>
      </c>
      <c r="J199" s="490">
        <v>1.1431691609148895</v>
      </c>
    </row>
    <row r="200" spans="1:10" s="7" customFormat="1" x14ac:dyDescent="0.2">
      <c r="A200" s="476" t="s">
        <v>622</v>
      </c>
      <c r="B200" s="488" t="s">
        <v>84</v>
      </c>
      <c r="C200" s="488" t="s">
        <v>84</v>
      </c>
      <c r="D200" s="488" t="s">
        <v>84</v>
      </c>
      <c r="E200" s="488">
        <v>13.35728777465237</v>
      </c>
      <c r="F200" s="488">
        <v>9.4998191235171099</v>
      </c>
      <c r="G200" s="488">
        <v>7.4277349480827901</v>
      </c>
      <c r="H200" s="267">
        <v>13.35728777465237</v>
      </c>
      <c r="I200" s="267">
        <v>7.7209353395190972</v>
      </c>
      <c r="J200" s="267">
        <v>7.7580191337000688</v>
      </c>
    </row>
    <row r="201" spans="1:10" x14ac:dyDescent="0.2">
      <c r="A201" s="478" t="s">
        <v>623</v>
      </c>
      <c r="B201" s="494" t="s">
        <v>84</v>
      </c>
      <c r="C201" s="494" t="s">
        <v>84</v>
      </c>
      <c r="D201" s="489" t="s">
        <v>84</v>
      </c>
      <c r="E201" s="489">
        <v>10.051577725294555</v>
      </c>
      <c r="F201" s="489">
        <v>7.5895136105276064</v>
      </c>
      <c r="G201" s="489">
        <v>6.9098238540701669</v>
      </c>
      <c r="H201" s="490">
        <v>10.051577725294555</v>
      </c>
      <c r="I201" s="490">
        <v>7.0060001122604501</v>
      </c>
      <c r="J201" s="490">
        <v>7.0260381731630863</v>
      </c>
    </row>
    <row r="202" spans="1:10" x14ac:dyDescent="0.2">
      <c r="A202" s="507" t="s">
        <v>624</v>
      </c>
      <c r="B202" s="508" t="s">
        <v>84</v>
      </c>
      <c r="C202" s="508" t="s">
        <v>84</v>
      </c>
      <c r="D202" s="502" t="s">
        <v>84</v>
      </c>
      <c r="E202" s="502">
        <v>45.282225612992249</v>
      </c>
      <c r="F202" s="502">
        <v>102.82973360223693</v>
      </c>
      <c r="G202" s="502">
        <v>95.008377967365817</v>
      </c>
      <c r="H202" s="503">
        <v>45.282225612992249</v>
      </c>
      <c r="I202" s="503">
        <v>96.115101603834958</v>
      </c>
      <c r="J202" s="503">
        <v>95.780651987249399</v>
      </c>
    </row>
    <row r="203" spans="1:10" x14ac:dyDescent="0.2">
      <c r="A203" s="478" t="s">
        <v>625</v>
      </c>
      <c r="B203" s="494" t="s">
        <v>84</v>
      </c>
      <c r="C203" s="494" t="s">
        <v>84</v>
      </c>
      <c r="D203" s="489" t="s">
        <v>84</v>
      </c>
      <c r="E203" s="489">
        <v>0</v>
      </c>
      <c r="F203" s="489">
        <v>0.24865618377356205</v>
      </c>
      <c r="G203" s="489">
        <v>1.5053493486825307</v>
      </c>
      <c r="H203" s="490">
        <v>0</v>
      </c>
      <c r="I203" s="490">
        <v>1.3275269743625253</v>
      </c>
      <c r="J203" s="490">
        <v>1.3187926488118229</v>
      </c>
    </row>
    <row r="204" spans="1:10" x14ac:dyDescent="0.2">
      <c r="A204" s="479" t="s">
        <v>332</v>
      </c>
      <c r="B204" s="492" t="s">
        <v>84</v>
      </c>
      <c r="C204" s="492" t="s">
        <v>84</v>
      </c>
      <c r="D204" s="488" t="s">
        <v>84</v>
      </c>
      <c r="E204" s="488">
        <v>0</v>
      </c>
      <c r="F204" s="488">
        <v>0</v>
      </c>
      <c r="G204" s="488">
        <v>0</v>
      </c>
      <c r="H204" s="267">
        <v>0</v>
      </c>
      <c r="I204" s="267">
        <v>0</v>
      </c>
      <c r="J204" s="267">
        <v>0</v>
      </c>
    </row>
    <row r="205" spans="1:10" s="47" customFormat="1" x14ac:dyDescent="0.2">
      <c r="A205" s="745" t="s">
        <v>626</v>
      </c>
      <c r="B205" s="489" t="s">
        <v>84</v>
      </c>
      <c r="C205" s="489" t="s">
        <v>84</v>
      </c>
      <c r="D205" s="494" t="s">
        <v>84</v>
      </c>
      <c r="E205" s="494">
        <v>0.16941002812864875</v>
      </c>
      <c r="F205" s="494">
        <v>1.9485068118621884</v>
      </c>
      <c r="G205" s="494">
        <v>11.134130592782499</v>
      </c>
      <c r="H205" s="495">
        <v>0.16941002812864875</v>
      </c>
      <c r="I205" s="495">
        <v>9.8343626972104126</v>
      </c>
      <c r="J205" s="495">
        <v>9.7707731471114965</v>
      </c>
    </row>
    <row r="206" spans="1:10" x14ac:dyDescent="0.2">
      <c r="A206" s="476" t="s">
        <v>627</v>
      </c>
      <c r="B206" s="488" t="s">
        <v>84</v>
      </c>
      <c r="C206" s="488" t="s">
        <v>84</v>
      </c>
      <c r="D206" s="492" t="s">
        <v>84</v>
      </c>
      <c r="E206" s="492">
        <v>28.067880997240209</v>
      </c>
      <c r="F206" s="492">
        <v>85.100993378326564</v>
      </c>
      <c r="G206" s="492">
        <v>74.082305686820916</v>
      </c>
      <c r="H206" s="493">
        <v>28.067880997240209</v>
      </c>
      <c r="I206" s="493">
        <v>75.6414525509133</v>
      </c>
      <c r="J206" s="493">
        <v>75.328447188623798</v>
      </c>
    </row>
    <row r="207" spans="1:10" s="7" customFormat="1" x14ac:dyDescent="0.2">
      <c r="A207" s="477" t="s">
        <v>628</v>
      </c>
      <c r="B207" s="494" t="s">
        <v>84</v>
      </c>
      <c r="C207" s="494" t="s">
        <v>84</v>
      </c>
      <c r="D207" s="494" t="s">
        <v>84</v>
      </c>
      <c r="E207" s="494">
        <v>17.044934587623391</v>
      </c>
      <c r="F207" s="494">
        <v>15.531577228274625</v>
      </c>
      <c r="G207" s="494">
        <v>8.2865923390287044</v>
      </c>
      <c r="H207" s="495">
        <v>17.044934587623391</v>
      </c>
      <c r="I207" s="495">
        <v>9.3117593813047659</v>
      </c>
      <c r="J207" s="495">
        <v>9.3626390026586286</v>
      </c>
    </row>
    <row r="208" spans="1:10" x14ac:dyDescent="0.2">
      <c r="A208" s="501" t="s">
        <v>629</v>
      </c>
      <c r="B208" s="508" t="s">
        <v>84</v>
      </c>
      <c r="C208" s="508" t="s">
        <v>84</v>
      </c>
      <c r="D208" s="508" t="s">
        <v>84</v>
      </c>
      <c r="E208" s="508">
        <v>47.956206082156882</v>
      </c>
      <c r="F208" s="508">
        <v>39.541935401034316</v>
      </c>
      <c r="G208" s="508">
        <v>16.165353181000402</v>
      </c>
      <c r="H208" s="509">
        <v>47.956206082156882</v>
      </c>
      <c r="I208" s="509">
        <v>19.473144987248006</v>
      </c>
      <c r="J208" s="509">
        <v>19.660546323030985</v>
      </c>
    </row>
    <row r="209" spans="1:10" x14ac:dyDescent="0.2">
      <c r="A209" s="478" t="s">
        <v>630</v>
      </c>
      <c r="B209" s="494" t="s">
        <v>84</v>
      </c>
      <c r="C209" s="494" t="s">
        <v>84</v>
      </c>
      <c r="D209" s="489" t="s">
        <v>84</v>
      </c>
      <c r="E209" s="489">
        <v>45.164909709691116</v>
      </c>
      <c r="F209" s="489">
        <v>33.692969481304836</v>
      </c>
      <c r="G209" s="489">
        <v>13.692958141497796</v>
      </c>
      <c r="H209" s="490">
        <v>45.164909709691116</v>
      </c>
      <c r="I209" s="490">
        <v>16.522964385010017</v>
      </c>
      <c r="J209" s="490">
        <v>16.711411083045142</v>
      </c>
    </row>
    <row r="210" spans="1:10" x14ac:dyDescent="0.2">
      <c r="A210" s="479" t="s">
        <v>333</v>
      </c>
      <c r="B210" s="492" t="s">
        <v>84</v>
      </c>
      <c r="C210" s="492" t="s">
        <v>84</v>
      </c>
      <c r="D210" s="488" t="s">
        <v>84</v>
      </c>
      <c r="E210" s="488">
        <v>0.95989352244984616</v>
      </c>
      <c r="F210" s="488">
        <v>2.1442849943409144</v>
      </c>
      <c r="G210" s="488">
        <v>0.92754992000906489</v>
      </c>
      <c r="H210" s="267">
        <v>0.95989352244984616</v>
      </c>
      <c r="I210" s="267">
        <v>1.0997182152442748</v>
      </c>
      <c r="J210" s="267">
        <v>1.0987982532318419</v>
      </c>
    </row>
    <row r="211" spans="1:10" x14ac:dyDescent="0.2">
      <c r="A211" s="478" t="s">
        <v>631</v>
      </c>
      <c r="B211" s="533" t="s">
        <v>84</v>
      </c>
      <c r="C211" s="533" t="s">
        <v>84</v>
      </c>
      <c r="D211" s="494" t="s">
        <v>84</v>
      </c>
      <c r="E211" s="494">
        <v>0.22781790680394862</v>
      </c>
      <c r="F211" s="494">
        <v>0.90381240713743416</v>
      </c>
      <c r="G211" s="494">
        <v>0.43623739008507506</v>
      </c>
      <c r="H211" s="495">
        <v>0.22781790680394862</v>
      </c>
      <c r="I211" s="495">
        <v>0.50239936345030012</v>
      </c>
      <c r="J211" s="495">
        <v>0.50059278333641055</v>
      </c>
    </row>
    <row r="212" spans="1:10" s="47" customFormat="1" x14ac:dyDescent="0.2">
      <c r="A212" s="479" t="s">
        <v>632</v>
      </c>
      <c r="B212" s="492" t="s">
        <v>84</v>
      </c>
      <c r="C212" s="492" t="s">
        <v>84</v>
      </c>
      <c r="D212" s="492" t="s">
        <v>84</v>
      </c>
      <c r="E212" s="492">
        <v>0.42044879789831224</v>
      </c>
      <c r="F212" s="492">
        <v>0.42151846693898587</v>
      </c>
      <c r="G212" s="492">
        <v>0.84801431730005428</v>
      </c>
      <c r="H212" s="493">
        <v>0.42044879789831224</v>
      </c>
      <c r="I212" s="493">
        <v>0.78766505554980959</v>
      </c>
      <c r="J212" s="493">
        <v>0.78524899440470275</v>
      </c>
    </row>
    <row r="213" spans="1:10" s="7" customFormat="1" x14ac:dyDescent="0.2">
      <c r="A213" s="745" t="s">
        <v>633</v>
      </c>
      <c r="B213" s="751" t="s">
        <v>84</v>
      </c>
      <c r="C213" s="751" t="s">
        <v>84</v>
      </c>
      <c r="D213" s="751" t="s">
        <v>84</v>
      </c>
      <c r="E213" s="751">
        <v>1.1831361453136608</v>
      </c>
      <c r="F213" s="751">
        <v>2.3793500513121471</v>
      </c>
      <c r="G213" s="751">
        <v>0.26059341200605618</v>
      </c>
      <c r="H213" s="751">
        <v>1.1831361453136608</v>
      </c>
      <c r="I213" s="751">
        <v>0.56039796790572616</v>
      </c>
      <c r="J213" s="751">
        <v>0.56449520892558858</v>
      </c>
    </row>
    <row r="214" spans="1:10" s="7" customFormat="1" x14ac:dyDescent="0.2">
      <c r="A214" s="742" t="s">
        <v>634</v>
      </c>
      <c r="B214" s="748" t="s">
        <v>84</v>
      </c>
      <c r="C214" s="748" t="s">
        <v>84</v>
      </c>
      <c r="D214" s="748" t="s">
        <v>84</v>
      </c>
      <c r="E214" s="748">
        <v>0</v>
      </c>
      <c r="F214" s="748">
        <v>0</v>
      </c>
      <c r="G214" s="748">
        <v>4.9623603229403382E-4</v>
      </c>
      <c r="H214" s="748">
        <v>0</v>
      </c>
      <c r="I214" s="748">
        <v>4.2601851862429413E-4</v>
      </c>
      <c r="J214" s="748">
        <v>4.2321557412361508E-4</v>
      </c>
    </row>
    <row r="215" spans="1:10" s="7" customFormat="1" x14ac:dyDescent="0.2">
      <c r="A215" s="746" t="s">
        <v>659</v>
      </c>
      <c r="B215" s="739" t="s">
        <v>84</v>
      </c>
      <c r="C215" s="739" t="s">
        <v>84</v>
      </c>
      <c r="D215" s="739" t="s">
        <v>84</v>
      </c>
      <c r="E215" s="739">
        <v>268.49144709956482</v>
      </c>
      <c r="F215" s="739">
        <v>331.74691112674026</v>
      </c>
      <c r="G215" s="739">
        <v>262.65140730558113</v>
      </c>
      <c r="H215" s="739">
        <v>268.49144709956482</v>
      </c>
      <c r="I215" s="739">
        <v>272.42843712272469</v>
      </c>
      <c r="J215" s="739">
        <v>272.40253410665326</v>
      </c>
    </row>
    <row r="216" spans="1:10" x14ac:dyDescent="0.2">
      <c r="A216" s="511" t="s">
        <v>640</v>
      </c>
      <c r="B216" s="3"/>
      <c r="C216" s="3"/>
      <c r="D216" s="212"/>
      <c r="E216" s="3"/>
      <c r="F216" s="3"/>
      <c r="G216" s="212"/>
      <c r="H216" s="3"/>
      <c r="I216" s="3"/>
      <c r="J216" s="3"/>
    </row>
    <row r="217" spans="1:10" x14ac:dyDescent="0.2">
      <c r="A217" s="38" t="s">
        <v>349</v>
      </c>
      <c r="B217" s="3"/>
      <c r="C217" s="3"/>
      <c r="D217" s="212"/>
      <c r="E217" s="3"/>
      <c r="F217" s="3"/>
      <c r="G217" s="212"/>
      <c r="H217" s="3"/>
      <c r="I217" s="3"/>
      <c r="J217" s="3"/>
    </row>
    <row r="218" spans="1:10" x14ac:dyDescent="0.2">
      <c r="A218" s="242" t="s">
        <v>742</v>
      </c>
      <c r="B218" s="3"/>
      <c r="C218" s="3"/>
      <c r="D218" s="212"/>
      <c r="E218" s="3"/>
      <c r="F218" s="3"/>
      <c r="G218" s="212"/>
      <c r="H218" s="3"/>
      <c r="I218" s="3"/>
      <c r="J218" s="3"/>
    </row>
    <row r="220" spans="1:10" ht="87" customHeight="1" x14ac:dyDescent="0.2">
      <c r="A220" s="820" t="s">
        <v>350</v>
      </c>
      <c r="B220" s="821"/>
      <c r="C220" s="821"/>
      <c r="D220" s="821"/>
      <c r="E220" s="821"/>
      <c r="F220" s="821"/>
      <c r="G220" s="821"/>
      <c r="H220" s="821"/>
      <c r="I220" s="821"/>
      <c r="J220" s="822"/>
    </row>
  </sheetData>
  <mergeCells count="1">
    <mergeCell ref="A220:J220"/>
  </mergeCells>
  <printOptions horizontalCentered="1" verticalCentered="1"/>
  <pageMargins left="0.70866141732283472" right="0.70866141732283472" top="0.19685039370078741" bottom="0.19685039370078741" header="0" footer="0"/>
  <pageSetup paperSize="9" scale="50" firstPageNumber="80" orientation="landscape" useFirstPageNumber="1" r:id="rId1"/>
  <headerFooter>
    <oddHeader>&amp;R&amp;12Les groupements à fiscalité prorpre en 2023</oddHeader>
    <oddFooter>&amp;L&amp;12Direction Générale des Collectivités Locales / DESL&amp;C&amp;12&amp;P&amp;R&amp;12Mise en ligne : janvier 2025</oddFooter>
    <evenHeader>&amp;RLes groupements à fiscalité propre en 2019</evenHeader>
    <evenFooter>&amp;LDirection Générale des Collectivités Locales / DESL&amp;C81&amp;RMise en ligne : mai 2021</evenFooter>
    <firstHeader>&amp;RLes groupements à fiscalité prorpre en 2019</firstHeader>
    <firstFooter>&amp;LDirection Générale des Collectivités Locales / DESL&amp;C80&amp;RMise en ligne : mai 2021</firstFooter>
  </headerFooter>
  <rowBreaks count="2" manualBreakCount="2">
    <brk id="74" max="16383" man="1"/>
    <brk id="14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2"/>
  <sheetViews>
    <sheetView zoomScaleNormal="100" workbookViewId="0"/>
  </sheetViews>
  <sheetFormatPr baseColWidth="10" defaultRowHeight="12.75" x14ac:dyDescent="0.2"/>
  <cols>
    <col min="1" max="1" width="78.5703125" customWidth="1"/>
    <col min="2" max="10" width="17.28515625" customWidth="1"/>
    <col min="12" max="12" width="12" bestFit="1" customWidth="1"/>
  </cols>
  <sheetData>
    <row r="1" spans="1:10" ht="21" x14ac:dyDescent="0.25">
      <c r="A1" s="9" t="s">
        <v>397</v>
      </c>
    </row>
    <row r="2" spans="1:10" ht="18" x14ac:dyDescent="0.25">
      <c r="A2" s="9"/>
    </row>
    <row r="3" spans="1:10" ht="16.5" x14ac:dyDescent="0.25">
      <c r="A3" s="88" t="s">
        <v>793</v>
      </c>
    </row>
    <row r="4" spans="1:10" ht="13.5" thickBot="1" x14ac:dyDescent="0.25">
      <c r="A4" s="205"/>
      <c r="J4" s="398" t="s">
        <v>334</v>
      </c>
    </row>
    <row r="5" spans="1:10" x14ac:dyDescent="0.2">
      <c r="A5" s="204" t="s">
        <v>643</v>
      </c>
      <c r="B5" s="480" t="s">
        <v>34</v>
      </c>
      <c r="C5" s="480" t="s">
        <v>455</v>
      </c>
      <c r="D5" s="480" t="s">
        <v>457</v>
      </c>
      <c r="E5" s="480" t="s">
        <v>97</v>
      </c>
      <c r="F5" s="480" t="s">
        <v>267</v>
      </c>
      <c r="G5" s="481">
        <v>300000</v>
      </c>
      <c r="H5" s="482" t="s">
        <v>344</v>
      </c>
      <c r="I5" s="482" t="s">
        <v>344</v>
      </c>
      <c r="J5" s="482" t="s">
        <v>340</v>
      </c>
    </row>
    <row r="6" spans="1:10" x14ac:dyDescent="0.2">
      <c r="A6" s="203"/>
      <c r="B6" s="483" t="s">
        <v>454</v>
      </c>
      <c r="C6" s="483" t="s">
        <v>35</v>
      </c>
      <c r="D6" s="483" t="s">
        <v>35</v>
      </c>
      <c r="E6" s="483" t="s">
        <v>35</v>
      </c>
      <c r="F6" s="483" t="s">
        <v>35</v>
      </c>
      <c r="G6" s="483" t="s">
        <v>36</v>
      </c>
      <c r="H6" s="484" t="s">
        <v>339</v>
      </c>
      <c r="I6" s="484" t="s">
        <v>282</v>
      </c>
      <c r="J6" s="484" t="s">
        <v>106</v>
      </c>
    </row>
    <row r="7" spans="1:10" ht="13.5" thickBot="1" x14ac:dyDescent="0.25">
      <c r="A7" s="206"/>
      <c r="B7" s="485" t="s">
        <v>36</v>
      </c>
      <c r="C7" s="485" t="s">
        <v>456</v>
      </c>
      <c r="D7" s="485" t="s">
        <v>99</v>
      </c>
      <c r="E7" s="485" t="s">
        <v>100</v>
      </c>
      <c r="F7" s="485" t="s">
        <v>268</v>
      </c>
      <c r="G7" s="485" t="s">
        <v>101</v>
      </c>
      <c r="H7" s="486" t="s">
        <v>282</v>
      </c>
      <c r="I7" s="486" t="s">
        <v>101</v>
      </c>
      <c r="J7" s="486" t="s">
        <v>345</v>
      </c>
    </row>
    <row r="9" spans="1:10" x14ac:dyDescent="0.2">
      <c r="A9" s="496" t="s">
        <v>595</v>
      </c>
      <c r="B9" s="497" t="s">
        <v>84</v>
      </c>
      <c r="C9" s="497" t="s">
        <v>84</v>
      </c>
      <c r="D9" s="497" t="s">
        <v>84</v>
      </c>
      <c r="E9" s="497">
        <f>'T 5.1'!E9+'T 5.2'!E9</f>
        <v>35.385434598999993</v>
      </c>
      <c r="F9" s="497">
        <f>'T 5.1'!F9+'T 5.2'!F9</f>
        <v>749.34597441000005</v>
      </c>
      <c r="G9" s="497">
        <f>'T 5.1'!G9+'T 5.2'!G9</f>
        <v>3231.78898329</v>
      </c>
      <c r="H9" s="498">
        <f>'T 5.1'!H9+'T 5.2'!H9</f>
        <v>35.385434598999993</v>
      </c>
      <c r="I9" s="498">
        <f>'T 5.1'!I9+'T 5.2'!I9</f>
        <v>3981.1349577000001</v>
      </c>
      <c r="J9" s="498">
        <f>'T 5.1'!J9+'T 5.2'!J9</f>
        <v>4016.5203922990004</v>
      </c>
    </row>
    <row r="10" spans="1:10" x14ac:dyDescent="0.2">
      <c r="A10" s="476" t="s">
        <v>596</v>
      </c>
      <c r="B10" s="488" t="s">
        <v>84</v>
      </c>
      <c r="C10" s="488" t="s">
        <v>84</v>
      </c>
      <c r="D10" s="488" t="s">
        <v>84</v>
      </c>
      <c r="E10" s="488">
        <f>'T 5.1'!E10+'T 5.2'!E10</f>
        <v>9.9408364299999992</v>
      </c>
      <c r="F10" s="488">
        <f>'T 5.1'!F10+'T 5.2'!F10</f>
        <v>71.473273109000004</v>
      </c>
      <c r="G10" s="488">
        <f>'T 5.1'!G10+'T 5.2'!G10</f>
        <v>411.89347127799999</v>
      </c>
      <c r="H10" s="267">
        <f>'T 5.1'!H10+'T 5.2'!H10</f>
        <v>9.9408364299999992</v>
      </c>
      <c r="I10" s="267">
        <f>'T 5.1'!I10+'T 5.2'!I10</f>
        <v>483.36674438700004</v>
      </c>
      <c r="J10" s="267">
        <f>'T 5.1'!J10+'T 5.2'!J10</f>
        <v>493.30758081699997</v>
      </c>
    </row>
    <row r="11" spans="1:10" x14ac:dyDescent="0.2">
      <c r="A11" s="477" t="s">
        <v>321</v>
      </c>
      <c r="B11" s="489" t="s">
        <v>84</v>
      </c>
      <c r="C11" s="489" t="s">
        <v>84</v>
      </c>
      <c r="D11" s="489" t="s">
        <v>84</v>
      </c>
      <c r="E11" s="489">
        <f>'T 5.1'!E11+'T 5.2'!E11</f>
        <v>24.716304899000001</v>
      </c>
      <c r="F11" s="489">
        <f>'T 5.1'!F11+'T 5.2'!F11</f>
        <v>657.40767841900004</v>
      </c>
      <c r="G11" s="489">
        <f>'T 5.1'!G11+'T 5.2'!G11</f>
        <v>2721.0735050299995</v>
      </c>
      <c r="H11" s="490">
        <f>'T 5.1'!H11+'T 5.2'!H11</f>
        <v>24.716304899000001</v>
      </c>
      <c r="I11" s="490">
        <f>'T 5.1'!I11+'T 5.2'!I11</f>
        <v>3378.4811834489997</v>
      </c>
      <c r="J11" s="490">
        <f>'T 5.1'!J11+'T 5.2'!J11</f>
        <v>3403.1974883479998</v>
      </c>
    </row>
    <row r="12" spans="1:10" x14ac:dyDescent="0.2">
      <c r="A12" s="476" t="s">
        <v>597</v>
      </c>
      <c r="B12" s="488" t="s">
        <v>84</v>
      </c>
      <c r="C12" s="488" t="s">
        <v>84</v>
      </c>
      <c r="D12" s="488" t="s">
        <v>84</v>
      </c>
      <c r="E12" s="488">
        <f>'T 5.1'!E12+'T 5.2'!E12</f>
        <v>0.72829326999999999</v>
      </c>
      <c r="F12" s="488">
        <f>'T 5.1'!F12+'T 5.2'!F12</f>
        <v>16.312012790000001</v>
      </c>
      <c r="G12" s="488">
        <f>'T 5.1'!G12+'T 5.2'!G12</f>
        <v>56.307591719000001</v>
      </c>
      <c r="H12" s="267">
        <f>'T 5.1'!H12+'T 5.2'!H12</f>
        <v>0.72829326999999999</v>
      </c>
      <c r="I12" s="267">
        <f>'T 5.1'!I12+'T 5.2'!I12</f>
        <v>72.619604508999998</v>
      </c>
      <c r="J12" s="267">
        <f>'T 5.1'!J12+'T 5.2'!J12</f>
        <v>73.347897778999993</v>
      </c>
    </row>
    <row r="13" spans="1:10" x14ac:dyDescent="0.2">
      <c r="A13" s="477" t="s">
        <v>598</v>
      </c>
      <c r="B13" s="489" t="s">
        <v>84</v>
      </c>
      <c r="C13" s="489" t="s">
        <v>84</v>
      </c>
      <c r="D13" s="489" t="s">
        <v>84</v>
      </c>
      <c r="E13" s="489">
        <f>'T 5.1'!E13+'T 5.2'!E13</f>
        <v>0</v>
      </c>
      <c r="F13" s="489">
        <f>'T 5.1'!F13+'T 5.2'!F13</f>
        <v>4.1530100899999995</v>
      </c>
      <c r="G13" s="489">
        <f>'T 5.1'!G13+'T 5.2'!G13</f>
        <v>42.514415258999996</v>
      </c>
      <c r="H13" s="490">
        <f>'T 5.1'!H13+'T 5.2'!H13</f>
        <v>0</v>
      </c>
      <c r="I13" s="490">
        <f>'T 5.1'!I13+'T 5.2'!I13</f>
        <v>46.667425348999998</v>
      </c>
      <c r="J13" s="490">
        <f>'T 5.1'!J13+'T 5.2'!J13</f>
        <v>46.667425348999998</v>
      </c>
    </row>
    <row r="14" spans="1:10" x14ac:dyDescent="0.2">
      <c r="A14" s="501" t="s">
        <v>322</v>
      </c>
      <c r="B14" s="502" t="s">
        <v>84</v>
      </c>
      <c r="C14" s="502" t="s">
        <v>84</v>
      </c>
      <c r="D14" s="502" t="s">
        <v>84</v>
      </c>
      <c r="E14" s="502">
        <f>'T 5.1'!E14+'T 5.2'!E14</f>
        <v>5.3342126390000004</v>
      </c>
      <c r="F14" s="502">
        <f>'T 5.1'!F14+'T 5.2'!F14</f>
        <v>157.65495563899998</v>
      </c>
      <c r="G14" s="502">
        <f>'T 5.1'!G14+'T 5.2'!G14</f>
        <v>604.64419079000004</v>
      </c>
      <c r="H14" s="503">
        <f>'T 5.1'!H14+'T 5.2'!H14</f>
        <v>5.3342126390000004</v>
      </c>
      <c r="I14" s="503">
        <f>'T 5.1'!I14+'T 5.2'!I14</f>
        <v>762.29914642899996</v>
      </c>
      <c r="J14" s="503">
        <f>'T 5.1'!J14+'T 5.2'!J14</f>
        <v>767.633359068</v>
      </c>
    </row>
    <row r="15" spans="1:10" x14ac:dyDescent="0.2">
      <c r="A15" s="477" t="s">
        <v>599</v>
      </c>
      <c r="B15" s="489" t="s">
        <v>84</v>
      </c>
      <c r="C15" s="489" t="s">
        <v>84</v>
      </c>
      <c r="D15" s="489" t="s">
        <v>84</v>
      </c>
      <c r="E15" s="489">
        <f>'T 5.1'!E15+'T 5.2'!E15</f>
        <v>1.9538800000000003E-3</v>
      </c>
      <c r="F15" s="489">
        <f>'T 5.1'!F15+'T 5.2'!F15</f>
        <v>5.1191260989999998</v>
      </c>
      <c r="G15" s="489">
        <f>'T 5.1'!G15+'T 5.2'!G15</f>
        <v>12.206461509999999</v>
      </c>
      <c r="H15" s="490">
        <f>'T 5.1'!H15+'T 5.2'!H15</f>
        <v>1.9538800000000003E-3</v>
      </c>
      <c r="I15" s="490">
        <f>'T 5.1'!I15+'T 5.2'!I15</f>
        <v>17.325587608999996</v>
      </c>
      <c r="J15" s="490">
        <f>'T 5.1'!J15+'T 5.2'!J15</f>
        <v>17.327541488999998</v>
      </c>
    </row>
    <row r="16" spans="1:10" x14ac:dyDescent="0.2">
      <c r="A16" s="476" t="s">
        <v>600</v>
      </c>
      <c r="B16" s="488" t="s">
        <v>84</v>
      </c>
      <c r="C16" s="488" t="s">
        <v>84</v>
      </c>
      <c r="D16" s="488" t="s">
        <v>84</v>
      </c>
      <c r="E16" s="488">
        <f>'T 5.1'!E16+'T 5.2'!E16</f>
        <v>0</v>
      </c>
      <c r="F16" s="488">
        <f>'T 5.1'!F16+'T 5.2'!F16</f>
        <v>4.9582079490000002</v>
      </c>
      <c r="G16" s="488">
        <f>'T 5.1'!G16+'T 5.2'!G16</f>
        <v>3.7749356199999999</v>
      </c>
      <c r="H16" s="267">
        <f>'T 5.1'!H16+'T 5.2'!H16</f>
        <v>0</v>
      </c>
      <c r="I16" s="267">
        <f>'T 5.1'!I16+'T 5.2'!I16</f>
        <v>8.7331435689999992</v>
      </c>
      <c r="J16" s="267">
        <f>'T 5.1'!J16+'T 5.2'!J16</f>
        <v>8.7331435689999992</v>
      </c>
    </row>
    <row r="17" spans="1:10" x14ac:dyDescent="0.2">
      <c r="A17" s="491" t="s">
        <v>601</v>
      </c>
      <c r="B17" s="489" t="s">
        <v>84</v>
      </c>
      <c r="C17" s="489" t="s">
        <v>84</v>
      </c>
      <c r="D17" s="489" t="s">
        <v>84</v>
      </c>
      <c r="E17" s="489">
        <f>'T 5.1'!E17+'T 5.2'!E17</f>
        <v>5.3126416799999996</v>
      </c>
      <c r="F17" s="489">
        <f>'T 5.1'!F17+'T 5.2'!F17</f>
        <v>133.07588428</v>
      </c>
      <c r="G17" s="489">
        <f>'T 5.1'!G17+'T 5.2'!G17</f>
        <v>580.95056380999995</v>
      </c>
      <c r="H17" s="490">
        <f>'T 5.1'!H17+'T 5.2'!H17</f>
        <v>5.3126416799999996</v>
      </c>
      <c r="I17" s="490">
        <f>'T 5.1'!I17+'T 5.2'!I17</f>
        <v>714.02644809000003</v>
      </c>
      <c r="J17" s="490">
        <f>'T 5.1'!J17+'T 5.2'!J17</f>
        <v>719.33908976999999</v>
      </c>
    </row>
    <row r="18" spans="1:10" x14ac:dyDescent="0.2">
      <c r="A18" s="476" t="s">
        <v>323</v>
      </c>
      <c r="B18" s="488" t="s">
        <v>84</v>
      </c>
      <c r="C18" s="488" t="s">
        <v>84</v>
      </c>
      <c r="D18" s="488" t="s">
        <v>84</v>
      </c>
      <c r="E18" s="488">
        <f>'T 5.1'!E18+'T 5.2'!E18</f>
        <v>1.9617080000000002E-2</v>
      </c>
      <c r="F18" s="488">
        <f>'T 5.1'!F18+'T 5.2'!F18</f>
        <v>1.5347090799999998</v>
      </c>
      <c r="G18" s="488">
        <f>'T 5.1'!G18+'T 5.2'!G18</f>
        <v>5.2523242000000003</v>
      </c>
      <c r="H18" s="267">
        <f>'T 5.1'!H18+'T 5.2'!H18</f>
        <v>1.9617080000000002E-2</v>
      </c>
      <c r="I18" s="267">
        <f>'T 5.1'!I18+'T 5.2'!I18</f>
        <v>6.7870332800000002</v>
      </c>
      <c r="J18" s="267">
        <f>'T 5.1'!J18+'T 5.2'!J18</f>
        <v>6.8066503600000008</v>
      </c>
    </row>
    <row r="19" spans="1:10" x14ac:dyDescent="0.2">
      <c r="A19" s="477" t="s">
        <v>602</v>
      </c>
      <c r="B19" s="489" t="s">
        <v>84</v>
      </c>
      <c r="C19" s="489" t="s">
        <v>84</v>
      </c>
      <c r="D19" s="489" t="s">
        <v>84</v>
      </c>
      <c r="E19" s="489">
        <f>'T 5.1'!E19+'T 5.2'!E19</f>
        <v>0</v>
      </c>
      <c r="F19" s="489">
        <f>'T 5.1'!F19+'T 5.2'!F19</f>
        <v>12.96702823</v>
      </c>
      <c r="G19" s="489">
        <f>'T 5.1'!G19+'T 5.2'!G19</f>
        <v>2.4599056500000001</v>
      </c>
      <c r="H19" s="490">
        <f>'T 5.1'!H19+'T 5.2'!H19</f>
        <v>0</v>
      </c>
      <c r="I19" s="490">
        <f>'T 5.1'!I19+'T 5.2'!I19</f>
        <v>15.42693388</v>
      </c>
      <c r="J19" s="490">
        <f>'T 5.1'!J19+'T 5.2'!J19</f>
        <v>15.42693388</v>
      </c>
    </row>
    <row r="20" spans="1:10" x14ac:dyDescent="0.2">
      <c r="A20" s="501" t="s">
        <v>324</v>
      </c>
      <c r="B20" s="502" t="s">
        <v>84</v>
      </c>
      <c r="C20" s="502" t="s">
        <v>84</v>
      </c>
      <c r="D20" s="502" t="s">
        <v>84</v>
      </c>
      <c r="E20" s="502">
        <f>'T 5.1'!E20+'T 5.2'!E20</f>
        <v>7.5366167199999996</v>
      </c>
      <c r="F20" s="502">
        <f>'T 5.1'!F20+'T 5.2'!F20</f>
        <v>95.727586689999995</v>
      </c>
      <c r="G20" s="502">
        <f>'T 5.1'!G20+'T 5.2'!G20</f>
        <v>279.99599931899996</v>
      </c>
      <c r="H20" s="503">
        <f>'T 5.1'!H20+'T 5.2'!H20</f>
        <v>7.5366167199999996</v>
      </c>
      <c r="I20" s="503">
        <f>'T 5.1'!I20+'T 5.2'!I20</f>
        <v>375.72358600899997</v>
      </c>
      <c r="J20" s="503">
        <f>'T 5.1'!J20+'T 5.2'!J20</f>
        <v>383.26020272899996</v>
      </c>
    </row>
    <row r="21" spans="1:10" x14ac:dyDescent="0.2">
      <c r="A21" s="491" t="s">
        <v>603</v>
      </c>
      <c r="B21" s="489" t="s">
        <v>84</v>
      </c>
      <c r="C21" s="489" t="s">
        <v>84</v>
      </c>
      <c r="D21" s="489" t="s">
        <v>84</v>
      </c>
      <c r="E21" s="489">
        <f>'T 5.1'!E21+'T 5.2'!E21</f>
        <v>3.8921215899999999</v>
      </c>
      <c r="F21" s="489">
        <f>'T 5.1'!F21+'T 5.2'!F21</f>
        <v>0.104361</v>
      </c>
      <c r="G21" s="489">
        <f>'T 5.1'!G21+'T 5.2'!G21</f>
        <v>1.8283546399999999</v>
      </c>
      <c r="H21" s="490">
        <f>'T 5.1'!H21+'T 5.2'!H21</f>
        <v>3.8921215899999999</v>
      </c>
      <c r="I21" s="490">
        <f>'T 5.1'!I21+'T 5.2'!I21</f>
        <v>1.9327156400000001</v>
      </c>
      <c r="J21" s="490">
        <f>'T 5.1'!J21+'T 5.2'!J21</f>
        <v>5.82483723</v>
      </c>
    </row>
    <row r="22" spans="1:10" x14ac:dyDescent="0.2">
      <c r="A22" s="476" t="s">
        <v>325</v>
      </c>
      <c r="B22" s="488" t="s">
        <v>84</v>
      </c>
      <c r="C22" s="488" t="s">
        <v>84</v>
      </c>
      <c r="D22" s="488" t="s">
        <v>84</v>
      </c>
      <c r="E22" s="488">
        <f>'T 5.1'!E22+'T 5.2'!E22</f>
        <v>0</v>
      </c>
      <c r="F22" s="488">
        <f>'T 5.1'!F22+'T 5.2'!F22</f>
        <v>1.63573496</v>
      </c>
      <c r="G22" s="488">
        <f>'T 5.1'!G22+'T 5.2'!G22</f>
        <v>60.046189300000002</v>
      </c>
      <c r="H22" s="267">
        <f>'T 5.1'!H22+'T 5.2'!H22</f>
        <v>0</v>
      </c>
      <c r="I22" s="267">
        <f>'T 5.1'!I22+'T 5.2'!I22</f>
        <v>61.681924260000002</v>
      </c>
      <c r="J22" s="267">
        <f>'T 5.1'!J22+'T 5.2'!J22</f>
        <v>61.681924260000002</v>
      </c>
    </row>
    <row r="23" spans="1:10" x14ac:dyDescent="0.2">
      <c r="A23" s="477" t="s">
        <v>326</v>
      </c>
      <c r="B23" s="489" t="s">
        <v>84</v>
      </c>
      <c r="C23" s="489" t="s">
        <v>84</v>
      </c>
      <c r="D23" s="489" t="s">
        <v>84</v>
      </c>
      <c r="E23" s="489">
        <f>'T 5.1'!E23+'T 5.2'!E23</f>
        <v>0</v>
      </c>
      <c r="F23" s="489">
        <f>'T 5.1'!F23+'T 5.2'!F23</f>
        <v>1.15E-2</v>
      </c>
      <c r="G23" s="489">
        <f>'T 5.1'!G23+'T 5.2'!G23</f>
        <v>111.679412339</v>
      </c>
      <c r="H23" s="490">
        <f>'T 5.1'!H23+'T 5.2'!H23</f>
        <v>0</v>
      </c>
      <c r="I23" s="490">
        <f>'T 5.1'!I23+'T 5.2'!I23</f>
        <v>111.69091233899999</v>
      </c>
      <c r="J23" s="490">
        <f>'T 5.1'!J23+'T 5.2'!J23</f>
        <v>111.69091233899999</v>
      </c>
    </row>
    <row r="24" spans="1:10" x14ac:dyDescent="0.2">
      <c r="A24" s="476" t="s">
        <v>604</v>
      </c>
      <c r="B24" s="488" t="s">
        <v>84</v>
      </c>
      <c r="C24" s="488" t="s">
        <v>84</v>
      </c>
      <c r="D24" s="488" t="s">
        <v>84</v>
      </c>
      <c r="E24" s="488">
        <f>'T 5.1'!E24+'T 5.2'!E24</f>
        <v>0.41950581999999992</v>
      </c>
      <c r="F24" s="488">
        <f>'T 5.1'!F24+'T 5.2'!F24</f>
        <v>92.750230930000001</v>
      </c>
      <c r="G24" s="488">
        <f>'T 5.1'!G24+'T 5.2'!G24</f>
        <v>91.475506009000014</v>
      </c>
      <c r="H24" s="267">
        <f>'T 5.1'!H24+'T 5.2'!H24</f>
        <v>0.41950581999999992</v>
      </c>
      <c r="I24" s="267">
        <f>'T 5.1'!I24+'T 5.2'!I24</f>
        <v>184.225736939</v>
      </c>
      <c r="J24" s="267">
        <f>'T 5.1'!J24+'T 5.2'!J24</f>
        <v>184.64524275900001</v>
      </c>
    </row>
    <row r="25" spans="1:10" x14ac:dyDescent="0.2">
      <c r="A25" s="477" t="s">
        <v>605</v>
      </c>
      <c r="B25" s="489" t="s">
        <v>84</v>
      </c>
      <c r="C25" s="489" t="s">
        <v>84</v>
      </c>
      <c r="D25" s="489" t="s">
        <v>84</v>
      </c>
      <c r="E25" s="489">
        <f>'T 5.1'!E25+'T 5.2'!E25</f>
        <v>3.2249893099999998</v>
      </c>
      <c r="F25" s="489">
        <f>'T 5.1'!F25+'T 5.2'!F25</f>
        <v>7.0543560000000005E-2</v>
      </c>
      <c r="G25" s="489">
        <f>'T 5.1'!G25+'T 5.2'!G25</f>
        <v>14.520712069999998</v>
      </c>
      <c r="H25" s="490">
        <f>'T 5.1'!H25+'T 5.2'!H25</f>
        <v>3.2249893099999998</v>
      </c>
      <c r="I25" s="490">
        <f>'T 5.1'!I25+'T 5.2'!I25</f>
        <v>14.591255629999999</v>
      </c>
      <c r="J25" s="490">
        <f>'T 5.1'!J25+'T 5.2'!J25</f>
        <v>17.816244939999997</v>
      </c>
    </row>
    <row r="26" spans="1:10" s="47" customFormat="1" x14ac:dyDescent="0.2">
      <c r="A26" s="479" t="s">
        <v>327</v>
      </c>
      <c r="B26" s="492" t="s">
        <v>84</v>
      </c>
      <c r="C26" s="492" t="s">
        <v>84</v>
      </c>
      <c r="D26" s="492" t="s">
        <v>84</v>
      </c>
      <c r="E26" s="492">
        <f>'T 5.1'!E26+'T 5.2'!E26</f>
        <v>0</v>
      </c>
      <c r="F26" s="492">
        <f>'T 5.1'!F26+'T 5.2'!F26</f>
        <v>1.1552162400000001</v>
      </c>
      <c r="G26" s="492">
        <f>'T 5.1'!G26+'T 5.2'!G26</f>
        <v>0.44582495999999999</v>
      </c>
      <c r="H26" s="493">
        <f>'T 5.1'!H26+'T 5.2'!H26</f>
        <v>0</v>
      </c>
      <c r="I26" s="493">
        <f>'T 5.1'!I26+'T 5.2'!I26</f>
        <v>1.6010412000000001</v>
      </c>
      <c r="J26" s="493">
        <f>'T 5.1'!J26+'T 5.2'!J26</f>
        <v>1.6010412000000001</v>
      </c>
    </row>
    <row r="27" spans="1:10" s="7" customFormat="1" x14ac:dyDescent="0.2">
      <c r="A27" s="475" t="s">
        <v>606</v>
      </c>
      <c r="B27" s="499" t="s">
        <v>84</v>
      </c>
      <c r="C27" s="499" t="s">
        <v>84</v>
      </c>
      <c r="D27" s="499" t="s">
        <v>84</v>
      </c>
      <c r="E27" s="499">
        <f>'T 5.1'!E27+'T 5.2'!E27</f>
        <v>12.468483379999999</v>
      </c>
      <c r="F27" s="499">
        <f>'T 5.1'!F27+'T 5.2'!F27</f>
        <v>318.10781520900002</v>
      </c>
      <c r="G27" s="499">
        <f>'T 5.1'!G27+'T 5.2'!G27</f>
        <v>1221.5332025499999</v>
      </c>
      <c r="H27" s="500">
        <f>'T 5.1'!H27+'T 5.2'!H27</f>
        <v>12.468483379999999</v>
      </c>
      <c r="I27" s="500">
        <f>'T 5.1'!I27+'T 5.2'!I27</f>
        <v>1539.6410177590001</v>
      </c>
      <c r="J27" s="500">
        <f>'T 5.1'!J27+'T 5.2'!J27</f>
        <v>1552.1095011389998</v>
      </c>
    </row>
    <row r="28" spans="1:10" x14ac:dyDescent="0.2">
      <c r="A28" s="479" t="s">
        <v>607</v>
      </c>
      <c r="B28" s="492" t="s">
        <v>84</v>
      </c>
      <c r="C28" s="492" t="s">
        <v>84</v>
      </c>
      <c r="D28" s="492" t="s">
        <v>84</v>
      </c>
      <c r="E28" s="492">
        <f>'T 5.1'!E28+'T 5.2'!E28</f>
        <v>0.41457347</v>
      </c>
      <c r="F28" s="492">
        <f>'T 5.1'!F28+'T 5.2'!F28</f>
        <v>22.512323850000001</v>
      </c>
      <c r="G28" s="492">
        <f>'T 5.1'!G28+'T 5.2'!G28</f>
        <v>92.585004840000011</v>
      </c>
      <c r="H28" s="493">
        <f>'T 5.1'!H28+'T 5.2'!H28</f>
        <v>0.41457347</v>
      </c>
      <c r="I28" s="493">
        <f>'T 5.1'!I28+'T 5.2'!I28</f>
        <v>115.09732869000001</v>
      </c>
      <c r="J28" s="493">
        <f>'T 5.1'!J28+'T 5.2'!J28</f>
        <v>115.51190216000001</v>
      </c>
    </row>
    <row r="29" spans="1:10" s="47" customFormat="1" x14ac:dyDescent="0.2">
      <c r="A29" s="477" t="s">
        <v>328</v>
      </c>
      <c r="B29" s="489" t="s">
        <v>84</v>
      </c>
      <c r="C29" s="489" t="s">
        <v>84</v>
      </c>
      <c r="D29" s="489" t="s">
        <v>84</v>
      </c>
      <c r="E29" s="489">
        <f>'T 5.1'!E29+'T 5.2'!E29</f>
        <v>8.2342545600000001</v>
      </c>
      <c r="F29" s="489">
        <f>'T 5.1'!F29+'T 5.2'!F29</f>
        <v>154.74621129900001</v>
      </c>
      <c r="G29" s="489">
        <f>'T 5.1'!G29+'T 5.2'!G29</f>
        <v>637.15195688999995</v>
      </c>
      <c r="H29" s="490">
        <f>'T 5.1'!H29+'T 5.2'!H29</f>
        <v>8.2342545600000001</v>
      </c>
      <c r="I29" s="490">
        <f>'T 5.1'!I29+'T 5.2'!I29</f>
        <v>791.89816818899999</v>
      </c>
      <c r="J29" s="490">
        <f>'T 5.1'!J29+'T 5.2'!J29</f>
        <v>800.13242274899994</v>
      </c>
    </row>
    <row r="30" spans="1:10" x14ac:dyDescent="0.2">
      <c r="A30" s="476" t="s">
        <v>608</v>
      </c>
      <c r="B30" s="488" t="s">
        <v>84</v>
      </c>
      <c r="C30" s="488" t="s">
        <v>84</v>
      </c>
      <c r="D30" s="488" t="s">
        <v>84</v>
      </c>
      <c r="E30" s="488">
        <f>'T 5.1'!E30+'T 5.2'!E30</f>
        <v>3.4276088900000001</v>
      </c>
      <c r="F30" s="488">
        <f>'T 5.1'!F30+'T 5.2'!F30</f>
        <v>111.06561227</v>
      </c>
      <c r="G30" s="488">
        <f>'T 5.1'!G30+'T 5.2'!G30</f>
        <v>383.09990322999994</v>
      </c>
      <c r="H30" s="267">
        <f>'T 5.1'!H30+'T 5.2'!H30</f>
        <v>3.4276088900000001</v>
      </c>
      <c r="I30" s="267">
        <f>'T 5.1'!I30+'T 5.2'!I30</f>
        <v>494.16551549999997</v>
      </c>
      <c r="J30" s="267">
        <f>'T 5.1'!J30+'T 5.2'!J30</f>
        <v>497.59312438999996</v>
      </c>
    </row>
    <row r="31" spans="1:10" s="7" customFormat="1" x14ac:dyDescent="0.2">
      <c r="A31" s="477" t="s">
        <v>635</v>
      </c>
      <c r="B31" s="489" t="s">
        <v>84</v>
      </c>
      <c r="C31" s="489" t="s">
        <v>84</v>
      </c>
      <c r="D31" s="489" t="s">
        <v>84</v>
      </c>
      <c r="E31" s="489">
        <f>'T 5.1'!E31+'T 5.2'!E31</f>
        <v>4.8066456689999999</v>
      </c>
      <c r="F31" s="489">
        <f>'T 5.1'!F31+'T 5.2'!F31</f>
        <v>43.680599029</v>
      </c>
      <c r="G31" s="489">
        <f>'T 5.1'!G31+'T 5.2'!G31</f>
        <v>254.05205365900002</v>
      </c>
      <c r="H31" s="490">
        <f>'T 5.1'!H31+'T 5.2'!H31</f>
        <v>4.8066456689999999</v>
      </c>
      <c r="I31" s="490">
        <f>'T 5.1'!I31+'T 5.2'!I31</f>
        <v>297.73265268800003</v>
      </c>
      <c r="J31" s="490">
        <f>'T 5.1'!J31+'T 5.2'!J31</f>
        <v>302.53929835700001</v>
      </c>
    </row>
    <row r="32" spans="1:10" s="47" customFormat="1" x14ac:dyDescent="0.2">
      <c r="A32" s="476" t="s">
        <v>329</v>
      </c>
      <c r="B32" s="488" t="s">
        <v>84</v>
      </c>
      <c r="C32" s="488" t="s">
        <v>84</v>
      </c>
      <c r="D32" s="488" t="s">
        <v>84</v>
      </c>
      <c r="E32" s="488">
        <f>'T 5.1'!E32+'T 5.2'!E32</f>
        <v>2.1154943400000001</v>
      </c>
      <c r="F32" s="488">
        <f>'T 5.1'!F32+'T 5.2'!F32</f>
        <v>137.82251749</v>
      </c>
      <c r="G32" s="488">
        <f>'T 5.1'!G32+'T 5.2'!G32</f>
        <v>487.41948404000004</v>
      </c>
      <c r="H32" s="267">
        <f>'T 5.1'!H32+'T 5.2'!H32</f>
        <v>2.1154943400000001</v>
      </c>
      <c r="I32" s="267">
        <f>'T 5.1'!I32+'T 5.2'!I32</f>
        <v>625.24200153000004</v>
      </c>
      <c r="J32" s="267">
        <f>'T 5.1'!J32+'T 5.2'!J32</f>
        <v>627.35749587000009</v>
      </c>
    </row>
    <row r="33" spans="1:10" x14ac:dyDescent="0.2">
      <c r="A33" s="477" t="s">
        <v>330</v>
      </c>
      <c r="B33" s="489" t="s">
        <v>84</v>
      </c>
      <c r="C33" s="489" t="s">
        <v>84</v>
      </c>
      <c r="D33" s="489" t="s">
        <v>84</v>
      </c>
      <c r="E33" s="489">
        <f>'T 5.1'!E33+'T 5.2'!E33</f>
        <v>1.70416101</v>
      </c>
      <c r="F33" s="489">
        <f>'T 5.1'!F33+'T 5.2'!F33</f>
        <v>3.0267625699999998</v>
      </c>
      <c r="G33" s="489">
        <f>'T 5.1'!G33+'T 5.2'!G33</f>
        <v>4.3767567789999999</v>
      </c>
      <c r="H33" s="490">
        <f>'T 5.1'!H33+'T 5.2'!H33</f>
        <v>1.70416101</v>
      </c>
      <c r="I33" s="490">
        <f>'T 5.1'!I33+'T 5.2'!I33</f>
        <v>7.4035193490000006</v>
      </c>
      <c r="J33" s="490">
        <f>'T 5.1'!J33+'T 5.2'!J33</f>
        <v>9.1076803589999997</v>
      </c>
    </row>
    <row r="34" spans="1:10" x14ac:dyDescent="0.2">
      <c r="A34" s="501" t="s">
        <v>609</v>
      </c>
      <c r="B34" s="502" t="s">
        <v>84</v>
      </c>
      <c r="C34" s="502" t="s">
        <v>84</v>
      </c>
      <c r="D34" s="502" t="s">
        <v>84</v>
      </c>
      <c r="E34" s="502">
        <f>'T 5.1'!E34+'T 5.2'!E34</f>
        <v>9.0064188190000003</v>
      </c>
      <c r="F34" s="502">
        <f>'T 5.1'!F34+'T 5.2'!F34</f>
        <v>36.135810149999998</v>
      </c>
      <c r="G34" s="502">
        <f>'T 5.1'!G34+'T 5.2'!G34</f>
        <v>1196.316252929</v>
      </c>
      <c r="H34" s="503">
        <f>'T 5.1'!H34+'T 5.2'!H34</f>
        <v>9.0064188190000003</v>
      </c>
      <c r="I34" s="503">
        <f>'T 5.1'!I34+'T 5.2'!I34</f>
        <v>1232.452063079</v>
      </c>
      <c r="J34" s="503">
        <f>'T 5.1'!J34+'T 5.2'!J34</f>
        <v>1241.4584818979999</v>
      </c>
    </row>
    <row r="35" spans="1:10" s="7" customFormat="1" x14ac:dyDescent="0.2">
      <c r="A35" s="477" t="s">
        <v>610</v>
      </c>
      <c r="B35" s="489" t="s">
        <v>84</v>
      </c>
      <c r="C35" s="489" t="s">
        <v>84</v>
      </c>
      <c r="D35" s="489" t="s">
        <v>84</v>
      </c>
      <c r="E35" s="489">
        <f>'T 5.1'!E35+'T 5.2'!E35</f>
        <v>0</v>
      </c>
      <c r="F35" s="489">
        <f>'T 5.1'!F35+'T 5.2'!F35</f>
        <v>0.76248499999999997</v>
      </c>
      <c r="G35" s="489">
        <f>'T 5.1'!G35+'T 5.2'!G35</f>
        <v>419.42432597000004</v>
      </c>
      <c r="H35" s="490">
        <f>'T 5.1'!H35+'T 5.2'!H35</f>
        <v>0</v>
      </c>
      <c r="I35" s="490">
        <f>'T 5.1'!I35+'T 5.2'!I35</f>
        <v>420.18681097000001</v>
      </c>
      <c r="J35" s="490">
        <f>'T 5.1'!J35+'T 5.2'!J35</f>
        <v>420.18681097000001</v>
      </c>
    </row>
    <row r="36" spans="1:10" x14ac:dyDescent="0.2">
      <c r="A36" s="479" t="s">
        <v>331</v>
      </c>
      <c r="B36" s="492" t="s">
        <v>84</v>
      </c>
      <c r="C36" s="492" t="s">
        <v>84</v>
      </c>
      <c r="D36" s="492" t="s">
        <v>84</v>
      </c>
      <c r="E36" s="492">
        <f>'T 5.1'!E36+'T 5.2'!E36</f>
        <v>2.1575229089999999</v>
      </c>
      <c r="F36" s="492">
        <f>'T 5.1'!F36+'T 5.2'!F36</f>
        <v>8.8636043989999997</v>
      </c>
      <c r="G36" s="492">
        <f>'T 5.1'!G36+'T 5.2'!G36</f>
        <v>51.787175730000001</v>
      </c>
      <c r="H36" s="493">
        <f>'T 5.1'!H36+'T 5.2'!H36</f>
        <v>2.1575229089999999</v>
      </c>
      <c r="I36" s="493">
        <f>'T 5.1'!I36+'T 5.2'!I36</f>
        <v>60.650780128999997</v>
      </c>
      <c r="J36" s="493">
        <f>'T 5.1'!J36+'T 5.2'!J36</f>
        <v>62.808303037999998</v>
      </c>
    </row>
    <row r="37" spans="1:10" x14ac:dyDescent="0.2">
      <c r="A37" s="478" t="s">
        <v>611</v>
      </c>
      <c r="B37" s="489" t="s">
        <v>84</v>
      </c>
      <c r="C37" s="489" t="s">
        <v>84</v>
      </c>
      <c r="D37" s="489" t="s">
        <v>84</v>
      </c>
      <c r="E37" s="489">
        <f>'T 5.1'!E37+'T 5.2'!E37</f>
        <v>6.8488959089999994</v>
      </c>
      <c r="F37" s="489">
        <f>'T 5.1'!F37+'T 5.2'!F37</f>
        <v>26.50972075</v>
      </c>
      <c r="G37" s="489">
        <f>'T 5.1'!G37+'T 5.2'!G37</f>
        <v>725.10475122900004</v>
      </c>
      <c r="H37" s="490">
        <f>'T 5.1'!H37+'T 5.2'!H37</f>
        <v>6.8488959089999994</v>
      </c>
      <c r="I37" s="490">
        <f>'T 5.1'!I37+'T 5.2'!I37</f>
        <v>751.61447197899997</v>
      </c>
      <c r="J37" s="490">
        <f>'T 5.1'!J37+'T 5.2'!J37</f>
        <v>758.46336788799999</v>
      </c>
    </row>
    <row r="38" spans="1:10" x14ac:dyDescent="0.2">
      <c r="A38" s="479" t="s">
        <v>612</v>
      </c>
      <c r="B38" s="488" t="s">
        <v>84</v>
      </c>
      <c r="C38" s="488" t="s">
        <v>84</v>
      </c>
      <c r="D38" s="488" t="s">
        <v>84</v>
      </c>
      <c r="E38" s="488">
        <f>'T 5.1'!E38+'T 5.2'!E38</f>
        <v>1.7217225</v>
      </c>
      <c r="F38" s="488">
        <f>'T 5.1'!F38+'T 5.2'!F38</f>
        <v>4.5035503100000005</v>
      </c>
      <c r="G38" s="488">
        <f>'T 5.1'!G38+'T 5.2'!G38</f>
        <v>85.907061740000003</v>
      </c>
      <c r="H38" s="267">
        <f>'T 5.1'!H38+'T 5.2'!H38</f>
        <v>1.7217225</v>
      </c>
      <c r="I38" s="267">
        <f>'T 5.1'!I38+'T 5.2'!I38</f>
        <v>90.410612049999997</v>
      </c>
      <c r="J38" s="267">
        <f>'T 5.1'!J38+'T 5.2'!J38</f>
        <v>92.132334549999996</v>
      </c>
    </row>
    <row r="39" spans="1:10" x14ac:dyDescent="0.2">
      <c r="A39" s="478" t="s">
        <v>637</v>
      </c>
      <c r="B39" s="494" t="s">
        <v>84</v>
      </c>
      <c r="C39" s="494" t="s">
        <v>84</v>
      </c>
      <c r="D39" s="494" t="s">
        <v>84</v>
      </c>
      <c r="E39" s="494">
        <f>'T 5.1'!E39+'T 5.2'!E39</f>
        <v>3.6847924189999999</v>
      </c>
      <c r="F39" s="494">
        <f>'T 5.1'!F39+'T 5.2'!F39</f>
        <v>4.3990848600000003</v>
      </c>
      <c r="G39" s="494">
        <f>'T 5.1'!G39+'T 5.2'!G39</f>
        <v>241.07729503000002</v>
      </c>
      <c r="H39" s="495">
        <f>'T 5.1'!H39+'T 5.2'!H39</f>
        <v>3.6847924189999999</v>
      </c>
      <c r="I39" s="495">
        <f>'T 5.1'!I39+'T 5.2'!I39</f>
        <v>245.47637989000003</v>
      </c>
      <c r="J39" s="495">
        <f>'T 5.1'!J39+'T 5.2'!J39</f>
        <v>249.16117230900002</v>
      </c>
    </row>
    <row r="40" spans="1:10" x14ac:dyDescent="0.2">
      <c r="A40" s="479" t="s">
        <v>636</v>
      </c>
      <c r="B40" s="492" t="s">
        <v>84</v>
      </c>
      <c r="C40" s="492" t="s">
        <v>84</v>
      </c>
      <c r="D40" s="492" t="s">
        <v>84</v>
      </c>
      <c r="E40" s="492">
        <f>'T 5.1'!E40+'T 5.2'!E40</f>
        <v>0.37150599000000001</v>
      </c>
      <c r="F40" s="492">
        <f>'T 5.1'!F40+'T 5.2'!F40</f>
        <v>2.9424143900000002</v>
      </c>
      <c r="G40" s="492">
        <f>'T 5.1'!G40+'T 5.2'!G40</f>
        <v>45.986431559000003</v>
      </c>
      <c r="H40" s="493">
        <f>'T 5.1'!H40+'T 5.2'!H40</f>
        <v>0.37150599000000001</v>
      </c>
      <c r="I40" s="493">
        <f>'T 5.1'!I40+'T 5.2'!I40</f>
        <v>48.928845949000006</v>
      </c>
      <c r="J40" s="493">
        <f>'T 5.1'!J40+'T 5.2'!J40</f>
        <v>49.300351939000009</v>
      </c>
    </row>
    <row r="41" spans="1:10" x14ac:dyDescent="0.2">
      <c r="A41" s="478" t="s">
        <v>638</v>
      </c>
      <c r="B41" s="494" t="s">
        <v>84</v>
      </c>
      <c r="C41" s="494" t="s">
        <v>84</v>
      </c>
      <c r="D41" s="494" t="s">
        <v>84</v>
      </c>
      <c r="E41" s="494">
        <f>'T 5.1'!E41+'T 5.2'!E41</f>
        <v>0</v>
      </c>
      <c r="F41" s="494">
        <f>'T 5.1'!F41+'T 5.2'!F41</f>
        <v>6.7113039999999999E-2</v>
      </c>
      <c r="G41" s="494">
        <f>'T 5.1'!G41+'T 5.2'!G41</f>
        <v>259.73749581999999</v>
      </c>
      <c r="H41" s="495">
        <f>'T 5.1'!H41+'T 5.2'!H41</f>
        <v>0</v>
      </c>
      <c r="I41" s="495">
        <f>'T 5.1'!I41+'T 5.2'!I41</f>
        <v>259.80460885999997</v>
      </c>
      <c r="J41" s="495">
        <f>'T 5.1'!J41+'T 5.2'!J41</f>
        <v>259.80460885999997</v>
      </c>
    </row>
    <row r="42" spans="1:10" x14ac:dyDescent="0.2">
      <c r="A42" s="479" t="s">
        <v>639</v>
      </c>
      <c r="B42" s="492" t="s">
        <v>84</v>
      </c>
      <c r="C42" s="492" t="s">
        <v>84</v>
      </c>
      <c r="D42" s="492" t="s">
        <v>84</v>
      </c>
      <c r="E42" s="492">
        <f>'T 5.1'!E42+'T 5.2'!E42</f>
        <v>1.070875</v>
      </c>
      <c r="F42" s="492">
        <f>'T 5.1'!F42+'T 5.2'!F42</f>
        <v>14.597558148999999</v>
      </c>
      <c r="G42" s="492">
        <f>'T 5.1'!G42+'T 5.2'!G42</f>
        <v>92.39646707899999</v>
      </c>
      <c r="H42" s="493">
        <f>'T 5.1'!H42+'T 5.2'!H42</f>
        <v>1.070875</v>
      </c>
      <c r="I42" s="493">
        <f>'T 5.1'!I42+'T 5.2'!I42</f>
        <v>106.99402522799998</v>
      </c>
      <c r="J42" s="493">
        <f>'T 5.1'!J42+'T 5.2'!J42</f>
        <v>108.06490022799998</v>
      </c>
    </row>
    <row r="43" spans="1:10" s="47" customFormat="1" x14ac:dyDescent="0.2">
      <c r="A43" s="504" t="s">
        <v>613</v>
      </c>
      <c r="B43" s="505" t="s">
        <v>84</v>
      </c>
      <c r="C43" s="505" t="s">
        <v>84</v>
      </c>
      <c r="D43" s="505" t="s">
        <v>84</v>
      </c>
      <c r="E43" s="505">
        <f>'T 5.1'!E43+'T 5.2'!E43</f>
        <v>8.6454044900000007</v>
      </c>
      <c r="F43" s="505">
        <f>'T 5.1'!F43+'T 5.2'!F43</f>
        <v>363.93268388799999</v>
      </c>
      <c r="G43" s="505">
        <f>'T 5.1'!G43+'T 5.2'!G43</f>
        <v>2149.4935171079997</v>
      </c>
      <c r="H43" s="506">
        <f>'T 5.1'!H43+'T 5.2'!H43</f>
        <v>8.6454044900000007</v>
      </c>
      <c r="I43" s="506">
        <f>'T 5.1'!I43+'T 5.2'!I43</f>
        <v>2513.4262009959998</v>
      </c>
      <c r="J43" s="506">
        <f>'T 5.1'!J43+'T 5.2'!J43</f>
        <v>2522.071605486</v>
      </c>
    </row>
    <row r="44" spans="1:10" s="7" customFormat="1" x14ac:dyDescent="0.2">
      <c r="A44" s="479" t="s">
        <v>614</v>
      </c>
      <c r="B44" s="492" t="s">
        <v>84</v>
      </c>
      <c r="C44" s="492" t="s">
        <v>84</v>
      </c>
      <c r="D44" s="492" t="s">
        <v>84</v>
      </c>
      <c r="E44" s="492">
        <f>'T 5.1'!E44+'T 5.2'!E44</f>
        <v>0</v>
      </c>
      <c r="F44" s="492">
        <f>'T 5.1'!F44+'T 5.2'!F44</f>
        <v>17.029593868999999</v>
      </c>
      <c r="G44" s="492">
        <f>'T 5.1'!G44+'T 5.2'!G44</f>
        <v>137.91127739000001</v>
      </c>
      <c r="H44" s="493">
        <f>'T 5.1'!H44+'T 5.2'!H44</f>
        <v>0</v>
      </c>
      <c r="I44" s="493">
        <f>'T 5.1'!I44+'T 5.2'!I44</f>
        <v>154.94087125900001</v>
      </c>
      <c r="J44" s="493">
        <f>'T 5.1'!J44+'T 5.2'!J44</f>
        <v>154.94087125900001</v>
      </c>
    </row>
    <row r="45" spans="1:10" x14ac:dyDescent="0.2">
      <c r="A45" s="478" t="s">
        <v>615</v>
      </c>
      <c r="B45" s="494" t="s">
        <v>84</v>
      </c>
      <c r="C45" s="494" t="s">
        <v>84</v>
      </c>
      <c r="D45" s="494" t="s">
        <v>84</v>
      </c>
      <c r="E45" s="494">
        <f>'T 5.1'!E45+'T 5.2'!E45</f>
        <v>7.1050906489999992</v>
      </c>
      <c r="F45" s="494">
        <f>'T 5.1'!F45+'T 5.2'!F45</f>
        <v>279.38291288800002</v>
      </c>
      <c r="G45" s="494">
        <f>'T 5.1'!G45+'T 5.2'!G45</f>
        <v>1458.4118820180001</v>
      </c>
      <c r="H45" s="495">
        <f>'T 5.1'!H45+'T 5.2'!H45</f>
        <v>7.1050906489999992</v>
      </c>
      <c r="I45" s="495">
        <f>'T 5.1'!I45+'T 5.2'!I45</f>
        <v>1737.7947949060001</v>
      </c>
      <c r="J45" s="495">
        <f>'T 5.1'!J45+'T 5.2'!J45</f>
        <v>1744.8998855550001</v>
      </c>
    </row>
    <row r="46" spans="1:10" s="47" customFormat="1" x14ac:dyDescent="0.2">
      <c r="A46" s="479" t="s">
        <v>616</v>
      </c>
      <c r="B46" s="492" t="s">
        <v>84</v>
      </c>
      <c r="C46" s="492" t="s">
        <v>84</v>
      </c>
      <c r="D46" s="492" t="s">
        <v>84</v>
      </c>
      <c r="E46" s="492">
        <f>'T 5.1'!E46+'T 5.2'!E46</f>
        <v>3.435781779</v>
      </c>
      <c r="F46" s="492">
        <f>'T 5.1'!F46+'T 5.2'!F46</f>
        <v>59.328965279000002</v>
      </c>
      <c r="G46" s="492">
        <f>'T 5.1'!G46+'T 5.2'!G46</f>
        <v>145.637448769</v>
      </c>
      <c r="H46" s="493">
        <f>'T 5.1'!H46+'T 5.2'!H46</f>
        <v>3.435781779</v>
      </c>
      <c r="I46" s="493">
        <f>'T 5.1'!I46+'T 5.2'!I46</f>
        <v>204.96641404799999</v>
      </c>
      <c r="J46" s="493">
        <f>'T 5.1'!J46+'T 5.2'!J46</f>
        <v>208.40219582699999</v>
      </c>
    </row>
    <row r="47" spans="1:10" s="7" customFormat="1" x14ac:dyDescent="0.2">
      <c r="A47" s="478" t="s">
        <v>645</v>
      </c>
      <c r="B47" s="494" t="s">
        <v>84</v>
      </c>
      <c r="C47" s="494" t="s">
        <v>84</v>
      </c>
      <c r="D47" s="494" t="s">
        <v>84</v>
      </c>
      <c r="E47" s="494">
        <f>'T 5.1'!E47+'T 5.2'!E47</f>
        <v>2.3318731699999997</v>
      </c>
      <c r="F47" s="494">
        <f>'T 5.1'!F47+'T 5.2'!F47</f>
        <v>73.470860689999995</v>
      </c>
      <c r="G47" s="494">
        <f>'T 5.1'!G47+'T 5.2'!G47</f>
        <v>190.32790291999999</v>
      </c>
      <c r="H47" s="495">
        <f>'T 5.1'!H47+'T 5.2'!H47</f>
        <v>2.3318731699999997</v>
      </c>
      <c r="I47" s="495">
        <f>'T 5.1'!I47+'T 5.2'!I47</f>
        <v>263.79876361000004</v>
      </c>
      <c r="J47" s="495">
        <f>'T 5.1'!J47+'T 5.2'!J47</f>
        <v>266.13063678000003</v>
      </c>
    </row>
    <row r="48" spans="1:10" s="47" customFormat="1" x14ac:dyDescent="0.2">
      <c r="A48" s="476" t="s">
        <v>646</v>
      </c>
      <c r="B48" s="488" t="s">
        <v>84</v>
      </c>
      <c r="C48" s="488" t="s">
        <v>84</v>
      </c>
      <c r="D48" s="488" t="s">
        <v>84</v>
      </c>
      <c r="E48" s="488">
        <f>'T 5.1'!E48+'T 5.2'!E48</f>
        <v>1.3374356999999999</v>
      </c>
      <c r="F48" s="488">
        <f>'T 5.1'!F48+'T 5.2'!F48</f>
        <v>146.58308692</v>
      </c>
      <c r="G48" s="488">
        <f>'T 5.1'!G48+'T 5.2'!G48</f>
        <v>1122.4465303289999</v>
      </c>
      <c r="H48" s="267">
        <f>'T 5.1'!H48+'T 5.2'!H48</f>
        <v>1.3374356999999999</v>
      </c>
      <c r="I48" s="267">
        <f>'T 5.1'!I48+'T 5.2'!I48</f>
        <v>1269.029617249</v>
      </c>
      <c r="J48" s="267">
        <f>'T 5.1'!J48+'T 5.2'!J48</f>
        <v>1270.367052949</v>
      </c>
    </row>
    <row r="49" spans="1:10" x14ac:dyDescent="0.2">
      <c r="A49" s="477" t="s">
        <v>617</v>
      </c>
      <c r="B49" s="489" t="s">
        <v>84</v>
      </c>
      <c r="C49" s="489" t="s">
        <v>84</v>
      </c>
      <c r="D49" s="489" t="s">
        <v>84</v>
      </c>
      <c r="E49" s="489">
        <f>'T 5.1'!E49+'T 5.2'!E49</f>
        <v>1.54031384</v>
      </c>
      <c r="F49" s="489">
        <f>'T 5.1'!F49+'T 5.2'!F49</f>
        <v>67.52017712899999</v>
      </c>
      <c r="G49" s="489">
        <f>'T 5.1'!G49+'T 5.2'!G49</f>
        <v>553.17035769999995</v>
      </c>
      <c r="H49" s="490">
        <f>'T 5.1'!H49+'T 5.2'!H49</f>
        <v>1.54031384</v>
      </c>
      <c r="I49" s="490">
        <f>'T 5.1'!I49+'T 5.2'!I49</f>
        <v>620.69053482899994</v>
      </c>
      <c r="J49" s="490">
        <f>'T 5.1'!J49+'T 5.2'!J49</f>
        <v>622.2308486689999</v>
      </c>
    </row>
    <row r="50" spans="1:10" x14ac:dyDescent="0.2">
      <c r="A50" s="501" t="s">
        <v>618</v>
      </c>
      <c r="B50" s="502" t="s">
        <v>84</v>
      </c>
      <c r="C50" s="502" t="s">
        <v>84</v>
      </c>
      <c r="D50" s="502" t="s">
        <v>84</v>
      </c>
      <c r="E50" s="502">
        <f>'T 5.1'!E50+'T 5.2'!E50</f>
        <v>30.89747332</v>
      </c>
      <c r="F50" s="502">
        <f>'T 5.1'!F50+'T 5.2'!F50</f>
        <v>405.33719749800002</v>
      </c>
      <c r="G50" s="502">
        <f>'T 5.1'!G50+'T 5.2'!G50</f>
        <v>2322.0828004079999</v>
      </c>
      <c r="H50" s="503">
        <f>'T 5.1'!H50+'T 5.2'!H50</f>
        <v>30.89747332</v>
      </c>
      <c r="I50" s="503">
        <f>'T 5.1'!I50+'T 5.2'!I50</f>
        <v>2727.4199979059999</v>
      </c>
      <c r="J50" s="503">
        <f>'T 5.1'!J50+'T 5.2'!J50</f>
        <v>2758.3174712259997</v>
      </c>
    </row>
    <row r="51" spans="1:10" x14ac:dyDescent="0.2">
      <c r="A51" s="477" t="s">
        <v>619</v>
      </c>
      <c r="B51" s="489" t="s">
        <v>84</v>
      </c>
      <c r="C51" s="489" t="s">
        <v>84</v>
      </c>
      <c r="D51" s="489" t="s">
        <v>84</v>
      </c>
      <c r="E51" s="489">
        <f>'T 5.1'!E51+'T 5.2'!E51</f>
        <v>0.46408011999999998</v>
      </c>
      <c r="F51" s="489">
        <f>'T 5.1'!F51+'T 5.2'!F51</f>
        <v>15.833654158999998</v>
      </c>
      <c r="G51" s="489">
        <f>'T 5.1'!G51+'T 5.2'!G51</f>
        <v>102.949995839</v>
      </c>
      <c r="H51" s="490">
        <f>'T 5.1'!H51+'T 5.2'!H51</f>
        <v>0.46408011999999998</v>
      </c>
      <c r="I51" s="490">
        <f>'T 5.1'!I51+'T 5.2'!I51</f>
        <v>118.78364999799999</v>
      </c>
      <c r="J51" s="490">
        <f>'T 5.1'!J51+'T 5.2'!J51</f>
        <v>119.24773011799998</v>
      </c>
    </row>
    <row r="52" spans="1:10" s="47" customFormat="1" x14ac:dyDescent="0.2">
      <c r="A52" s="476" t="s">
        <v>620</v>
      </c>
      <c r="B52" s="488" t="s">
        <v>84</v>
      </c>
      <c r="C52" s="488" t="s">
        <v>84</v>
      </c>
      <c r="D52" s="488" t="s">
        <v>84</v>
      </c>
      <c r="E52" s="488">
        <f>'T 5.1'!E52+'T 5.2'!E52</f>
        <v>25.210130619000001</v>
      </c>
      <c r="F52" s="488">
        <f>'T 5.1'!F52+'T 5.2'!F52</f>
        <v>237.67708406900002</v>
      </c>
      <c r="G52" s="488">
        <f>'T 5.1'!G52+'T 5.2'!G52</f>
        <v>1186.2538669199998</v>
      </c>
      <c r="H52" s="267">
        <f>'T 5.1'!H52+'T 5.2'!H52</f>
        <v>25.210130619000001</v>
      </c>
      <c r="I52" s="267">
        <f>'T 5.1'!I52+'T 5.2'!I52</f>
        <v>1423.9309509889999</v>
      </c>
      <c r="J52" s="267">
        <f>'T 5.1'!J52+'T 5.2'!J52</f>
        <v>1449.1410816079997</v>
      </c>
    </row>
    <row r="53" spans="1:10" x14ac:dyDescent="0.2">
      <c r="A53" s="477" t="s">
        <v>621</v>
      </c>
      <c r="B53" s="489" t="s">
        <v>84</v>
      </c>
      <c r="C53" s="489" t="s">
        <v>84</v>
      </c>
      <c r="D53" s="489" t="s">
        <v>84</v>
      </c>
      <c r="E53" s="489">
        <f>'T 5.1'!E53+'T 5.2'!E53</f>
        <v>3.6275720000000004E-2</v>
      </c>
      <c r="F53" s="489">
        <f>'T 5.1'!F53+'T 5.2'!F53</f>
        <v>42.142978839999998</v>
      </c>
      <c r="G53" s="489">
        <f>'T 5.1'!G53+'T 5.2'!G53</f>
        <v>473.36543297899999</v>
      </c>
      <c r="H53" s="490">
        <f>'T 5.1'!H53+'T 5.2'!H53</f>
        <v>3.6275720000000004E-2</v>
      </c>
      <c r="I53" s="490">
        <f>'T 5.1'!I53+'T 5.2'!I53</f>
        <v>515.508411819</v>
      </c>
      <c r="J53" s="490">
        <f>'T 5.1'!J53+'T 5.2'!J53</f>
        <v>515.54468753899994</v>
      </c>
    </row>
    <row r="54" spans="1:10" s="7" customFormat="1" x14ac:dyDescent="0.2">
      <c r="A54" s="476" t="s">
        <v>622</v>
      </c>
      <c r="B54" s="488" t="s">
        <v>84</v>
      </c>
      <c r="C54" s="488" t="s">
        <v>84</v>
      </c>
      <c r="D54" s="488" t="s">
        <v>84</v>
      </c>
      <c r="E54" s="488">
        <f>'T 5.1'!E54+'T 5.2'!E54</f>
        <v>3.6234723199999994</v>
      </c>
      <c r="F54" s="488">
        <f>'T 5.1'!F54+'T 5.2'!F54</f>
        <v>71.122661359999995</v>
      </c>
      <c r="G54" s="488">
        <f>'T 5.1'!G54+'T 5.2'!G54</f>
        <v>337.06255336799995</v>
      </c>
      <c r="H54" s="267">
        <f>'T 5.1'!H54+'T 5.2'!H54</f>
        <v>3.6234723199999994</v>
      </c>
      <c r="I54" s="267">
        <f>'T 5.1'!I54+'T 5.2'!I54</f>
        <v>408.18521472800001</v>
      </c>
      <c r="J54" s="267">
        <f>'T 5.1'!J54+'T 5.2'!J54</f>
        <v>411.80868704799997</v>
      </c>
    </row>
    <row r="55" spans="1:10" x14ac:dyDescent="0.2">
      <c r="A55" s="478" t="s">
        <v>623</v>
      </c>
      <c r="B55" s="494" t="s">
        <v>84</v>
      </c>
      <c r="C55" s="494" t="s">
        <v>84</v>
      </c>
      <c r="D55" s="494" t="s">
        <v>84</v>
      </c>
      <c r="E55" s="494">
        <f>'T 5.1'!E55+'T 5.2'!E55</f>
        <v>1.5635145400000001</v>
      </c>
      <c r="F55" s="494">
        <f>'T 5.1'!F55+'T 5.2'!F55</f>
        <v>38.560819069999994</v>
      </c>
      <c r="G55" s="494">
        <f>'T 5.1'!G55+'T 5.2'!G55</f>
        <v>222.45095129800001</v>
      </c>
      <c r="H55" s="495">
        <f>'T 5.1'!H55+'T 5.2'!H55</f>
        <v>1.5635145400000001</v>
      </c>
      <c r="I55" s="495">
        <f>'T 5.1'!I55+'T 5.2'!I55</f>
        <v>261.01177036800004</v>
      </c>
      <c r="J55" s="495">
        <f>'T 5.1'!J55+'T 5.2'!J55</f>
        <v>262.57528490800001</v>
      </c>
    </row>
    <row r="56" spans="1:10" x14ac:dyDescent="0.2">
      <c r="A56" s="507" t="s">
        <v>624</v>
      </c>
      <c r="B56" s="508" t="s">
        <v>84</v>
      </c>
      <c r="C56" s="508" t="s">
        <v>84</v>
      </c>
      <c r="D56" s="508" t="s">
        <v>84</v>
      </c>
      <c r="E56" s="508">
        <f>'T 5.1'!E56+'T 5.2'!E56</f>
        <v>24.049817600000001</v>
      </c>
      <c r="F56" s="508">
        <f>'T 5.1'!F56+'T 5.2'!F56</f>
        <v>617.71960487000001</v>
      </c>
      <c r="G56" s="508">
        <f>'T 5.1'!G56+'T 5.2'!G56</f>
        <v>3480.3242057289999</v>
      </c>
      <c r="H56" s="509">
        <f>'T 5.1'!H56+'T 5.2'!H56</f>
        <v>24.049817600000001</v>
      </c>
      <c r="I56" s="509">
        <f>'T 5.1'!I56+'T 5.2'!I56</f>
        <v>4098.0438105989997</v>
      </c>
      <c r="J56" s="509">
        <f>'T 5.1'!J56+'T 5.2'!J56</f>
        <v>4122.0936281989998</v>
      </c>
    </row>
    <row r="57" spans="1:10" x14ac:dyDescent="0.2">
      <c r="A57" s="478" t="s">
        <v>625</v>
      </c>
      <c r="B57" s="494" t="s">
        <v>84</v>
      </c>
      <c r="C57" s="494" t="s">
        <v>84</v>
      </c>
      <c r="D57" s="494" t="s">
        <v>84</v>
      </c>
      <c r="E57" s="494">
        <f>'T 5.1'!E57+'T 5.2'!E57</f>
        <v>1.5014151</v>
      </c>
      <c r="F57" s="494">
        <f>'T 5.1'!F57+'T 5.2'!F57</f>
        <v>23.997229659999999</v>
      </c>
      <c r="G57" s="494">
        <f>'T 5.1'!G57+'T 5.2'!G57</f>
        <v>147.29629097</v>
      </c>
      <c r="H57" s="495">
        <f>'T 5.1'!H57+'T 5.2'!H57</f>
        <v>1.5014151</v>
      </c>
      <c r="I57" s="495">
        <f>'T 5.1'!I57+'T 5.2'!I57</f>
        <v>171.29352062999999</v>
      </c>
      <c r="J57" s="495">
        <f>'T 5.1'!J57+'T 5.2'!J57</f>
        <v>172.79493572999999</v>
      </c>
    </row>
    <row r="58" spans="1:10" x14ac:dyDescent="0.2">
      <c r="A58" s="479" t="s">
        <v>332</v>
      </c>
      <c r="B58" s="492" t="s">
        <v>84</v>
      </c>
      <c r="C58" s="492" t="s">
        <v>84</v>
      </c>
      <c r="D58" s="492" t="s">
        <v>84</v>
      </c>
      <c r="E58" s="492">
        <f>'T 5.1'!E58+'T 5.2'!E58</f>
        <v>3.86038689</v>
      </c>
      <c r="F58" s="492">
        <f>'T 5.1'!F58+'T 5.2'!F58</f>
        <v>4.5757289999999999E-2</v>
      </c>
      <c r="G58" s="492">
        <f>'T 5.1'!G58+'T 5.2'!G58</f>
        <v>25.669337389999999</v>
      </c>
      <c r="H58" s="493">
        <f>'T 5.1'!H58+'T 5.2'!H58</f>
        <v>3.86038689</v>
      </c>
      <c r="I58" s="493">
        <f>'T 5.1'!I58+'T 5.2'!I58</f>
        <v>25.71509468</v>
      </c>
      <c r="J58" s="493">
        <f>'T 5.1'!J58+'T 5.2'!J58</f>
        <v>29.575481570000001</v>
      </c>
    </row>
    <row r="59" spans="1:10" s="47" customFormat="1" x14ac:dyDescent="0.2">
      <c r="A59" s="745" t="s">
        <v>626</v>
      </c>
      <c r="B59" s="489" t="s">
        <v>84</v>
      </c>
      <c r="C59" s="489" t="s">
        <v>84</v>
      </c>
      <c r="D59" s="489" t="s">
        <v>84</v>
      </c>
      <c r="E59" s="489">
        <f>'T 5.1'!E59+'T 5.2'!E59</f>
        <v>0.92930366999999992</v>
      </c>
      <c r="F59" s="489">
        <f>'T 5.1'!F59+'T 5.2'!F59</f>
        <v>103.06788161</v>
      </c>
      <c r="G59" s="489">
        <f>'T 5.1'!G59+'T 5.2'!G59</f>
        <v>1101.2004923500001</v>
      </c>
      <c r="H59" s="490">
        <f>'T 5.1'!H59+'T 5.2'!H59</f>
        <v>0.92930366999999992</v>
      </c>
      <c r="I59" s="490">
        <f>'T 5.1'!I59+'T 5.2'!I59</f>
        <v>1204.26837396</v>
      </c>
      <c r="J59" s="490">
        <f>'T 5.1'!J59+'T 5.2'!J59</f>
        <v>1205.19767763</v>
      </c>
    </row>
    <row r="60" spans="1:10" s="47" customFormat="1" x14ac:dyDescent="0.2">
      <c r="A60" s="476" t="s">
        <v>627</v>
      </c>
      <c r="B60" s="488" t="s">
        <v>84</v>
      </c>
      <c r="C60" s="488" t="s">
        <v>84</v>
      </c>
      <c r="D60" s="488" t="s">
        <v>84</v>
      </c>
      <c r="E60" s="488">
        <f>'T 5.1'!E60+'T 5.2'!E60</f>
        <v>14.092841529000001</v>
      </c>
      <c r="F60" s="488">
        <f>'T 5.1'!F60+'T 5.2'!F60</f>
        <v>431.87254435000006</v>
      </c>
      <c r="G60" s="488">
        <f>'T 5.1'!G60+'T 5.2'!G60</f>
        <v>1999.240122919</v>
      </c>
      <c r="H60" s="267">
        <f>'T 5.1'!H60+'T 5.2'!H60</f>
        <v>14.092841529000001</v>
      </c>
      <c r="I60" s="267">
        <f>'T 5.1'!I60+'T 5.2'!I60</f>
        <v>2431.1126672690002</v>
      </c>
      <c r="J60" s="267">
        <f>'T 5.1'!J60+'T 5.2'!J60</f>
        <v>2445.2055087980002</v>
      </c>
    </row>
    <row r="61" spans="1:10" s="7" customFormat="1" x14ac:dyDescent="0.2">
      <c r="A61" s="477" t="s">
        <v>628</v>
      </c>
      <c r="B61" s="494" t="s">
        <v>84</v>
      </c>
      <c r="C61" s="494" t="s">
        <v>84</v>
      </c>
      <c r="D61" s="494" t="s">
        <v>84</v>
      </c>
      <c r="E61" s="494">
        <f>'T 5.1'!E61+'T 5.2'!E61</f>
        <v>3.6658704099999992</v>
      </c>
      <c r="F61" s="494">
        <f>'T 5.1'!F61+'T 5.2'!F61</f>
        <v>58.736191960000006</v>
      </c>
      <c r="G61" s="494">
        <f>'T 5.1'!G61+'T 5.2'!G61</f>
        <v>206.917962098</v>
      </c>
      <c r="H61" s="495">
        <f>'T 5.1'!H61+'T 5.2'!H61</f>
        <v>3.6658704099999992</v>
      </c>
      <c r="I61" s="495">
        <f>'T 5.1'!I61+'T 5.2'!I61</f>
        <v>265.65415405800002</v>
      </c>
      <c r="J61" s="495">
        <f>'T 5.1'!J61+'T 5.2'!J61</f>
        <v>269.32002446799999</v>
      </c>
    </row>
    <row r="62" spans="1:10" x14ac:dyDescent="0.2">
      <c r="A62" s="501" t="s">
        <v>629</v>
      </c>
      <c r="B62" s="508" t="s">
        <v>84</v>
      </c>
      <c r="C62" s="508" t="s">
        <v>84</v>
      </c>
      <c r="D62" s="508" t="s">
        <v>84</v>
      </c>
      <c r="E62" s="508">
        <f>'T 5.1'!E62+'T 5.2'!E62</f>
        <v>10.274301828999999</v>
      </c>
      <c r="F62" s="508">
        <f>'T 5.1'!F62+'T 5.2'!F62</f>
        <v>250.08035558</v>
      </c>
      <c r="G62" s="508">
        <f>'T 5.1'!G62+'T 5.2'!G62</f>
        <v>716.02052150899999</v>
      </c>
      <c r="H62" s="509">
        <f>'T 5.1'!H62+'T 5.2'!H62</f>
        <v>10.274301828999999</v>
      </c>
      <c r="I62" s="509">
        <f>'T 5.1'!I62+'T 5.2'!I62</f>
        <v>966.10087708900005</v>
      </c>
      <c r="J62" s="509">
        <f>'T 5.1'!J62+'T 5.2'!J62</f>
        <v>976.37517891800007</v>
      </c>
    </row>
    <row r="63" spans="1:10" x14ac:dyDescent="0.2">
      <c r="A63" s="478" t="s">
        <v>630</v>
      </c>
      <c r="B63" s="494" t="s">
        <v>84</v>
      </c>
      <c r="C63" s="494" t="s">
        <v>84</v>
      </c>
      <c r="D63" s="494" t="s">
        <v>84</v>
      </c>
      <c r="E63" s="494">
        <f>'T 5.1'!E63+'T 5.2'!E63</f>
        <v>8.4114978889999996</v>
      </c>
      <c r="F63" s="494">
        <f>'T 5.1'!F63+'T 5.2'!F63</f>
        <v>198.98475637999999</v>
      </c>
      <c r="G63" s="494">
        <f>'T 5.1'!G63+'T 5.2'!G63</f>
        <v>557.76458673000002</v>
      </c>
      <c r="H63" s="495">
        <f>'T 5.1'!H63+'T 5.2'!H63</f>
        <v>8.4114978889999996</v>
      </c>
      <c r="I63" s="495">
        <f>'T 5.1'!I63+'T 5.2'!I63</f>
        <v>756.74934310999993</v>
      </c>
      <c r="J63" s="495">
        <f>'T 5.1'!J63+'T 5.2'!J63</f>
        <v>765.16084099900002</v>
      </c>
    </row>
    <row r="64" spans="1:10" x14ac:dyDescent="0.2">
      <c r="A64" s="479" t="s">
        <v>333</v>
      </c>
      <c r="B64" s="492" t="s">
        <v>84</v>
      </c>
      <c r="C64" s="492" t="s">
        <v>84</v>
      </c>
      <c r="D64" s="492" t="s">
        <v>84</v>
      </c>
      <c r="E64" s="492">
        <f>'T 5.1'!E64+'T 5.2'!E64</f>
        <v>1.0999936100000001</v>
      </c>
      <c r="F64" s="492">
        <f>'T 5.1'!F64+'T 5.2'!F64</f>
        <v>13.477710480000001</v>
      </c>
      <c r="G64" s="492">
        <f>'T 5.1'!G64+'T 5.2'!G64</f>
        <v>37.611009578999997</v>
      </c>
      <c r="H64" s="493">
        <f>'T 5.1'!H64+'T 5.2'!H64</f>
        <v>1.0999936100000001</v>
      </c>
      <c r="I64" s="493">
        <f>'T 5.1'!I64+'T 5.2'!I64</f>
        <v>51.088720058999996</v>
      </c>
      <c r="J64" s="493">
        <f>'T 5.1'!J64+'T 5.2'!J64</f>
        <v>52.188713668999995</v>
      </c>
    </row>
    <row r="65" spans="1:10" x14ac:dyDescent="0.2">
      <c r="A65" s="478" t="s">
        <v>631</v>
      </c>
      <c r="B65" s="533" t="s">
        <v>84</v>
      </c>
      <c r="C65" s="533" t="s">
        <v>84</v>
      </c>
      <c r="D65" s="489" t="s">
        <v>84</v>
      </c>
      <c r="E65" s="489">
        <f>'T 5.1'!E65+'T 5.2'!E65</f>
        <v>3.1340359999999998E-2</v>
      </c>
      <c r="F65" s="489">
        <f>'T 5.1'!F65+'T 5.2'!F65</f>
        <v>4.6559090599999999</v>
      </c>
      <c r="G65" s="489">
        <f>'T 5.1'!G65+'T 5.2'!G65</f>
        <v>18.692873288999998</v>
      </c>
      <c r="H65" s="490">
        <f>'T 5.1'!H65+'T 5.2'!H65</f>
        <v>3.1340359999999998E-2</v>
      </c>
      <c r="I65" s="490">
        <f>'T 5.1'!I65+'T 5.2'!I65</f>
        <v>23.348782349</v>
      </c>
      <c r="J65" s="490">
        <f>'T 5.1'!J65+'T 5.2'!J65</f>
        <v>23.380122708999998</v>
      </c>
    </row>
    <row r="66" spans="1:10" s="47" customFormat="1" x14ac:dyDescent="0.2">
      <c r="A66" s="479" t="s">
        <v>632</v>
      </c>
      <c r="B66" s="492" t="s">
        <v>84</v>
      </c>
      <c r="C66" s="492" t="s">
        <v>84</v>
      </c>
      <c r="D66" s="492" t="s">
        <v>84</v>
      </c>
      <c r="E66" s="492">
        <f>'T 5.1'!E66+'T 5.2'!E66</f>
        <v>8.1376770000000001E-2</v>
      </c>
      <c r="F66" s="492">
        <f>'T 5.1'!F66+'T 5.2'!F66</f>
        <v>1.5717582099999998</v>
      </c>
      <c r="G66" s="492">
        <f>'T 5.1'!G66+'T 5.2'!G66</f>
        <v>22.369091198</v>
      </c>
      <c r="H66" s="493">
        <f>'T 5.1'!H66+'T 5.2'!H66</f>
        <v>8.1376770000000001E-2</v>
      </c>
      <c r="I66" s="493">
        <f>'T 5.1'!I66+'T 5.2'!I66</f>
        <v>23.940849408000002</v>
      </c>
      <c r="J66" s="493">
        <f>'T 5.1'!J66+'T 5.2'!J66</f>
        <v>24.022226178000004</v>
      </c>
    </row>
    <row r="67" spans="1:10" s="7" customFormat="1" x14ac:dyDescent="0.2">
      <c r="A67" s="745" t="s">
        <v>633</v>
      </c>
      <c r="B67" s="751" t="s">
        <v>84</v>
      </c>
      <c r="C67" s="751" t="s">
        <v>84</v>
      </c>
      <c r="D67" s="751" t="s">
        <v>84</v>
      </c>
      <c r="E67" s="751">
        <f>'T 5.1'!E67+'T 5.2'!E67</f>
        <v>0.65009320000000004</v>
      </c>
      <c r="F67" s="751">
        <f>'T 5.1'!F67+'T 5.2'!F67</f>
        <v>31.390221450000002</v>
      </c>
      <c r="G67" s="751">
        <f>'T 5.1'!G67+'T 5.2'!G67</f>
        <v>79.582960709999995</v>
      </c>
      <c r="H67" s="751">
        <f>'T 5.1'!H67+'T 5.2'!H67</f>
        <v>0.65009320000000004</v>
      </c>
      <c r="I67" s="751">
        <f>'T 5.1'!I67+'T 5.2'!I67</f>
        <v>110.97318215999999</v>
      </c>
      <c r="J67" s="751">
        <f>'T 5.1'!J67+'T 5.2'!J67</f>
        <v>111.62327535999999</v>
      </c>
    </row>
    <row r="68" spans="1:10" s="7" customFormat="1" x14ac:dyDescent="0.2">
      <c r="A68" s="742" t="s">
        <v>634</v>
      </c>
      <c r="B68" s="748" t="s">
        <v>84</v>
      </c>
      <c r="C68" s="748" t="s">
        <v>84</v>
      </c>
      <c r="D68" s="748" t="s">
        <v>84</v>
      </c>
      <c r="E68" s="748">
        <f>'T 5.1'!E68+'T 5.2'!E68</f>
        <v>0</v>
      </c>
      <c r="F68" s="748">
        <f>'T 5.1'!F68+'T 5.2'!F68</f>
        <v>0</v>
      </c>
      <c r="G68" s="748">
        <f>'T 5.1'!G68+'T 5.2'!G68</f>
        <v>2.161691E-2</v>
      </c>
      <c r="H68" s="748">
        <f>'T 5.1'!H68+'T 5.2'!H68</f>
        <v>0</v>
      </c>
      <c r="I68" s="748">
        <f>'T 5.1'!I68+'T 5.2'!I68</f>
        <v>2.161691E-2</v>
      </c>
      <c r="J68" s="748">
        <f>'T 5.1'!J68+'T 5.2'!J68</f>
        <v>2.161691E-2</v>
      </c>
    </row>
    <row r="69" spans="1:10" s="7" customFormat="1" x14ac:dyDescent="0.2">
      <c r="A69" s="746" t="s">
        <v>648</v>
      </c>
      <c r="B69" s="739" t="s">
        <v>84</v>
      </c>
      <c r="C69" s="739" t="s">
        <v>84</v>
      </c>
      <c r="D69" s="739" t="s">
        <v>84</v>
      </c>
      <c r="E69" s="739">
        <f>'T 5.1'!E69+'T 5.2'!E69</f>
        <v>143.5981634</v>
      </c>
      <c r="F69" s="739">
        <f>'T 5.1'!F69+'T 5.2'!F69</f>
        <v>2994.0419839400001</v>
      </c>
      <c r="G69" s="739">
        <f>'T 5.1'!G69+'T 5.2'!G69</f>
        <v>15202.221290547999</v>
      </c>
      <c r="H69" s="739">
        <f>'T 5.1'!H69+'T 5.2'!H69</f>
        <v>143.5981634</v>
      </c>
      <c r="I69" s="739">
        <f>'T 5.1'!I69+'T 5.2'!I69</f>
        <v>18196.263274487999</v>
      </c>
      <c r="J69" s="739">
        <f>'T 5.1'!J69+'T 5.2'!J69</f>
        <v>18339.861437888001</v>
      </c>
    </row>
    <row r="70" spans="1:10" s="7" customFormat="1" x14ac:dyDescent="0.2">
      <c r="A70" s="747" t="s">
        <v>118</v>
      </c>
      <c r="B70" s="752" t="s">
        <v>84</v>
      </c>
      <c r="C70" s="752" t="s">
        <v>84</v>
      </c>
      <c r="D70" s="752" t="s">
        <v>84</v>
      </c>
      <c r="E70" s="752">
        <f>'T 5.1'!E70</f>
        <v>2.37756539</v>
      </c>
      <c r="F70" s="752">
        <f>'T 5.1'!F70</f>
        <v>61.691804169000001</v>
      </c>
      <c r="G70" s="752">
        <f>'T 5.1'!G70</f>
        <v>334.81947193900004</v>
      </c>
      <c r="H70" s="752">
        <f>'T 5.1'!H70</f>
        <v>2.37756539</v>
      </c>
      <c r="I70" s="752">
        <f>'T 5.1'!I70</f>
        <v>396.51127610800006</v>
      </c>
      <c r="J70" s="752">
        <f>'T 5.1'!J70</f>
        <v>398.88884149800003</v>
      </c>
    </row>
    <row r="71" spans="1:10" x14ac:dyDescent="0.2">
      <c r="A71" s="217" t="s">
        <v>432</v>
      </c>
      <c r="B71" s="530"/>
      <c r="C71" s="530"/>
      <c r="D71" s="530"/>
      <c r="E71" s="530"/>
      <c r="F71" s="530"/>
      <c r="G71" s="530"/>
      <c r="H71" s="530"/>
      <c r="I71" s="530"/>
      <c r="J71" s="530"/>
    </row>
    <row r="72" spans="1:10" x14ac:dyDescent="0.2">
      <c r="A72" s="217" t="s">
        <v>341</v>
      </c>
      <c r="B72" s="530"/>
      <c r="C72" s="530"/>
      <c r="D72" s="530"/>
      <c r="E72" s="530"/>
      <c r="F72" s="530"/>
      <c r="G72" s="530"/>
      <c r="H72" s="530"/>
      <c r="I72" s="530"/>
      <c r="J72" s="530"/>
    </row>
    <row r="73" spans="1:10" x14ac:dyDescent="0.2">
      <c r="A73" s="511" t="s">
        <v>647</v>
      </c>
      <c r="B73" s="3"/>
      <c r="C73" s="3"/>
      <c r="D73" s="212"/>
      <c r="E73" s="3"/>
      <c r="F73" s="3"/>
      <c r="G73" s="212"/>
      <c r="H73" s="3"/>
      <c r="I73" s="3"/>
      <c r="J73" s="3"/>
    </row>
    <row r="74" spans="1:10" x14ac:dyDescent="0.2">
      <c r="A74" s="38" t="s">
        <v>349</v>
      </c>
      <c r="B74" s="3"/>
      <c r="C74" s="3"/>
      <c r="D74" s="212"/>
      <c r="E74" s="3"/>
      <c r="F74" s="3"/>
      <c r="G74" s="212"/>
      <c r="H74" s="3"/>
      <c r="I74" s="3"/>
      <c r="J74" s="3"/>
    </row>
    <row r="75" spans="1:10" x14ac:dyDescent="0.2">
      <c r="A75" s="242" t="s">
        <v>742</v>
      </c>
      <c r="B75" s="3"/>
      <c r="C75" s="3"/>
      <c r="D75" s="212"/>
      <c r="E75" s="3"/>
      <c r="F75" s="3"/>
      <c r="G75" s="212"/>
      <c r="H75" s="3"/>
      <c r="I75" s="3"/>
      <c r="J75" s="3"/>
    </row>
    <row r="78" spans="1:10" ht="16.5" x14ac:dyDescent="0.25">
      <c r="A78" s="88" t="s">
        <v>794</v>
      </c>
    </row>
    <row r="79" spans="1:10" ht="13.5" thickBot="1" x14ac:dyDescent="0.25">
      <c r="A79" s="205"/>
      <c r="J79" s="398" t="s">
        <v>24</v>
      </c>
    </row>
    <row r="80" spans="1:10" x14ac:dyDescent="0.2">
      <c r="A80" s="204" t="s">
        <v>643</v>
      </c>
      <c r="B80" s="480" t="s">
        <v>34</v>
      </c>
      <c r="C80" s="480" t="s">
        <v>455</v>
      </c>
      <c r="D80" s="480" t="s">
        <v>457</v>
      </c>
      <c r="E80" s="480" t="s">
        <v>97</v>
      </c>
      <c r="F80" s="480" t="s">
        <v>267</v>
      </c>
      <c r="G80" s="481">
        <v>300000</v>
      </c>
      <c r="H80" s="482" t="s">
        <v>344</v>
      </c>
      <c r="I80" s="482" t="s">
        <v>344</v>
      </c>
      <c r="J80" s="482" t="s">
        <v>340</v>
      </c>
    </row>
    <row r="81" spans="1:10" x14ac:dyDescent="0.2">
      <c r="A81" s="203"/>
      <c r="B81" s="483" t="s">
        <v>454</v>
      </c>
      <c r="C81" s="483" t="s">
        <v>35</v>
      </c>
      <c r="D81" s="483" t="s">
        <v>35</v>
      </c>
      <c r="E81" s="483" t="s">
        <v>35</v>
      </c>
      <c r="F81" s="483" t="s">
        <v>35</v>
      </c>
      <c r="G81" s="483" t="s">
        <v>36</v>
      </c>
      <c r="H81" s="484" t="s">
        <v>339</v>
      </c>
      <c r="I81" s="484" t="s">
        <v>282</v>
      </c>
      <c r="J81" s="484" t="s">
        <v>106</v>
      </c>
    </row>
    <row r="82" spans="1:10" ht="13.5" thickBot="1" x14ac:dyDescent="0.25">
      <c r="A82" s="206"/>
      <c r="B82" s="485" t="s">
        <v>36</v>
      </c>
      <c r="C82" s="485" t="s">
        <v>456</v>
      </c>
      <c r="D82" s="485" t="s">
        <v>99</v>
      </c>
      <c r="E82" s="485" t="s">
        <v>100</v>
      </c>
      <c r="F82" s="485" t="s">
        <v>268</v>
      </c>
      <c r="G82" s="485" t="s">
        <v>101</v>
      </c>
      <c r="H82" s="486" t="s">
        <v>282</v>
      </c>
      <c r="I82" s="486" t="s">
        <v>101</v>
      </c>
      <c r="J82" s="486" t="s">
        <v>345</v>
      </c>
    </row>
    <row r="84" spans="1:10" x14ac:dyDescent="0.2">
      <c r="A84" s="496" t="s">
        <v>595</v>
      </c>
      <c r="B84" s="497" t="s">
        <v>84</v>
      </c>
      <c r="C84" s="497" t="s">
        <v>84</v>
      </c>
      <c r="D84" s="497" t="s">
        <v>84</v>
      </c>
      <c r="E84" s="512">
        <f t="shared" ref="E84:J84" si="0">E9/E$69</f>
        <v>0.24641982711458546</v>
      </c>
      <c r="F84" s="512">
        <f t="shared" si="0"/>
        <v>0.25027904699716352</v>
      </c>
      <c r="G84" s="512">
        <f t="shared" si="0"/>
        <v>0.21258662938286321</v>
      </c>
      <c r="H84" s="513">
        <f t="shared" si="0"/>
        <v>0.24641982711458546</v>
      </c>
      <c r="I84" s="513">
        <f t="shared" si="0"/>
        <v>0.21878859948579304</v>
      </c>
      <c r="J84" s="513">
        <f t="shared" si="0"/>
        <v>0.2190049475510944</v>
      </c>
    </row>
    <row r="85" spans="1:10" x14ac:dyDescent="0.2">
      <c r="A85" s="476" t="s">
        <v>596</v>
      </c>
      <c r="B85" s="488" t="s">
        <v>84</v>
      </c>
      <c r="C85" s="488" t="s">
        <v>84</v>
      </c>
      <c r="D85" s="488" t="s">
        <v>84</v>
      </c>
      <c r="E85" s="514">
        <f t="shared" ref="E85:J85" si="1">E10/E$69</f>
        <v>6.9226765820878167E-2</v>
      </c>
      <c r="F85" s="514">
        <f t="shared" si="1"/>
        <v>2.3871833959704526E-2</v>
      </c>
      <c r="G85" s="514">
        <f t="shared" si="1"/>
        <v>2.7094295195801109E-2</v>
      </c>
      <c r="H85" s="515">
        <f t="shared" si="1"/>
        <v>6.9226765820878167E-2</v>
      </c>
      <c r="I85" s="515">
        <f t="shared" si="1"/>
        <v>2.6564066319303178E-2</v>
      </c>
      <c r="J85" s="515">
        <f t="shared" si="1"/>
        <v>2.6898108390169428E-2</v>
      </c>
    </row>
    <row r="86" spans="1:10" x14ac:dyDescent="0.2">
      <c r="A86" s="477" t="s">
        <v>321</v>
      </c>
      <c r="B86" s="489" t="s">
        <v>84</v>
      </c>
      <c r="C86" s="489" t="s">
        <v>84</v>
      </c>
      <c r="D86" s="489" t="s">
        <v>84</v>
      </c>
      <c r="E86" s="516">
        <f t="shared" ref="E86:J86" si="2">E11/E$69</f>
        <v>0.17212131627443919</v>
      </c>
      <c r="F86" s="516">
        <f t="shared" si="2"/>
        <v>0.21957196390208478</v>
      </c>
      <c r="G86" s="516">
        <f t="shared" si="2"/>
        <v>0.17899183632603943</v>
      </c>
      <c r="H86" s="517">
        <f t="shared" si="2"/>
        <v>0.17212131627443919</v>
      </c>
      <c r="I86" s="517">
        <f t="shared" si="2"/>
        <v>0.18566895480050491</v>
      </c>
      <c r="J86" s="517">
        <f t="shared" si="2"/>
        <v>0.1855628789712333</v>
      </c>
    </row>
    <row r="87" spans="1:10" x14ac:dyDescent="0.2">
      <c r="A87" s="476" t="s">
        <v>597</v>
      </c>
      <c r="B87" s="488" t="s">
        <v>84</v>
      </c>
      <c r="C87" s="488" t="s">
        <v>84</v>
      </c>
      <c r="D87" s="488" t="s">
        <v>84</v>
      </c>
      <c r="E87" s="514">
        <f t="shared" ref="E87:J87" si="3">E12/E$69</f>
        <v>5.0717450192681226E-3</v>
      </c>
      <c r="F87" s="514">
        <f t="shared" si="3"/>
        <v>5.4481576669590517E-3</v>
      </c>
      <c r="G87" s="514">
        <f t="shared" si="3"/>
        <v>3.703905543988451E-3</v>
      </c>
      <c r="H87" s="515">
        <f t="shared" si="3"/>
        <v>5.0717450192681226E-3</v>
      </c>
      <c r="I87" s="515">
        <f t="shared" si="3"/>
        <v>3.9909075513771021E-3</v>
      </c>
      <c r="J87" s="515">
        <f t="shared" si="3"/>
        <v>3.9993703347982685E-3</v>
      </c>
    </row>
    <row r="88" spans="1:10" s="7" customFormat="1" x14ac:dyDescent="0.2">
      <c r="A88" s="477" t="s">
        <v>598</v>
      </c>
      <c r="B88" s="489" t="s">
        <v>84</v>
      </c>
      <c r="C88" s="489" t="s">
        <v>84</v>
      </c>
      <c r="D88" s="489" t="s">
        <v>84</v>
      </c>
      <c r="E88" s="516">
        <f t="shared" ref="E88:J88" si="4">E13/E$69</f>
        <v>0</v>
      </c>
      <c r="F88" s="516">
        <f t="shared" si="4"/>
        <v>1.3870914677471754E-3</v>
      </c>
      <c r="G88" s="516">
        <f t="shared" si="4"/>
        <v>2.7965923167710622E-3</v>
      </c>
      <c r="H88" s="517">
        <f t="shared" si="4"/>
        <v>0</v>
      </c>
      <c r="I88" s="517">
        <f t="shared" si="4"/>
        <v>2.5646708142781096E-3</v>
      </c>
      <c r="J88" s="517">
        <f t="shared" si="4"/>
        <v>2.5445898545662167E-3</v>
      </c>
    </row>
    <row r="89" spans="1:10" x14ac:dyDescent="0.2">
      <c r="A89" s="501" t="s">
        <v>322</v>
      </c>
      <c r="B89" s="502" t="s">
        <v>84</v>
      </c>
      <c r="C89" s="502" t="s">
        <v>84</v>
      </c>
      <c r="D89" s="502" t="s">
        <v>84</v>
      </c>
      <c r="E89" s="520">
        <f t="shared" ref="E89:J89" si="5">E14/E$69</f>
        <v>3.7146802665861955E-2</v>
      </c>
      <c r="F89" s="520">
        <f t="shared" si="5"/>
        <v>5.2656227429227438E-2</v>
      </c>
      <c r="G89" s="520">
        <f t="shared" si="5"/>
        <v>3.9773410690050824E-2</v>
      </c>
      <c r="H89" s="521">
        <f t="shared" si="5"/>
        <v>3.7146802665861955E-2</v>
      </c>
      <c r="I89" s="521">
        <f t="shared" si="5"/>
        <v>4.1893169764023942E-2</v>
      </c>
      <c r="J89" s="521">
        <f t="shared" si="5"/>
        <v>4.1856006473536357E-2</v>
      </c>
    </row>
    <row r="90" spans="1:10" x14ac:dyDescent="0.2">
      <c r="A90" s="477" t="s">
        <v>599</v>
      </c>
      <c r="B90" s="489" t="s">
        <v>84</v>
      </c>
      <c r="C90" s="489" t="s">
        <v>84</v>
      </c>
      <c r="D90" s="489" t="s">
        <v>84</v>
      </c>
      <c r="E90" s="516">
        <f t="shared" ref="E90:J90" si="6">E15/E$69</f>
        <v>1.3606580709234895E-5</v>
      </c>
      <c r="F90" s="516">
        <f t="shared" si="6"/>
        <v>1.7097709806538858E-3</v>
      </c>
      <c r="G90" s="516">
        <f t="shared" si="6"/>
        <v>8.029393387129144E-4</v>
      </c>
      <c r="H90" s="517">
        <f t="shared" si="6"/>
        <v>1.3606580709234895E-5</v>
      </c>
      <c r="I90" s="517">
        <f t="shared" si="6"/>
        <v>9.5215085359263128E-4</v>
      </c>
      <c r="J90" s="517">
        <f t="shared" si="6"/>
        <v>9.4480220298738635E-4</v>
      </c>
    </row>
    <row r="91" spans="1:10" x14ac:dyDescent="0.2">
      <c r="A91" s="476" t="s">
        <v>600</v>
      </c>
      <c r="B91" s="488" t="s">
        <v>84</v>
      </c>
      <c r="C91" s="488" t="s">
        <v>84</v>
      </c>
      <c r="D91" s="488" t="s">
        <v>84</v>
      </c>
      <c r="E91" s="514">
        <f t="shared" ref="E91:J91" si="7">E16/E$69</f>
        <v>0</v>
      </c>
      <c r="F91" s="514">
        <f t="shared" si="7"/>
        <v>1.6560248572317152E-3</v>
      </c>
      <c r="G91" s="514">
        <f t="shared" si="7"/>
        <v>2.4831473952737886E-4</v>
      </c>
      <c r="H91" s="515">
        <f t="shared" si="7"/>
        <v>0</v>
      </c>
      <c r="I91" s="515">
        <f t="shared" si="7"/>
        <v>4.7994159225230981E-4</v>
      </c>
      <c r="J91" s="515">
        <f t="shared" si="7"/>
        <v>4.761837268278565E-4</v>
      </c>
    </row>
    <row r="92" spans="1:10" x14ac:dyDescent="0.2">
      <c r="A92" s="491" t="s">
        <v>601</v>
      </c>
      <c r="B92" s="489" t="s">
        <v>84</v>
      </c>
      <c r="C92" s="489" t="s">
        <v>84</v>
      </c>
      <c r="D92" s="489" t="s">
        <v>84</v>
      </c>
      <c r="E92" s="516">
        <f t="shared" ref="E92:J92" si="8">E17/E$69</f>
        <v>3.6996585152703973E-2</v>
      </c>
      <c r="F92" s="516">
        <f t="shared" si="8"/>
        <v>4.4446899874423004E-2</v>
      </c>
      <c r="G92" s="516">
        <f t="shared" si="8"/>
        <v>3.8214847205993947E-2</v>
      </c>
      <c r="H92" s="517">
        <f t="shared" si="8"/>
        <v>3.6996585152703973E-2</v>
      </c>
      <c r="I92" s="517">
        <f t="shared" si="8"/>
        <v>3.9240279024270769E-2</v>
      </c>
      <c r="J92" s="517">
        <f t="shared" si="8"/>
        <v>3.922271126236155E-2</v>
      </c>
    </row>
    <row r="93" spans="1:10" x14ac:dyDescent="0.2">
      <c r="A93" s="476" t="s">
        <v>323</v>
      </c>
      <c r="B93" s="488" t="s">
        <v>84</v>
      </c>
      <c r="C93" s="488" t="s">
        <v>84</v>
      </c>
      <c r="D93" s="488" t="s">
        <v>84</v>
      </c>
      <c r="E93" s="514">
        <f t="shared" ref="E93:J93" si="9">E18/E$69</f>
        <v>1.3661093941261371E-4</v>
      </c>
      <c r="F93" s="514">
        <f t="shared" si="9"/>
        <v>5.1258769524013294E-4</v>
      </c>
      <c r="G93" s="514">
        <f t="shared" si="9"/>
        <v>3.4549715463395072E-4</v>
      </c>
      <c r="H93" s="515">
        <f t="shared" si="9"/>
        <v>1.3661093941261371E-4</v>
      </c>
      <c r="I93" s="515">
        <f t="shared" si="9"/>
        <v>3.7299049687392321E-4</v>
      </c>
      <c r="J93" s="515">
        <f t="shared" si="9"/>
        <v>3.7113968298246029E-4</v>
      </c>
    </row>
    <row r="94" spans="1:10" s="7" customFormat="1" x14ac:dyDescent="0.2">
      <c r="A94" s="477" t="s">
        <v>602</v>
      </c>
      <c r="B94" s="489" t="s">
        <v>84</v>
      </c>
      <c r="C94" s="489" t="s">
        <v>84</v>
      </c>
      <c r="D94" s="489" t="s">
        <v>84</v>
      </c>
      <c r="E94" s="516">
        <f t="shared" ref="E94:J94" si="10">E19/E$69</f>
        <v>0</v>
      </c>
      <c r="F94" s="516">
        <f t="shared" si="10"/>
        <v>4.3309440213447105E-3</v>
      </c>
      <c r="G94" s="516">
        <f t="shared" si="10"/>
        <v>1.6181225118262483E-4</v>
      </c>
      <c r="H94" s="517">
        <f t="shared" si="10"/>
        <v>0</v>
      </c>
      <c r="I94" s="517">
        <f t="shared" si="10"/>
        <v>8.4780779697935416E-4</v>
      </c>
      <c r="J94" s="517">
        <f t="shared" si="10"/>
        <v>8.4116959837710471E-4</v>
      </c>
    </row>
    <row r="95" spans="1:10" x14ac:dyDescent="0.2">
      <c r="A95" s="501" t="s">
        <v>324</v>
      </c>
      <c r="B95" s="502" t="s">
        <v>84</v>
      </c>
      <c r="C95" s="502" t="s">
        <v>84</v>
      </c>
      <c r="D95" s="502" t="s">
        <v>84</v>
      </c>
      <c r="E95" s="520">
        <f t="shared" ref="E95:J95" si="11">E20/E$69</f>
        <v>5.2484074597851017E-2</v>
      </c>
      <c r="F95" s="520">
        <f t="shared" si="11"/>
        <v>3.1972693503792345E-2</v>
      </c>
      <c r="G95" s="520">
        <f t="shared" si="11"/>
        <v>1.8418097853442499E-2</v>
      </c>
      <c r="H95" s="521">
        <f t="shared" si="11"/>
        <v>5.2484074597851017E-2</v>
      </c>
      <c r="I95" s="521">
        <f t="shared" si="11"/>
        <v>2.0648392493627071E-2</v>
      </c>
      <c r="J95" s="521">
        <f t="shared" si="11"/>
        <v>2.0897660760796664E-2</v>
      </c>
    </row>
    <row r="96" spans="1:10" x14ac:dyDescent="0.2">
      <c r="A96" s="491" t="s">
        <v>603</v>
      </c>
      <c r="B96" s="489" t="s">
        <v>84</v>
      </c>
      <c r="C96" s="489" t="s">
        <v>84</v>
      </c>
      <c r="D96" s="489" t="s">
        <v>84</v>
      </c>
      <c r="E96" s="516">
        <f t="shared" ref="E96:J96" si="12">E21/E$69</f>
        <v>2.7104257449019713E-2</v>
      </c>
      <c r="F96" s="516">
        <f t="shared" si="12"/>
        <v>3.4856224648749405E-5</v>
      </c>
      <c r="G96" s="516">
        <f t="shared" si="12"/>
        <v>1.2026891367097661E-4</v>
      </c>
      <c r="H96" s="517">
        <f t="shared" si="12"/>
        <v>2.7104257449019713E-2</v>
      </c>
      <c r="I96" s="517">
        <f t="shared" si="12"/>
        <v>1.0621497451676008E-4</v>
      </c>
      <c r="J96" s="517">
        <f t="shared" si="12"/>
        <v>3.176053019662717E-4</v>
      </c>
    </row>
    <row r="97" spans="1:10" x14ac:dyDescent="0.2">
      <c r="A97" s="476" t="s">
        <v>325</v>
      </c>
      <c r="B97" s="488" t="s">
        <v>84</v>
      </c>
      <c r="C97" s="488" t="s">
        <v>84</v>
      </c>
      <c r="D97" s="488" t="s">
        <v>84</v>
      </c>
      <c r="E97" s="514">
        <f t="shared" ref="E97:J97" si="13">E22/E$69</f>
        <v>0</v>
      </c>
      <c r="F97" s="514">
        <f t="shared" si="13"/>
        <v>5.4633000097328616E-4</v>
      </c>
      <c r="G97" s="514">
        <f t="shared" si="13"/>
        <v>3.9498299723694855E-3</v>
      </c>
      <c r="H97" s="515">
        <f t="shared" si="13"/>
        <v>0</v>
      </c>
      <c r="I97" s="515">
        <f t="shared" si="13"/>
        <v>3.3898126955813454E-3</v>
      </c>
      <c r="J97" s="515">
        <f t="shared" si="13"/>
        <v>3.3632710077390435E-3</v>
      </c>
    </row>
    <row r="98" spans="1:10" x14ac:dyDescent="0.2">
      <c r="A98" s="477" t="s">
        <v>326</v>
      </c>
      <c r="B98" s="489" t="s">
        <v>84</v>
      </c>
      <c r="C98" s="489" t="s">
        <v>84</v>
      </c>
      <c r="D98" s="489" t="s">
        <v>84</v>
      </c>
      <c r="E98" s="516">
        <f t="shared" ref="E98:J98" si="14">E23/E$69</f>
        <v>0</v>
      </c>
      <c r="F98" s="516">
        <f t="shared" si="14"/>
        <v>3.8409615034411144E-6</v>
      </c>
      <c r="G98" s="516">
        <f t="shared" si="14"/>
        <v>7.3462561953651353E-3</v>
      </c>
      <c r="H98" s="517">
        <f t="shared" si="14"/>
        <v>0</v>
      </c>
      <c r="I98" s="517">
        <f t="shared" si="14"/>
        <v>6.1381235616433296E-3</v>
      </c>
      <c r="J98" s="517">
        <f t="shared" si="14"/>
        <v>6.0900630420391115E-3</v>
      </c>
    </row>
    <row r="99" spans="1:10" x14ac:dyDescent="0.2">
      <c r="A99" s="476" t="s">
        <v>604</v>
      </c>
      <c r="B99" s="488" t="s">
        <v>84</v>
      </c>
      <c r="C99" s="488" t="s">
        <v>84</v>
      </c>
      <c r="D99" s="488" t="s">
        <v>84</v>
      </c>
      <c r="E99" s="514">
        <f t="shared" ref="E99:J99" si="15">E24/E$69</f>
        <v>2.9213870850941532E-3</v>
      </c>
      <c r="F99" s="514">
        <f t="shared" si="15"/>
        <v>3.0978266646730725E-2</v>
      </c>
      <c r="G99" s="514">
        <f t="shared" si="15"/>
        <v>6.0172460498174058E-3</v>
      </c>
      <c r="H99" s="515">
        <f t="shared" si="15"/>
        <v>2.9213870850941532E-3</v>
      </c>
      <c r="I99" s="515">
        <f t="shared" si="15"/>
        <v>1.0124371919661824E-2</v>
      </c>
      <c r="J99" s="515">
        <f t="shared" si="15"/>
        <v>1.0067973707671783E-2</v>
      </c>
    </row>
    <row r="100" spans="1:10" x14ac:dyDescent="0.2">
      <c r="A100" s="477" t="s">
        <v>605</v>
      </c>
      <c r="B100" s="489" t="s">
        <v>84</v>
      </c>
      <c r="C100" s="489" t="s">
        <v>84</v>
      </c>
      <c r="D100" s="489" t="s">
        <v>84</v>
      </c>
      <c r="E100" s="516">
        <f t="shared" ref="E100:J100" si="16">E25/E$69</f>
        <v>2.2458430063737149E-2</v>
      </c>
      <c r="F100" s="516">
        <f t="shared" si="16"/>
        <v>2.3561312893538129E-5</v>
      </c>
      <c r="G100" s="516">
        <f t="shared" si="16"/>
        <v>9.5517041835381446E-4</v>
      </c>
      <c r="H100" s="517">
        <f t="shared" si="16"/>
        <v>2.2458430063737149E-2</v>
      </c>
      <c r="I100" s="517">
        <f t="shared" si="16"/>
        <v>8.018819803765762E-4</v>
      </c>
      <c r="J100" s="517">
        <f t="shared" si="16"/>
        <v>9.7144926641559715E-4</v>
      </c>
    </row>
    <row r="101" spans="1:10" s="7" customFormat="1" x14ac:dyDescent="0.2">
      <c r="A101" s="479" t="s">
        <v>327</v>
      </c>
      <c r="B101" s="492" t="s">
        <v>84</v>
      </c>
      <c r="C101" s="492" t="s">
        <v>84</v>
      </c>
      <c r="D101" s="492" t="s">
        <v>84</v>
      </c>
      <c r="E101" s="522">
        <f t="shared" ref="E101:J101" si="17">E26/E$69</f>
        <v>0</v>
      </c>
      <c r="F101" s="522">
        <f t="shared" si="17"/>
        <v>3.8583835704260799E-4</v>
      </c>
      <c r="G101" s="522">
        <f t="shared" si="17"/>
        <v>2.9326303799905361E-5</v>
      </c>
      <c r="H101" s="523">
        <f t="shared" si="17"/>
        <v>0</v>
      </c>
      <c r="I101" s="523">
        <f t="shared" si="17"/>
        <v>8.7987361792282571E-5</v>
      </c>
      <c r="J101" s="523">
        <f t="shared" si="17"/>
        <v>8.7298434910333445E-5</v>
      </c>
    </row>
    <row r="102" spans="1:10" x14ac:dyDescent="0.2">
      <c r="A102" s="475" t="s">
        <v>606</v>
      </c>
      <c r="B102" s="499" t="s">
        <v>84</v>
      </c>
      <c r="C102" s="499" t="s">
        <v>84</v>
      </c>
      <c r="D102" s="499" t="s">
        <v>84</v>
      </c>
      <c r="E102" s="518">
        <f t="shared" ref="E102:J102" si="18">E27/E$69</f>
        <v>8.6828989206974766E-2</v>
      </c>
      <c r="F102" s="518">
        <f t="shared" si="18"/>
        <v>0.10624694540535035</v>
      </c>
      <c r="G102" s="518">
        <f t="shared" si="18"/>
        <v>8.0352283998752855E-2</v>
      </c>
      <c r="H102" s="519">
        <f t="shared" si="18"/>
        <v>8.6828989206974766E-2</v>
      </c>
      <c r="I102" s="519">
        <f t="shared" si="18"/>
        <v>8.4613032606405944E-2</v>
      </c>
      <c r="J102" s="519">
        <f t="shared" si="18"/>
        <v>8.4630383189947325E-2</v>
      </c>
    </row>
    <row r="103" spans="1:10" x14ac:dyDescent="0.2">
      <c r="A103" s="479" t="s">
        <v>607</v>
      </c>
      <c r="B103" s="492" t="s">
        <v>84</v>
      </c>
      <c r="C103" s="492" t="s">
        <v>84</v>
      </c>
      <c r="D103" s="492" t="s">
        <v>84</v>
      </c>
      <c r="E103" s="522">
        <f t="shared" ref="E103:J103" si="19">E28/E$69</f>
        <v>2.8870388045645437E-3</v>
      </c>
      <c r="F103" s="522">
        <f t="shared" si="19"/>
        <v>7.5190408052912402E-3</v>
      </c>
      <c r="G103" s="522">
        <f t="shared" si="19"/>
        <v>6.090228728453312E-3</v>
      </c>
      <c r="H103" s="523">
        <f t="shared" si="19"/>
        <v>2.8870388045645437E-3</v>
      </c>
      <c r="I103" s="523">
        <f t="shared" si="19"/>
        <v>6.325327730961762E-3</v>
      </c>
      <c r="J103" s="523">
        <f t="shared" si="19"/>
        <v>6.2984064820340449E-3</v>
      </c>
    </row>
    <row r="104" spans="1:10" x14ac:dyDescent="0.2">
      <c r="A104" s="477" t="s">
        <v>328</v>
      </c>
      <c r="B104" s="489" t="s">
        <v>84</v>
      </c>
      <c r="C104" s="489" t="s">
        <v>84</v>
      </c>
      <c r="D104" s="489" t="s">
        <v>84</v>
      </c>
      <c r="E104" s="516">
        <f t="shared" ref="E104:J104" si="20">E29/E$69</f>
        <v>5.7342338961975887E-2</v>
      </c>
      <c r="F104" s="516">
        <f t="shared" si="20"/>
        <v>5.1684716556767256E-2</v>
      </c>
      <c r="G104" s="516">
        <f t="shared" si="20"/>
        <v>4.191176701829423E-2</v>
      </c>
      <c r="H104" s="517">
        <f t="shared" si="20"/>
        <v>5.7342338961975887E-2</v>
      </c>
      <c r="I104" s="517">
        <f t="shared" si="20"/>
        <v>4.3519823616713534E-2</v>
      </c>
      <c r="J104" s="517">
        <f t="shared" si="20"/>
        <v>4.3628051687240141E-2</v>
      </c>
    </row>
    <row r="105" spans="1:10" s="7" customFormat="1" x14ac:dyDescent="0.2">
      <c r="A105" s="476" t="s">
        <v>608</v>
      </c>
      <c r="B105" s="488" t="s">
        <v>84</v>
      </c>
      <c r="C105" s="488" t="s">
        <v>84</v>
      </c>
      <c r="D105" s="488" t="s">
        <v>84</v>
      </c>
      <c r="E105" s="514">
        <f t="shared" ref="E105:J105" si="21">E30/E$69</f>
        <v>2.3869447970948074E-2</v>
      </c>
      <c r="F105" s="514">
        <f t="shared" si="21"/>
        <v>3.7095542703059745E-2</v>
      </c>
      <c r="G105" s="514">
        <f t="shared" si="21"/>
        <v>2.5200258298318075E-2</v>
      </c>
      <c r="H105" s="515">
        <f t="shared" si="21"/>
        <v>2.3869447970948074E-2</v>
      </c>
      <c r="I105" s="515">
        <f t="shared" si="21"/>
        <v>2.7157527237630312E-2</v>
      </c>
      <c r="J105" s="515">
        <f t="shared" si="21"/>
        <v>2.7131782106163078E-2</v>
      </c>
    </row>
    <row r="106" spans="1:10" x14ac:dyDescent="0.2">
      <c r="A106" s="477" t="s">
        <v>635</v>
      </c>
      <c r="B106" s="489" t="s">
        <v>84</v>
      </c>
      <c r="C106" s="489" t="s">
        <v>84</v>
      </c>
      <c r="D106" s="489" t="s">
        <v>84</v>
      </c>
      <c r="E106" s="516">
        <f t="shared" ref="E106:J106" si="22">E31/E$69</f>
        <v>3.3472890984063933E-2</v>
      </c>
      <c r="F106" s="516">
        <f t="shared" si="22"/>
        <v>1.4589173853707506E-2</v>
      </c>
      <c r="G106" s="516">
        <f t="shared" si="22"/>
        <v>1.6711508719910374E-2</v>
      </c>
      <c r="H106" s="517">
        <f t="shared" si="22"/>
        <v>3.3472890984063933E-2</v>
      </c>
      <c r="I106" s="517">
        <f t="shared" si="22"/>
        <v>1.6362296379028266E-2</v>
      </c>
      <c r="J106" s="517">
        <f t="shared" si="22"/>
        <v>1.6496269580968007E-2</v>
      </c>
    </row>
    <row r="107" spans="1:10" x14ac:dyDescent="0.2">
      <c r="A107" s="476" t="s">
        <v>329</v>
      </c>
      <c r="B107" s="488" t="s">
        <v>84</v>
      </c>
      <c r="C107" s="488" t="s">
        <v>84</v>
      </c>
      <c r="D107" s="488" t="s">
        <v>84</v>
      </c>
      <c r="E107" s="514">
        <f t="shared" ref="E107:J107" si="23">E32/E$69</f>
        <v>1.4732043153693985E-2</v>
      </c>
      <c r="F107" s="514">
        <f t="shared" si="23"/>
        <v>4.6032259477080839E-2</v>
      </c>
      <c r="G107" s="514">
        <f t="shared" si="23"/>
        <v>3.2062385800360221E-2</v>
      </c>
      <c r="H107" s="515">
        <f t="shared" si="23"/>
        <v>1.4732043153693985E-2</v>
      </c>
      <c r="I107" s="515">
        <f t="shared" si="23"/>
        <v>3.4361010944847024E-2</v>
      </c>
      <c r="J107" s="515">
        <f t="shared" si="23"/>
        <v>3.4207319286172641E-2</v>
      </c>
    </row>
    <row r="108" spans="1:10" x14ac:dyDescent="0.2">
      <c r="A108" s="477" t="s">
        <v>330</v>
      </c>
      <c r="B108" s="489" t="s">
        <v>84</v>
      </c>
      <c r="C108" s="489" t="s">
        <v>84</v>
      </c>
      <c r="D108" s="489" t="s">
        <v>84</v>
      </c>
      <c r="E108" s="516">
        <f t="shared" ref="E108:J108" si="24">E33/E$69</f>
        <v>1.1867568286740357E-2</v>
      </c>
      <c r="F108" s="516">
        <f t="shared" si="24"/>
        <v>1.0109285662109992E-3</v>
      </c>
      <c r="G108" s="516">
        <f t="shared" si="24"/>
        <v>2.879024515793132E-4</v>
      </c>
      <c r="H108" s="517">
        <f t="shared" si="24"/>
        <v>1.1867568286740357E-2</v>
      </c>
      <c r="I108" s="517">
        <f t="shared" si="24"/>
        <v>4.0687031382866812E-4</v>
      </c>
      <c r="J108" s="517">
        <f t="shared" si="24"/>
        <v>4.9660573444598667E-4</v>
      </c>
    </row>
    <row r="109" spans="1:10" s="7" customFormat="1" x14ac:dyDescent="0.2">
      <c r="A109" s="501" t="s">
        <v>609</v>
      </c>
      <c r="B109" s="502" t="s">
        <v>84</v>
      </c>
      <c r="C109" s="502" t="s">
        <v>84</v>
      </c>
      <c r="D109" s="502" t="s">
        <v>84</v>
      </c>
      <c r="E109" s="520">
        <f t="shared" ref="E109:J109" si="25">E34/E$69</f>
        <v>6.2719596168595571E-2</v>
      </c>
      <c r="F109" s="520">
        <f t="shared" si="25"/>
        <v>1.2069239624504928E-2</v>
      </c>
      <c r="G109" s="520">
        <f t="shared" si="25"/>
        <v>7.8693516563451901E-2</v>
      </c>
      <c r="H109" s="521">
        <f t="shared" si="25"/>
        <v>6.2719596168595571E-2</v>
      </c>
      <c r="I109" s="521">
        <f t="shared" si="25"/>
        <v>6.7731052496198749E-2</v>
      </c>
      <c r="J109" s="521">
        <f t="shared" si="25"/>
        <v>6.7691813599708689E-2</v>
      </c>
    </row>
    <row r="110" spans="1:10" x14ac:dyDescent="0.2">
      <c r="A110" s="477" t="s">
        <v>610</v>
      </c>
      <c r="B110" s="489" t="s">
        <v>84</v>
      </c>
      <c r="C110" s="489" t="s">
        <v>84</v>
      </c>
      <c r="D110" s="489" t="s">
        <v>84</v>
      </c>
      <c r="E110" s="516">
        <f t="shared" ref="E110:J110" si="26">E35/E$69</f>
        <v>0</v>
      </c>
      <c r="F110" s="516">
        <f t="shared" si="26"/>
        <v>2.5466743756098243E-4</v>
      </c>
      <c r="G110" s="516">
        <f t="shared" si="26"/>
        <v>2.7589673768975961E-2</v>
      </c>
      <c r="H110" s="517">
        <f t="shared" si="26"/>
        <v>0</v>
      </c>
      <c r="I110" s="517">
        <f t="shared" si="26"/>
        <v>2.3091928525738652E-2</v>
      </c>
      <c r="J110" s="517">
        <f t="shared" si="26"/>
        <v>2.2911122441849171E-2</v>
      </c>
    </row>
    <row r="111" spans="1:10" x14ac:dyDescent="0.2">
      <c r="A111" s="479" t="s">
        <v>331</v>
      </c>
      <c r="B111" s="492" t="s">
        <v>84</v>
      </c>
      <c r="C111" s="492" t="s">
        <v>84</v>
      </c>
      <c r="D111" s="492" t="s">
        <v>84</v>
      </c>
      <c r="E111" s="522">
        <f t="shared" ref="E111:J111" si="27">E36/E$69</f>
        <v>1.5024724954107595E-2</v>
      </c>
      <c r="F111" s="522">
        <f t="shared" si="27"/>
        <v>2.9604141981122013E-3</v>
      </c>
      <c r="G111" s="522">
        <f t="shared" si="27"/>
        <v>3.4065532095759418E-3</v>
      </c>
      <c r="H111" s="523">
        <f t="shared" si="27"/>
        <v>1.5024724954107595E-2</v>
      </c>
      <c r="I111" s="523">
        <f t="shared" si="27"/>
        <v>3.3331447898995387E-3</v>
      </c>
      <c r="J111" s="523">
        <f t="shared" si="27"/>
        <v>3.4246879809160073E-3</v>
      </c>
    </row>
    <row r="112" spans="1:10" x14ac:dyDescent="0.2">
      <c r="A112" s="478" t="s">
        <v>611</v>
      </c>
      <c r="B112" s="489" t="s">
        <v>84</v>
      </c>
      <c r="C112" s="489" t="s">
        <v>84</v>
      </c>
      <c r="D112" s="489" t="s">
        <v>84</v>
      </c>
      <c r="E112" s="516">
        <f t="shared" ref="E112:J112" si="28">E37/E$69</f>
        <v>4.7694871207524088E-2</v>
      </c>
      <c r="F112" s="516">
        <f t="shared" si="28"/>
        <v>8.8541579884977486E-3</v>
      </c>
      <c r="G112" s="516">
        <f t="shared" si="28"/>
        <v>4.7697289584899993E-2</v>
      </c>
      <c r="H112" s="517">
        <f t="shared" si="28"/>
        <v>4.7694871207524088E-2</v>
      </c>
      <c r="I112" s="517">
        <f t="shared" si="28"/>
        <v>4.1305979180505603E-2</v>
      </c>
      <c r="J112" s="517">
        <f t="shared" si="28"/>
        <v>4.1356003176834459E-2</v>
      </c>
    </row>
    <row r="113" spans="1:12" x14ac:dyDescent="0.2">
      <c r="A113" s="479" t="s">
        <v>612</v>
      </c>
      <c r="B113" s="488" t="s">
        <v>84</v>
      </c>
      <c r="C113" s="488" t="s">
        <v>84</v>
      </c>
      <c r="D113" s="488" t="s">
        <v>84</v>
      </c>
      <c r="E113" s="514">
        <f t="shared" ref="E113:J113" si="29">E38/E$69</f>
        <v>1.198986434947677E-2</v>
      </c>
      <c r="F113" s="514">
        <f t="shared" si="29"/>
        <v>1.5041707277843738E-3</v>
      </c>
      <c r="G113" s="514">
        <f t="shared" si="29"/>
        <v>5.6509545610556816E-3</v>
      </c>
      <c r="H113" s="515">
        <f t="shared" si="29"/>
        <v>1.198986434947677E-2</v>
      </c>
      <c r="I113" s="515">
        <f t="shared" si="29"/>
        <v>4.9686361801963945E-3</v>
      </c>
      <c r="J113" s="515">
        <f t="shared" si="29"/>
        <v>5.0236112667495624E-3</v>
      </c>
    </row>
    <row r="114" spans="1:12" x14ac:dyDescent="0.2">
      <c r="A114" s="478" t="s">
        <v>637</v>
      </c>
      <c r="B114" s="494" t="s">
        <v>84</v>
      </c>
      <c r="C114" s="494" t="s">
        <v>84</v>
      </c>
      <c r="D114" s="494" t="s">
        <v>84</v>
      </c>
      <c r="E114" s="526">
        <f t="shared" ref="E114:J114" si="30">E39/E$69</f>
        <v>2.5660442527637509E-2</v>
      </c>
      <c r="F114" s="526">
        <f t="shared" si="30"/>
        <v>1.4692796171852736E-3</v>
      </c>
      <c r="G114" s="526">
        <f t="shared" si="30"/>
        <v>1.5858030903673933E-2</v>
      </c>
      <c r="H114" s="527">
        <f t="shared" si="30"/>
        <v>2.5660442527637509E-2</v>
      </c>
      <c r="I114" s="527">
        <f t="shared" si="30"/>
        <v>1.3490482973730615E-2</v>
      </c>
      <c r="J114" s="527">
        <f t="shared" si="30"/>
        <v>1.3585771798376965E-2</v>
      </c>
    </row>
    <row r="115" spans="1:12" x14ac:dyDescent="0.2">
      <c r="A115" s="479" t="s">
        <v>636</v>
      </c>
      <c r="B115" s="492" t="s">
        <v>84</v>
      </c>
      <c r="C115" s="492" t="s">
        <v>84</v>
      </c>
      <c r="D115" s="492" t="s">
        <v>84</v>
      </c>
      <c r="E115" s="522">
        <f t="shared" ref="E115:J115" si="31">E40/E$69</f>
        <v>2.5871221553520232E-3</v>
      </c>
      <c r="F115" s="522">
        <f t="shared" si="31"/>
        <v>9.8275655644879741E-4</v>
      </c>
      <c r="G115" s="522">
        <f t="shared" si="31"/>
        <v>3.0249810656020463E-3</v>
      </c>
      <c r="H115" s="523">
        <f t="shared" si="31"/>
        <v>2.5871221553520232E-3</v>
      </c>
      <c r="I115" s="523">
        <f t="shared" si="31"/>
        <v>2.6889502097719427E-3</v>
      </c>
      <c r="J115" s="523">
        <f t="shared" si="31"/>
        <v>2.6881529124942716E-3</v>
      </c>
    </row>
    <row r="116" spans="1:12" x14ac:dyDescent="0.2">
      <c r="A116" s="478" t="s">
        <v>638</v>
      </c>
      <c r="B116" s="494" t="s">
        <v>84</v>
      </c>
      <c r="C116" s="494" t="s">
        <v>84</v>
      </c>
      <c r="D116" s="494" t="s">
        <v>84</v>
      </c>
      <c r="E116" s="526">
        <f t="shared" ref="E116:J116" si="32">E41/E$69</f>
        <v>0</v>
      </c>
      <c r="F116" s="526">
        <f t="shared" si="32"/>
        <v>2.2415530697295968E-5</v>
      </c>
      <c r="G116" s="526">
        <f t="shared" si="32"/>
        <v>1.7085496313719108E-2</v>
      </c>
      <c r="H116" s="527">
        <f t="shared" si="32"/>
        <v>0</v>
      </c>
      <c r="I116" s="527">
        <f t="shared" si="32"/>
        <v>1.427790997200277E-2</v>
      </c>
      <c r="J116" s="527">
        <f t="shared" si="32"/>
        <v>1.4166116234841019E-2</v>
      </c>
    </row>
    <row r="117" spans="1:12" x14ac:dyDescent="0.2">
      <c r="A117" s="479" t="s">
        <v>639</v>
      </c>
      <c r="B117" s="492" t="s">
        <v>84</v>
      </c>
      <c r="C117" s="492" t="s">
        <v>84</v>
      </c>
      <c r="D117" s="492" t="s">
        <v>84</v>
      </c>
      <c r="E117" s="522">
        <f t="shared" ref="E117:J117" si="33">E42/E$69</f>
        <v>7.4574421750577902E-3</v>
      </c>
      <c r="F117" s="522">
        <f t="shared" si="33"/>
        <v>4.8755355560480109E-3</v>
      </c>
      <c r="G117" s="522">
        <f t="shared" si="33"/>
        <v>6.0778267407834412E-3</v>
      </c>
      <c r="H117" s="523">
        <f t="shared" si="33"/>
        <v>7.4574421750577902E-3</v>
      </c>
      <c r="I117" s="523">
        <f t="shared" si="33"/>
        <v>5.8799998446939679E-3</v>
      </c>
      <c r="J117" s="523">
        <f t="shared" si="33"/>
        <v>5.8923509642635893E-3</v>
      </c>
    </row>
    <row r="118" spans="1:12" s="7" customFormat="1" x14ac:dyDescent="0.2">
      <c r="A118" s="504" t="s">
        <v>613</v>
      </c>
      <c r="B118" s="505" t="s">
        <v>84</v>
      </c>
      <c r="C118" s="505" t="s">
        <v>84</v>
      </c>
      <c r="D118" s="505" t="s">
        <v>84</v>
      </c>
      <c r="E118" s="528">
        <f t="shared" ref="E118:J118" si="34">E43/E$69</f>
        <v>6.0205536653820467E-2</v>
      </c>
      <c r="F118" s="528">
        <f t="shared" si="34"/>
        <v>0.12155229814415759</v>
      </c>
      <c r="G118" s="528">
        <f t="shared" si="34"/>
        <v>0.14139338429736251</v>
      </c>
      <c r="H118" s="529">
        <f t="shared" si="34"/>
        <v>6.0205536653820467E-2</v>
      </c>
      <c r="I118" s="529">
        <f t="shared" si="34"/>
        <v>0.13812870055138954</v>
      </c>
      <c r="J118" s="529">
        <f t="shared" si="34"/>
        <v>0.13751857471920131</v>
      </c>
    </row>
    <row r="119" spans="1:12" s="47" customFormat="1" x14ac:dyDescent="0.2">
      <c r="A119" s="479" t="s">
        <v>614</v>
      </c>
      <c r="B119" s="492" t="s">
        <v>84</v>
      </c>
      <c r="C119" s="492" t="s">
        <v>84</v>
      </c>
      <c r="D119" s="492" t="s">
        <v>84</v>
      </c>
      <c r="E119" s="522">
        <f t="shared" ref="E119:J119" si="35">E44/E$69</f>
        <v>0</v>
      </c>
      <c r="F119" s="522">
        <f t="shared" si="35"/>
        <v>5.6878273452231152E-3</v>
      </c>
      <c r="G119" s="522">
        <f t="shared" si="35"/>
        <v>9.0717846263523687E-3</v>
      </c>
      <c r="H119" s="523">
        <f t="shared" si="35"/>
        <v>0</v>
      </c>
      <c r="I119" s="523">
        <f t="shared" si="35"/>
        <v>8.5149829347783874E-3</v>
      </c>
      <c r="J119" s="523">
        <f t="shared" si="35"/>
        <v>8.4483119888196286E-3</v>
      </c>
    </row>
    <row r="120" spans="1:12" x14ac:dyDescent="0.2">
      <c r="A120" s="478" t="s">
        <v>615</v>
      </c>
      <c r="B120" s="494" t="s">
        <v>84</v>
      </c>
      <c r="C120" s="494" t="s">
        <v>84</v>
      </c>
      <c r="D120" s="494" t="s">
        <v>84</v>
      </c>
      <c r="E120" s="526">
        <f t="shared" ref="E120:J120" si="36">E45/E$69</f>
        <v>4.9478979958875985E-2</v>
      </c>
      <c r="F120" s="526">
        <f t="shared" si="36"/>
        <v>9.3312957662786994E-2</v>
      </c>
      <c r="G120" s="526">
        <f t="shared" si="36"/>
        <v>9.5934130555300465E-2</v>
      </c>
      <c r="H120" s="527">
        <f t="shared" si="36"/>
        <v>4.9478979958875985E-2</v>
      </c>
      <c r="I120" s="527">
        <f t="shared" si="36"/>
        <v>9.5502838615358382E-2</v>
      </c>
      <c r="J120" s="527">
        <f t="shared" si="36"/>
        <v>9.5142479209261735E-2</v>
      </c>
    </row>
    <row r="121" spans="1:12" s="7" customFormat="1" x14ac:dyDescent="0.2">
      <c r="A121" s="479" t="s">
        <v>616</v>
      </c>
      <c r="B121" s="492" t="s">
        <v>84</v>
      </c>
      <c r="C121" s="492" t="s">
        <v>84</v>
      </c>
      <c r="D121" s="492" t="s">
        <v>84</v>
      </c>
      <c r="E121" s="522">
        <f t="shared" ref="E121:J121" si="37">E46/E$69</f>
        <v>2.3926362967675672E-2</v>
      </c>
      <c r="F121" s="522">
        <f t="shared" si="37"/>
        <v>1.9815675797881176E-2</v>
      </c>
      <c r="G121" s="522">
        <f t="shared" si="37"/>
        <v>9.5800111040055883E-3</v>
      </c>
      <c r="H121" s="523">
        <f t="shared" si="37"/>
        <v>2.3926362967675672E-2</v>
      </c>
      <c r="I121" s="523">
        <f t="shared" si="37"/>
        <v>1.1264203587083308E-2</v>
      </c>
      <c r="J121" s="523">
        <f t="shared" si="37"/>
        <v>1.1363346257156856E-2</v>
      </c>
    </row>
    <row r="122" spans="1:12" s="7" customFormat="1" x14ac:dyDescent="0.2">
      <c r="A122" s="478" t="s">
        <v>645</v>
      </c>
      <c r="B122" s="494" t="s">
        <v>84</v>
      </c>
      <c r="C122" s="494" t="s">
        <v>84</v>
      </c>
      <c r="D122" s="494" t="s">
        <v>84</v>
      </c>
      <c r="E122" s="526">
        <f t="shared" ref="E122:J122" si="38">E47/E$69</f>
        <v>1.6238878790562579E-2</v>
      </c>
      <c r="F122" s="526">
        <f t="shared" si="38"/>
        <v>2.4539021524780439E-2</v>
      </c>
      <c r="G122" s="526">
        <f t="shared" si="38"/>
        <v>1.2519742956138693E-2</v>
      </c>
      <c r="H122" s="527">
        <f t="shared" si="38"/>
        <v>1.6238878790562579E-2</v>
      </c>
      <c r="I122" s="527">
        <f t="shared" si="38"/>
        <v>1.449741409159858E-2</v>
      </c>
      <c r="J122" s="527">
        <f t="shared" si="38"/>
        <v>1.4511049479916211E-2</v>
      </c>
    </row>
    <row r="123" spans="1:12" x14ac:dyDescent="0.2">
      <c r="A123" s="476" t="s">
        <v>646</v>
      </c>
      <c r="B123" s="488" t="s">
        <v>84</v>
      </c>
      <c r="C123" s="488" t="s">
        <v>84</v>
      </c>
      <c r="D123" s="488" t="s">
        <v>84</v>
      </c>
      <c r="E123" s="514">
        <f t="shared" ref="E123:J123" si="39">E48/E$69</f>
        <v>9.3137382006377376E-3</v>
      </c>
      <c r="F123" s="514">
        <f t="shared" si="39"/>
        <v>4.8958260340459372E-2</v>
      </c>
      <c r="G123" s="514">
        <f t="shared" si="39"/>
        <v>7.3834376495156173E-2</v>
      </c>
      <c r="H123" s="515">
        <f t="shared" si="39"/>
        <v>9.3137382006377376E-3</v>
      </c>
      <c r="I123" s="515">
        <f t="shared" si="39"/>
        <v>6.9741220936731449E-2</v>
      </c>
      <c r="J123" s="515">
        <f t="shared" si="39"/>
        <v>6.9268083472243183E-2</v>
      </c>
      <c r="L123" s="267"/>
    </row>
    <row r="124" spans="1:12" x14ac:dyDescent="0.2">
      <c r="A124" s="477" t="s">
        <v>617</v>
      </c>
      <c r="B124" s="489" t="s">
        <v>84</v>
      </c>
      <c r="C124" s="489" t="s">
        <v>84</v>
      </c>
      <c r="D124" s="489" t="s">
        <v>84</v>
      </c>
      <c r="E124" s="516">
        <f t="shared" ref="E124:J124" si="40">E49/E$69</f>
        <v>1.0726556687980593E-2</v>
      </c>
      <c r="F124" s="516">
        <f t="shared" si="40"/>
        <v>2.2551513135479491E-2</v>
      </c>
      <c r="G124" s="516">
        <f t="shared" si="40"/>
        <v>3.6387469115709711E-2</v>
      </c>
      <c r="H124" s="517">
        <f t="shared" si="40"/>
        <v>1.0726556687980593E-2</v>
      </c>
      <c r="I124" s="517">
        <f t="shared" si="40"/>
        <v>3.4110879001142874E-2</v>
      </c>
      <c r="J124" s="517">
        <f t="shared" si="40"/>
        <v>3.3927783520956378E-2</v>
      </c>
    </row>
    <row r="125" spans="1:12" x14ac:dyDescent="0.2">
      <c r="A125" s="501" t="s">
        <v>618</v>
      </c>
      <c r="B125" s="502" t="s">
        <v>84</v>
      </c>
      <c r="C125" s="502" t="s">
        <v>84</v>
      </c>
      <c r="D125" s="502" t="s">
        <v>84</v>
      </c>
      <c r="E125" s="520">
        <f t="shared" ref="E125:J125" si="41">E50/E$69</f>
        <v>0.21516621514116105</v>
      </c>
      <c r="F125" s="520">
        <f t="shared" si="41"/>
        <v>0.13538126708717618</v>
      </c>
      <c r="G125" s="520">
        <f t="shared" si="41"/>
        <v>0.15274628332451376</v>
      </c>
      <c r="H125" s="521">
        <f t="shared" si="41"/>
        <v>0.21516621514116105</v>
      </c>
      <c r="I125" s="521">
        <f t="shared" si="41"/>
        <v>0.14988901604484745</v>
      </c>
      <c r="J125" s="521">
        <f t="shared" si="41"/>
        <v>0.15040012600791189</v>
      </c>
    </row>
    <row r="126" spans="1:12" x14ac:dyDescent="0.2">
      <c r="A126" s="477" t="s">
        <v>619</v>
      </c>
      <c r="B126" s="489" t="s">
        <v>84</v>
      </c>
      <c r="C126" s="489" t="s">
        <v>84</v>
      </c>
      <c r="D126" s="489" t="s">
        <v>84</v>
      </c>
      <c r="E126" s="516">
        <f t="shared" ref="E126:J126" si="42">E51/E$69</f>
        <v>3.2317970440003552E-3</v>
      </c>
      <c r="F126" s="516">
        <f t="shared" si="42"/>
        <v>5.288387485523416E-3</v>
      </c>
      <c r="G126" s="516">
        <f t="shared" si="42"/>
        <v>6.772036393326894E-3</v>
      </c>
      <c r="H126" s="517">
        <f t="shared" si="42"/>
        <v>3.2317970440003552E-3</v>
      </c>
      <c r="I126" s="517">
        <f t="shared" si="42"/>
        <v>6.5279144517841831E-3</v>
      </c>
      <c r="J126" s="517">
        <f t="shared" si="42"/>
        <v>6.5021063829658037E-3</v>
      </c>
    </row>
    <row r="127" spans="1:12" x14ac:dyDescent="0.2">
      <c r="A127" s="476" t="s">
        <v>620</v>
      </c>
      <c r="B127" s="488" t="s">
        <v>84</v>
      </c>
      <c r="C127" s="488" t="s">
        <v>84</v>
      </c>
      <c r="D127" s="488" t="s">
        <v>84</v>
      </c>
      <c r="E127" s="514">
        <f t="shared" ref="E127:J127" si="43">E52/E$69</f>
        <v>0.17556025802903827</v>
      </c>
      <c r="F127" s="514">
        <f t="shared" si="43"/>
        <v>7.9383350448623172E-2</v>
      </c>
      <c r="G127" s="514">
        <f t="shared" si="43"/>
        <v>7.8031614212691058E-2</v>
      </c>
      <c r="H127" s="515">
        <f t="shared" si="43"/>
        <v>0.17556025802903827</v>
      </c>
      <c r="I127" s="515">
        <f t="shared" si="43"/>
        <v>7.8254031034240792E-2</v>
      </c>
      <c r="J127" s="515">
        <f t="shared" si="43"/>
        <v>7.901592313092641E-2</v>
      </c>
    </row>
    <row r="128" spans="1:12" s="7" customFormat="1" x14ac:dyDescent="0.2">
      <c r="A128" s="477" t="s">
        <v>621</v>
      </c>
      <c r="B128" s="489" t="s">
        <v>84</v>
      </c>
      <c r="C128" s="489" t="s">
        <v>84</v>
      </c>
      <c r="D128" s="489" t="s">
        <v>84</v>
      </c>
      <c r="E128" s="516">
        <f t="shared" ref="E128:J128" si="44">E53/E$69</f>
        <v>2.52619665468507E-4</v>
      </c>
      <c r="F128" s="516">
        <f t="shared" si="44"/>
        <v>1.4075613857806389E-2</v>
      </c>
      <c r="G128" s="516">
        <f t="shared" si="44"/>
        <v>3.1137912278208682E-2</v>
      </c>
      <c r="H128" s="517">
        <f t="shared" si="44"/>
        <v>2.52619665468507E-4</v>
      </c>
      <c r="I128" s="517">
        <f t="shared" si="44"/>
        <v>2.8330454667677103E-2</v>
      </c>
      <c r="J128" s="517">
        <f t="shared" si="44"/>
        <v>2.8110609738519896E-2</v>
      </c>
    </row>
    <row r="129" spans="1:10" s="7" customFormat="1" x14ac:dyDescent="0.2">
      <c r="A129" s="476" t="s">
        <v>622</v>
      </c>
      <c r="B129" s="488" t="s">
        <v>84</v>
      </c>
      <c r="C129" s="488" t="s">
        <v>84</v>
      </c>
      <c r="D129" s="488" t="s">
        <v>84</v>
      </c>
      <c r="E129" s="514">
        <f t="shared" ref="E129:J129" si="45">E54/E$69</f>
        <v>2.5233416878088007E-2</v>
      </c>
      <c r="F129" s="514">
        <f t="shared" si="45"/>
        <v>2.3754730809220768E-2</v>
      </c>
      <c r="G129" s="514">
        <f t="shared" si="45"/>
        <v>2.2171927833833666E-2</v>
      </c>
      <c r="H129" s="515">
        <f t="shared" si="45"/>
        <v>2.5233416878088007E-2</v>
      </c>
      <c r="I129" s="515">
        <f t="shared" si="45"/>
        <v>2.2432364742726849E-2</v>
      </c>
      <c r="J129" s="515">
        <f t="shared" si="45"/>
        <v>2.2454296530139074E-2</v>
      </c>
    </row>
    <row r="130" spans="1:10" x14ac:dyDescent="0.2">
      <c r="A130" s="478" t="s">
        <v>623</v>
      </c>
      <c r="B130" s="494" t="s">
        <v>84</v>
      </c>
      <c r="C130" s="494" t="s">
        <v>84</v>
      </c>
      <c r="D130" s="489" t="s">
        <v>84</v>
      </c>
      <c r="E130" s="516">
        <f t="shared" ref="E130:J130" si="46">E55/E$69</f>
        <v>1.0888123517602037E-2</v>
      </c>
      <c r="F130" s="516">
        <f t="shared" si="46"/>
        <v>1.2879184486002433E-2</v>
      </c>
      <c r="G130" s="516">
        <f t="shared" si="46"/>
        <v>1.4632792606190333E-2</v>
      </c>
      <c r="H130" s="517">
        <f t="shared" si="46"/>
        <v>1.0888123517602037E-2</v>
      </c>
      <c r="I130" s="517">
        <f t="shared" si="46"/>
        <v>1.4344251148198685E-2</v>
      </c>
      <c r="J130" s="517">
        <f t="shared" si="46"/>
        <v>1.4317190225088086E-2</v>
      </c>
    </row>
    <row r="131" spans="1:10" x14ac:dyDescent="0.2">
      <c r="A131" s="507" t="s">
        <v>624</v>
      </c>
      <c r="B131" s="508" t="s">
        <v>84</v>
      </c>
      <c r="C131" s="508" t="s">
        <v>84</v>
      </c>
      <c r="D131" s="502" t="s">
        <v>84</v>
      </c>
      <c r="E131" s="520">
        <f t="shared" ref="E131:J131" si="47">E56/E$69</f>
        <v>0.16747998045774448</v>
      </c>
      <c r="F131" s="520">
        <f t="shared" si="47"/>
        <v>0.20631628019361098</v>
      </c>
      <c r="G131" s="520">
        <f t="shared" si="47"/>
        <v>0.22893524171318938</v>
      </c>
      <c r="H131" s="521">
        <f t="shared" si="47"/>
        <v>0.16747998045774448</v>
      </c>
      <c r="I131" s="521">
        <f t="shared" si="47"/>
        <v>0.22521348195399252</v>
      </c>
      <c r="J131" s="521">
        <f t="shared" si="47"/>
        <v>0.2247614379290368</v>
      </c>
    </row>
    <row r="132" spans="1:10" x14ac:dyDescent="0.2">
      <c r="A132" s="478" t="s">
        <v>625</v>
      </c>
      <c r="B132" s="494" t="s">
        <v>84</v>
      </c>
      <c r="C132" s="494" t="s">
        <v>84</v>
      </c>
      <c r="D132" s="489" t="s">
        <v>84</v>
      </c>
      <c r="E132" s="516">
        <f t="shared" ref="E132:J132" si="48">E57/E$69</f>
        <v>1.0455670632901702E-2</v>
      </c>
      <c r="F132" s="516">
        <f t="shared" si="48"/>
        <v>8.0149943750691555E-3</v>
      </c>
      <c r="G132" s="516">
        <f t="shared" si="48"/>
        <v>9.689129513039102E-3</v>
      </c>
      <c r="H132" s="517">
        <f t="shared" si="48"/>
        <v>1.0455670632901702E-2</v>
      </c>
      <c r="I132" s="517">
        <f t="shared" si="48"/>
        <v>9.4136646654349853E-3</v>
      </c>
      <c r="J132" s="517">
        <f t="shared" si="48"/>
        <v>9.4218234044574582E-3</v>
      </c>
    </row>
    <row r="133" spans="1:10" x14ac:dyDescent="0.2">
      <c r="A133" s="479" t="s">
        <v>332</v>
      </c>
      <c r="B133" s="492" t="s">
        <v>84</v>
      </c>
      <c r="C133" s="492" t="s">
        <v>84</v>
      </c>
      <c r="D133" s="488" t="s">
        <v>84</v>
      </c>
      <c r="E133" s="514">
        <f t="shared" ref="E133:J133" si="49">E58/E$69</f>
        <v>2.6883260889950907E-2</v>
      </c>
      <c r="F133" s="514">
        <f t="shared" si="49"/>
        <v>1.5282781686242702E-5</v>
      </c>
      <c r="G133" s="514">
        <f t="shared" si="49"/>
        <v>1.6885254397631972E-3</v>
      </c>
      <c r="H133" s="515">
        <f t="shared" si="49"/>
        <v>2.6883260889950907E-2</v>
      </c>
      <c r="I133" s="515">
        <f t="shared" si="49"/>
        <v>1.4132074422144546E-3</v>
      </c>
      <c r="J133" s="515">
        <f t="shared" si="49"/>
        <v>1.6126338615023844E-3</v>
      </c>
    </row>
    <row r="134" spans="1:10" x14ac:dyDescent="0.2">
      <c r="A134" s="745" t="s">
        <v>626</v>
      </c>
      <c r="B134" s="489" t="s">
        <v>84</v>
      </c>
      <c r="C134" s="489" t="s">
        <v>84</v>
      </c>
      <c r="D134" s="494" t="s">
        <v>84</v>
      </c>
      <c r="E134" s="526">
        <f t="shared" ref="E134:J134" si="50">E59/E$69</f>
        <v>6.471556794298108E-3</v>
      </c>
      <c r="F134" s="526">
        <f t="shared" si="50"/>
        <v>3.4424327435237947E-2</v>
      </c>
      <c r="G134" s="526">
        <f t="shared" si="50"/>
        <v>7.2436815074825481E-2</v>
      </c>
      <c r="H134" s="527">
        <f t="shared" si="50"/>
        <v>6.471556794298108E-3</v>
      </c>
      <c r="I134" s="527">
        <f t="shared" si="50"/>
        <v>6.6182180142910982E-2</v>
      </c>
      <c r="J134" s="527">
        <f t="shared" si="50"/>
        <v>6.5714655572053735E-2</v>
      </c>
    </row>
    <row r="135" spans="1:10" s="7" customFormat="1" x14ac:dyDescent="0.2">
      <c r="A135" s="476" t="s">
        <v>627</v>
      </c>
      <c r="B135" s="488" t="s">
        <v>84</v>
      </c>
      <c r="C135" s="488" t="s">
        <v>84</v>
      </c>
      <c r="D135" s="492" t="s">
        <v>84</v>
      </c>
      <c r="E135" s="522">
        <f t="shared" ref="E135:J135" si="51">E60/E$69</f>
        <v>9.8140820156199862E-2</v>
      </c>
      <c r="F135" s="522">
        <f t="shared" si="51"/>
        <v>0.14424398410795788</v>
      </c>
      <c r="G135" s="522">
        <f t="shared" si="51"/>
        <v>0.1315097369462731</v>
      </c>
      <c r="H135" s="523">
        <f t="shared" si="51"/>
        <v>9.8140820156199862E-2</v>
      </c>
      <c r="I135" s="523">
        <f t="shared" si="51"/>
        <v>0.13360505014661622</v>
      </c>
      <c r="J135" s="523">
        <f t="shared" si="51"/>
        <v>0.1333273709334844</v>
      </c>
    </row>
    <row r="136" spans="1:10" s="7" customFormat="1" x14ac:dyDescent="0.2">
      <c r="A136" s="477" t="s">
        <v>628</v>
      </c>
      <c r="B136" s="494" t="s">
        <v>84</v>
      </c>
      <c r="C136" s="494" t="s">
        <v>84</v>
      </c>
      <c r="D136" s="494" t="s">
        <v>84</v>
      </c>
      <c r="E136" s="526">
        <f t="shared" ref="E136:J136" si="52">E61/E$69</f>
        <v>2.5528671977430036E-2</v>
      </c>
      <c r="F136" s="526">
        <f t="shared" si="52"/>
        <v>1.9617691493659786E-2</v>
      </c>
      <c r="G136" s="526">
        <f t="shared" si="52"/>
        <v>1.3611034739156936E-2</v>
      </c>
      <c r="H136" s="527">
        <f t="shared" si="52"/>
        <v>2.5528671977430036E-2</v>
      </c>
      <c r="I136" s="527">
        <f t="shared" si="52"/>
        <v>1.4599379556705986E-2</v>
      </c>
      <c r="J136" s="527">
        <f t="shared" si="52"/>
        <v>1.468495415737528E-2</v>
      </c>
    </row>
    <row r="137" spans="1:10" x14ac:dyDescent="0.2">
      <c r="A137" s="501" t="s">
        <v>629</v>
      </c>
      <c r="B137" s="508" t="s">
        <v>84</v>
      </c>
      <c r="C137" s="508" t="s">
        <v>84</v>
      </c>
      <c r="D137" s="508" t="s">
        <v>84</v>
      </c>
      <c r="E137" s="524">
        <f t="shared" ref="E137:J137" si="53">E62/E$69</f>
        <v>7.1548977965549654E-2</v>
      </c>
      <c r="F137" s="524">
        <f t="shared" si="53"/>
        <v>8.3526001613012629E-2</v>
      </c>
      <c r="G137" s="524">
        <f t="shared" si="53"/>
        <v>4.7099730218648155E-2</v>
      </c>
      <c r="H137" s="525">
        <f t="shared" si="53"/>
        <v>7.1548977965549654E-2</v>
      </c>
      <c r="I137" s="525">
        <f t="shared" si="53"/>
        <v>5.309336661684369E-2</v>
      </c>
      <c r="J137" s="525">
        <f t="shared" si="53"/>
        <v>5.3237871083416342E-2</v>
      </c>
    </row>
    <row r="138" spans="1:10" x14ac:dyDescent="0.2">
      <c r="A138" s="478" t="s">
        <v>630</v>
      </c>
      <c r="B138" s="494" t="s">
        <v>84</v>
      </c>
      <c r="C138" s="494" t="s">
        <v>84</v>
      </c>
      <c r="D138" s="489" t="s">
        <v>84</v>
      </c>
      <c r="E138" s="516">
        <f t="shared" ref="E138:J138" si="54">E63/E$69</f>
        <v>5.8576639769196373E-2</v>
      </c>
      <c r="F138" s="516">
        <f t="shared" si="54"/>
        <v>6.6460242524103361E-2</v>
      </c>
      <c r="G138" s="516">
        <f t="shared" si="54"/>
        <v>3.6689676861682764E-2</v>
      </c>
      <c r="H138" s="517">
        <f t="shared" si="54"/>
        <v>5.8576639769196373E-2</v>
      </c>
      <c r="I138" s="517">
        <f t="shared" si="54"/>
        <v>4.1588172895420647E-2</v>
      </c>
      <c r="J138" s="517">
        <f t="shared" si="54"/>
        <v>4.1721189856880135E-2</v>
      </c>
    </row>
    <row r="139" spans="1:10" x14ac:dyDescent="0.2">
      <c r="A139" s="479" t="s">
        <v>333</v>
      </c>
      <c r="B139" s="492" t="s">
        <v>84</v>
      </c>
      <c r="C139" s="492" t="s">
        <v>84</v>
      </c>
      <c r="D139" s="488" t="s">
        <v>84</v>
      </c>
      <c r="E139" s="514">
        <f t="shared" ref="E139:J139" si="55">E64/E$69</f>
        <v>7.660220604186363E-3</v>
      </c>
      <c r="F139" s="514">
        <f t="shared" si="55"/>
        <v>4.5015101833221624E-3</v>
      </c>
      <c r="G139" s="514">
        <f t="shared" si="55"/>
        <v>2.4740469738053802E-3</v>
      </c>
      <c r="H139" s="515">
        <f t="shared" si="55"/>
        <v>7.660220604186363E-3</v>
      </c>
      <c r="I139" s="515">
        <f t="shared" si="55"/>
        <v>2.8076489820098799E-3</v>
      </c>
      <c r="J139" s="515">
        <f t="shared" si="55"/>
        <v>2.8456438368277001E-3</v>
      </c>
    </row>
    <row r="140" spans="1:10" x14ac:dyDescent="0.2">
      <c r="A140" s="478" t="s">
        <v>631</v>
      </c>
      <c r="B140" s="533" t="s">
        <v>84</v>
      </c>
      <c r="C140" s="533" t="s">
        <v>84</v>
      </c>
      <c r="D140" s="494" t="s">
        <v>84</v>
      </c>
      <c r="E140" s="526">
        <f t="shared" ref="E140:J140" si="56">E65/E$69</f>
        <v>2.1825042366802302E-4</v>
      </c>
      <c r="F140" s="526">
        <f t="shared" si="56"/>
        <v>1.5550580402593657E-3</v>
      </c>
      <c r="G140" s="526">
        <f t="shared" si="56"/>
        <v>1.2296146024806465E-3</v>
      </c>
      <c r="H140" s="527">
        <f t="shared" si="56"/>
        <v>2.1825042366802302E-4</v>
      </c>
      <c r="I140" s="527">
        <f t="shared" si="56"/>
        <v>1.2831635812686922E-3</v>
      </c>
      <c r="J140" s="527">
        <f t="shared" si="56"/>
        <v>1.2748254826342041E-3</v>
      </c>
    </row>
    <row r="141" spans="1:10" s="7" customFormat="1" x14ac:dyDescent="0.2">
      <c r="A141" s="479" t="s">
        <v>632</v>
      </c>
      <c r="B141" s="492" t="s">
        <v>84</v>
      </c>
      <c r="C141" s="492" t="s">
        <v>84</v>
      </c>
      <c r="D141" s="492" t="s">
        <v>84</v>
      </c>
      <c r="E141" s="522">
        <f t="shared" ref="E141:J141" si="57">E66/E$69</f>
        <v>5.6669784677761419E-4</v>
      </c>
      <c r="F141" s="522">
        <f t="shared" si="57"/>
        <v>5.249619806371752E-4</v>
      </c>
      <c r="G141" s="522">
        <f t="shared" si="57"/>
        <v>1.4714357047221785E-3</v>
      </c>
      <c r="H141" s="523">
        <f t="shared" si="57"/>
        <v>5.6669784677761419E-4</v>
      </c>
      <c r="I141" s="523">
        <f t="shared" si="57"/>
        <v>1.3157014188493403E-3</v>
      </c>
      <c r="J141" s="523">
        <f t="shared" si="57"/>
        <v>1.3098368414263427E-3</v>
      </c>
    </row>
    <row r="142" spans="1:10" s="7" customFormat="1" x14ac:dyDescent="0.2">
      <c r="A142" s="745" t="s">
        <v>633</v>
      </c>
      <c r="B142" s="751" t="s">
        <v>84</v>
      </c>
      <c r="C142" s="751" t="s">
        <v>84</v>
      </c>
      <c r="D142" s="751" t="s">
        <v>84</v>
      </c>
      <c r="E142" s="753">
        <f t="shared" ref="E142:J142" si="58">E67/E$69</f>
        <v>4.5271693217212835E-3</v>
      </c>
      <c r="F142" s="753">
        <f t="shared" si="58"/>
        <v>1.0484228884690567E-2</v>
      </c>
      <c r="G142" s="753">
        <f t="shared" si="58"/>
        <v>5.2349560757598496E-3</v>
      </c>
      <c r="H142" s="754">
        <f t="shared" si="58"/>
        <v>4.5271693217212835E-3</v>
      </c>
      <c r="I142" s="754">
        <f t="shared" si="58"/>
        <v>6.0986797391302597E-3</v>
      </c>
      <c r="J142" s="754">
        <f t="shared" si="58"/>
        <v>6.0863750654843772E-3</v>
      </c>
    </row>
    <row r="143" spans="1:10" s="7" customFormat="1" x14ac:dyDescent="0.2">
      <c r="A143" s="742" t="s">
        <v>634</v>
      </c>
      <c r="B143" s="748" t="s">
        <v>84</v>
      </c>
      <c r="C143" s="748" t="s">
        <v>84</v>
      </c>
      <c r="D143" s="748" t="s">
        <v>84</v>
      </c>
      <c r="E143" s="749">
        <f t="shared" ref="E143:J143" si="59">E68/E$69</f>
        <v>0</v>
      </c>
      <c r="F143" s="749">
        <f t="shared" si="59"/>
        <v>0</v>
      </c>
      <c r="G143" s="749">
        <f t="shared" si="59"/>
        <v>1.4219573302383344E-6</v>
      </c>
      <c r="H143" s="750">
        <f t="shared" si="59"/>
        <v>0</v>
      </c>
      <c r="I143" s="750">
        <f t="shared" si="59"/>
        <v>1.1879862185940069E-6</v>
      </c>
      <c r="J143" s="750">
        <f t="shared" si="59"/>
        <v>1.1786844776995971E-6</v>
      </c>
    </row>
    <row r="144" spans="1:10" s="7" customFormat="1" x14ac:dyDescent="0.2">
      <c r="A144" s="746" t="s">
        <v>648</v>
      </c>
      <c r="B144" s="739" t="s">
        <v>84</v>
      </c>
      <c r="C144" s="739" t="s">
        <v>84</v>
      </c>
      <c r="D144" s="739" t="s">
        <v>84</v>
      </c>
      <c r="E144" s="740">
        <f t="shared" ref="E144:J144" si="60">E69/E$69</f>
        <v>1</v>
      </c>
      <c r="F144" s="740">
        <f t="shared" si="60"/>
        <v>1</v>
      </c>
      <c r="G144" s="740">
        <f t="shared" si="60"/>
        <v>1</v>
      </c>
      <c r="H144" s="741">
        <f t="shared" si="60"/>
        <v>1</v>
      </c>
      <c r="I144" s="741">
        <f t="shared" si="60"/>
        <v>1</v>
      </c>
      <c r="J144" s="741">
        <f t="shared" si="60"/>
        <v>1</v>
      </c>
    </row>
    <row r="145" spans="1:10" x14ac:dyDescent="0.2">
      <c r="A145" s="511" t="s">
        <v>647</v>
      </c>
      <c r="B145" s="3"/>
      <c r="C145" s="3"/>
      <c r="D145" s="212"/>
      <c r="E145" s="3"/>
      <c r="F145" s="3"/>
      <c r="G145" s="212"/>
      <c r="H145" s="3"/>
      <c r="I145" s="3"/>
      <c r="J145" s="3"/>
    </row>
    <row r="146" spans="1:10" x14ac:dyDescent="0.2">
      <c r="A146" s="38" t="s">
        <v>349</v>
      </c>
      <c r="B146" s="3"/>
      <c r="C146" s="3"/>
      <c r="D146" s="212"/>
      <c r="E146" s="3"/>
      <c r="F146" s="3"/>
      <c r="G146" s="212"/>
      <c r="H146" s="3"/>
      <c r="I146" s="3"/>
      <c r="J146" s="3"/>
    </row>
    <row r="147" spans="1:10" x14ac:dyDescent="0.2">
      <c r="A147" s="242" t="s">
        <v>742</v>
      </c>
      <c r="B147" s="3"/>
      <c r="C147" s="3"/>
      <c r="D147" s="212"/>
      <c r="E147" s="3"/>
      <c r="F147" s="3"/>
      <c r="G147" s="212"/>
      <c r="H147" s="3"/>
      <c r="I147" s="3"/>
      <c r="J147" s="3"/>
    </row>
    <row r="150" spans="1:10" ht="16.5" x14ac:dyDescent="0.25">
      <c r="A150" s="88" t="s">
        <v>795</v>
      </c>
    </row>
    <row r="151" spans="1:10" ht="13.5" thickBot="1" x14ac:dyDescent="0.25">
      <c r="A151" s="205"/>
      <c r="J151" s="398" t="s">
        <v>338</v>
      </c>
    </row>
    <row r="152" spans="1:10" x14ac:dyDescent="0.2">
      <c r="A152" s="204" t="s">
        <v>643</v>
      </c>
      <c r="B152" s="480" t="s">
        <v>34</v>
      </c>
      <c r="C152" s="480" t="s">
        <v>455</v>
      </c>
      <c r="D152" s="480" t="s">
        <v>457</v>
      </c>
      <c r="E152" s="480" t="s">
        <v>97</v>
      </c>
      <c r="F152" s="480" t="s">
        <v>267</v>
      </c>
      <c r="G152" s="481">
        <v>300000</v>
      </c>
      <c r="H152" s="482" t="s">
        <v>344</v>
      </c>
      <c r="I152" s="482" t="s">
        <v>344</v>
      </c>
      <c r="J152" s="482" t="s">
        <v>340</v>
      </c>
    </row>
    <row r="153" spans="1:10" x14ac:dyDescent="0.2">
      <c r="A153" s="203"/>
      <c r="B153" s="483" t="s">
        <v>454</v>
      </c>
      <c r="C153" s="483" t="s">
        <v>35</v>
      </c>
      <c r="D153" s="483" t="s">
        <v>35</v>
      </c>
      <c r="E153" s="483" t="s">
        <v>35</v>
      </c>
      <c r="F153" s="483" t="s">
        <v>35</v>
      </c>
      <c r="G153" s="483" t="s">
        <v>36</v>
      </c>
      <c r="H153" s="484" t="s">
        <v>339</v>
      </c>
      <c r="I153" s="484" t="s">
        <v>282</v>
      </c>
      <c r="J153" s="484" t="s">
        <v>106</v>
      </c>
    </row>
    <row r="154" spans="1:10" ht="13.5" thickBot="1" x14ac:dyDescent="0.25">
      <c r="A154" s="206"/>
      <c r="B154" s="485" t="s">
        <v>36</v>
      </c>
      <c r="C154" s="485" t="s">
        <v>456</v>
      </c>
      <c r="D154" s="485" t="s">
        <v>99</v>
      </c>
      <c r="E154" s="485" t="s">
        <v>100</v>
      </c>
      <c r="F154" s="485" t="s">
        <v>268</v>
      </c>
      <c r="G154" s="485" t="s">
        <v>101</v>
      </c>
      <c r="H154" s="486" t="s">
        <v>282</v>
      </c>
      <c r="I154" s="486" t="s">
        <v>101</v>
      </c>
      <c r="J154" s="486" t="s">
        <v>345</v>
      </c>
    </row>
    <row r="156" spans="1:10" x14ac:dyDescent="0.2">
      <c r="A156" s="496" t="s">
        <v>595</v>
      </c>
      <c r="B156" s="497" t="s">
        <v>84</v>
      </c>
      <c r="C156" s="497" t="s">
        <v>84</v>
      </c>
      <c r="D156" s="497" t="s">
        <v>84</v>
      </c>
      <c r="E156" s="497">
        <f>'T 5.1'!E156+'T 5.2'!E155</f>
        <v>234.75105216404839</v>
      </c>
      <c r="F156" s="497">
        <f>'T 5.1'!F156+'T 5.2'!F155</f>
        <v>232.68109443453395</v>
      </c>
      <c r="G156" s="497">
        <f>'T 5.1'!G156+'T 5.2'!G155</f>
        <v>165.40121104366742</v>
      </c>
      <c r="H156" s="498">
        <f>'T 5.1'!H156+'T 5.2'!H155</f>
        <v>234.75105216404839</v>
      </c>
      <c r="I156" s="498">
        <f>'T 5.1'!I156+'T 5.2'!I155</f>
        <v>174.92133014879806</v>
      </c>
      <c r="J156" s="498">
        <f>'T 5.1'!J156+'T 5.2'!J155</f>
        <v>175.31497357735449</v>
      </c>
    </row>
    <row r="157" spans="1:10" x14ac:dyDescent="0.2">
      <c r="A157" s="476" t="s">
        <v>596</v>
      </c>
      <c r="B157" s="488" t="s">
        <v>84</v>
      </c>
      <c r="C157" s="488" t="s">
        <v>84</v>
      </c>
      <c r="D157" s="488" t="s">
        <v>84</v>
      </c>
      <c r="E157" s="488">
        <f>'T 5.1'!E157+'T 5.2'!E156</f>
        <v>65.948654800445809</v>
      </c>
      <c r="F157" s="488">
        <f>'T 5.1'!F157+'T 5.2'!F156</f>
        <v>22.19332588383427</v>
      </c>
      <c r="G157" s="488">
        <f>'T 5.1'!G157+'T 5.2'!G156</f>
        <v>21.080484933458258</v>
      </c>
      <c r="H157" s="267">
        <f>'T 5.1'!H157+'T 5.2'!H156</f>
        <v>65.948654800445809</v>
      </c>
      <c r="I157" s="267">
        <f>'T 5.1'!I157+'T 5.2'!I156</f>
        <v>21.237952186055857</v>
      </c>
      <c r="J157" s="267">
        <f>'T 5.1'!J157+'T 5.2'!J156</f>
        <v>21.532121600144215</v>
      </c>
    </row>
    <row r="158" spans="1:10" x14ac:dyDescent="0.2">
      <c r="A158" s="477" t="s">
        <v>321</v>
      </c>
      <c r="B158" s="489" t="s">
        <v>84</v>
      </c>
      <c r="C158" s="489" t="s">
        <v>84</v>
      </c>
      <c r="D158" s="489" t="s">
        <v>84</v>
      </c>
      <c r="E158" s="489">
        <f>'T 5.1'!E158+'T 5.2'!E157</f>
        <v>163.97081585686232</v>
      </c>
      <c r="F158" s="489">
        <f>'T 5.1'!F158+'T 5.2'!F157</f>
        <v>204.13312852536188</v>
      </c>
      <c r="G158" s="489">
        <f>'T 5.1'!G158+'T 5.2'!G157</f>
        <v>139.26306927769252</v>
      </c>
      <c r="H158" s="490">
        <f>'T 5.1'!H158+'T 5.2'!H157</f>
        <v>163.97081585686232</v>
      </c>
      <c r="I158" s="490">
        <f>'T 5.1'!I158+'T 5.2'!I157</f>
        <v>148.44219770761086</v>
      </c>
      <c r="J158" s="490">
        <f>'T 5.1'!J158+'T 5.2'!J157</f>
        <v>148.54436663441044</v>
      </c>
    </row>
    <row r="159" spans="1:10" x14ac:dyDescent="0.2">
      <c r="A159" s="476" t="s">
        <v>597</v>
      </c>
      <c r="B159" s="488" t="s">
        <v>84</v>
      </c>
      <c r="C159" s="488" t="s">
        <v>84</v>
      </c>
      <c r="D159" s="488" t="s">
        <v>84</v>
      </c>
      <c r="E159" s="488">
        <f>'T 5.1'!E159+'T 5.2'!E158</f>
        <v>4.8315815067402612</v>
      </c>
      <c r="F159" s="488">
        <f>'T 5.1'!F159+'T 5.2'!F158</f>
        <v>5.0650795734182896</v>
      </c>
      <c r="G159" s="488">
        <f>'T 5.1'!G159+'T 5.2'!G158</f>
        <v>2.8817920691696526</v>
      </c>
      <c r="H159" s="267">
        <f>'T 5.1'!H159+'T 5.2'!H158</f>
        <v>4.8315815067402612</v>
      </c>
      <c r="I159" s="267">
        <f>'T 5.1'!I159+'T 5.2'!I158</f>
        <v>3.1907277574263913</v>
      </c>
      <c r="J159" s="267">
        <f>'T 5.1'!J159+'T 5.2'!J158</f>
        <v>3.2015235838799208</v>
      </c>
    </row>
    <row r="160" spans="1:10" x14ac:dyDescent="0.2">
      <c r="A160" s="477" t="s">
        <v>598</v>
      </c>
      <c r="B160" s="489" t="s">
        <v>84</v>
      </c>
      <c r="C160" s="489" t="s">
        <v>84</v>
      </c>
      <c r="D160" s="489" t="s">
        <v>84</v>
      </c>
      <c r="E160" s="489">
        <f>'T 5.1'!E160+'T 5.2'!E159</f>
        <v>0</v>
      </c>
      <c r="F160" s="489">
        <f>'T 5.1'!F160+'T 5.2'!F159</f>
        <v>1.2895604512984846</v>
      </c>
      <c r="G160" s="489">
        <f>'T 5.1'!G160+'T 5.2'!G159</f>
        <v>2.1758647631422323</v>
      </c>
      <c r="H160" s="490">
        <f>'T 5.1'!H160+'T 5.2'!H159</f>
        <v>0</v>
      </c>
      <c r="I160" s="490">
        <f>'T 5.1'!I160+'T 5.2'!I159</f>
        <v>2.0504524974412965</v>
      </c>
      <c r="J160" s="490">
        <f>'T 5.1'!J160+'T 5.2'!J159</f>
        <v>2.0369617586580011</v>
      </c>
    </row>
    <row r="161" spans="1:10" x14ac:dyDescent="0.2">
      <c r="A161" s="501" t="s">
        <v>322</v>
      </c>
      <c r="B161" s="502" t="s">
        <v>84</v>
      </c>
      <c r="C161" s="502" t="s">
        <v>84</v>
      </c>
      <c r="D161" s="502" t="s">
        <v>84</v>
      </c>
      <c r="E161" s="502">
        <f>'T 5.1'!E161+'T 5.2'!E160</f>
        <v>35.387781545218132</v>
      </c>
      <c r="F161" s="502">
        <f>'T 5.1'!F161+'T 5.2'!F160</f>
        <v>48.95379287250212</v>
      </c>
      <c r="G161" s="502">
        <f>'T 5.1'!G161+'T 5.2'!G160</f>
        <v>30.945362436805524</v>
      </c>
      <c r="H161" s="503">
        <f>'T 5.1'!H161+'T 5.2'!H160</f>
        <v>35.387781545218132</v>
      </c>
      <c r="I161" s="503">
        <f>'T 5.1'!I161+'T 5.2'!I160</f>
        <v>33.493559520446205</v>
      </c>
      <c r="J161" s="503">
        <f>'T 5.1'!J161+'T 5.2'!J160</f>
        <v>33.506022357095993</v>
      </c>
    </row>
    <row r="162" spans="1:10" x14ac:dyDescent="0.2">
      <c r="A162" s="477" t="s">
        <v>599</v>
      </c>
      <c r="B162" s="489" t="s">
        <v>84</v>
      </c>
      <c r="C162" s="489" t="s">
        <v>84</v>
      </c>
      <c r="D162" s="489" t="s">
        <v>84</v>
      </c>
      <c r="E162" s="489">
        <f>'T 5.1'!E162+'T 5.2'!E161</f>
        <v>1.296226515231929E-2</v>
      </c>
      <c r="F162" s="489">
        <f>'T 5.1'!F162+'T 5.2'!F161</f>
        <v>1.5895512939821175</v>
      </c>
      <c r="G162" s="489">
        <f>'T 5.1'!G162+'T 5.2'!G161</f>
        <v>0.62472009365431513</v>
      </c>
      <c r="H162" s="490">
        <f>'T 5.1'!H162+'T 5.2'!H161</f>
        <v>1.296226515231929E-2</v>
      </c>
      <c r="I162" s="490">
        <f>'T 5.1'!I162+'T 5.2'!I161</f>
        <v>0.76124393228976939</v>
      </c>
      <c r="J162" s="490">
        <f>'T 5.1'!J162+'T 5.2'!J161</f>
        <v>0.75632069094656507</v>
      </c>
    </row>
    <row r="163" spans="1:10" x14ac:dyDescent="0.2">
      <c r="A163" s="476" t="s">
        <v>600</v>
      </c>
      <c r="B163" s="488" t="s">
        <v>84</v>
      </c>
      <c r="C163" s="488" t="s">
        <v>84</v>
      </c>
      <c r="D163" s="488" t="s">
        <v>84</v>
      </c>
      <c r="E163" s="488">
        <f>'T 5.1'!E163+'T 5.2'!E162</f>
        <v>0</v>
      </c>
      <c r="F163" s="488">
        <f>'T 5.1'!F163+'T 5.2'!F162</f>
        <v>1.5395842393304113</v>
      </c>
      <c r="G163" s="488">
        <f>'T 5.1'!G163+'T 5.2'!G162</f>
        <v>0.19319916194659845</v>
      </c>
      <c r="H163" s="267">
        <f>'T 5.1'!H163+'T 5.2'!H162</f>
        <v>0</v>
      </c>
      <c r="I163" s="267">
        <f>'T 5.1'!I163+'T 5.2'!I162</f>
        <v>0.38371296268550548</v>
      </c>
      <c r="J163" s="267">
        <f>'T 5.1'!J163+'T 5.2'!J162</f>
        <v>0.38118836318670501</v>
      </c>
    </row>
    <row r="164" spans="1:10" x14ac:dyDescent="0.2">
      <c r="A164" s="491" t="s">
        <v>601</v>
      </c>
      <c r="B164" s="489" t="s">
        <v>84</v>
      </c>
      <c r="C164" s="489" t="s">
        <v>84</v>
      </c>
      <c r="D164" s="489" t="s">
        <v>84</v>
      </c>
      <c r="E164" s="489">
        <f>'T 5.1'!E164+'T 5.2'!E163</f>
        <v>35.244677316633052</v>
      </c>
      <c r="F164" s="489">
        <f>'T 5.1'!F164+'T 5.2'!F163</f>
        <v>41.321690453456547</v>
      </c>
      <c r="G164" s="489">
        <f>'T 5.1'!G164+'T 5.2'!G163</f>
        <v>29.732735431523956</v>
      </c>
      <c r="H164" s="490">
        <f>'T 5.1'!H164+'T 5.2'!H163</f>
        <v>35.244677316633052</v>
      </c>
      <c r="I164" s="490">
        <f>'T 5.1'!I164+'T 5.2'!I163</f>
        <v>31.372575255143175</v>
      </c>
      <c r="J164" s="490">
        <f>'T 5.1'!J164+'T 5.2'!J163</f>
        <v>31.398051347624712</v>
      </c>
    </row>
    <row r="165" spans="1:10" x14ac:dyDescent="0.2">
      <c r="A165" s="476" t="s">
        <v>323</v>
      </c>
      <c r="B165" s="488" t="s">
        <v>84</v>
      </c>
      <c r="C165" s="488" t="s">
        <v>84</v>
      </c>
      <c r="D165" s="488" t="s">
        <v>84</v>
      </c>
      <c r="E165" s="488">
        <f>'T 5.1'!E165+'T 5.2'!E164</f>
        <v>0.13014197006687189</v>
      </c>
      <c r="F165" s="488">
        <f>'T 5.1'!F165+'T 5.2'!F164</f>
        <v>0.47654594882447826</v>
      </c>
      <c r="G165" s="488">
        <f>'T 5.1'!G165+'T 5.2'!G164</f>
        <v>0.26881110987313689</v>
      </c>
      <c r="H165" s="267">
        <f>'T 5.1'!H165+'T 5.2'!H164</f>
        <v>0.13014197006687189</v>
      </c>
      <c r="I165" s="267">
        <f>'T 5.1'!I165+'T 5.2'!I164</f>
        <v>0.29820563776808828</v>
      </c>
      <c r="J165" s="267">
        <f>'T 5.1'!J165+'T 5.2'!J164</f>
        <v>0.29709988035954121</v>
      </c>
    </row>
    <row r="166" spans="1:10" x14ac:dyDescent="0.2">
      <c r="A166" s="477" t="s">
        <v>602</v>
      </c>
      <c r="B166" s="489" t="s">
        <v>84</v>
      </c>
      <c r="C166" s="489" t="s">
        <v>84</v>
      </c>
      <c r="D166" s="489" t="s">
        <v>84</v>
      </c>
      <c r="E166" s="489">
        <f>'T 5.1'!E166+'T 5.2'!E165</f>
        <v>0</v>
      </c>
      <c r="F166" s="489">
        <f>'T 5.1'!F166+'T 5.2'!F165</f>
        <v>4.0264209365980586</v>
      </c>
      <c r="G166" s="489">
        <f>'T 5.1'!G166+'T 5.2'!G165</f>
        <v>0.12589663980751609</v>
      </c>
      <c r="H166" s="490">
        <f>'T 5.1'!H166+'T 5.2'!H165</f>
        <v>0</v>
      </c>
      <c r="I166" s="490">
        <f>'T 5.1'!I166+'T 5.2'!I165</f>
        <v>0.67782173251573163</v>
      </c>
      <c r="J166" s="490">
        <f>'T 5.1'!J166+'T 5.2'!J165</f>
        <v>0.67336207497847045</v>
      </c>
    </row>
    <row r="167" spans="1:10" x14ac:dyDescent="0.2">
      <c r="A167" s="501" t="s">
        <v>324</v>
      </c>
      <c r="B167" s="502" t="s">
        <v>84</v>
      </c>
      <c r="C167" s="502" t="s">
        <v>84</v>
      </c>
      <c r="D167" s="502" t="s">
        <v>84</v>
      </c>
      <c r="E167" s="502">
        <f>'T 5.1'!E167+'T 5.2'!E166</f>
        <v>49.998784099352505</v>
      </c>
      <c r="F167" s="502">
        <f>'T 5.1'!F167+'T 5.2'!F166</f>
        <v>29.724587038908737</v>
      </c>
      <c r="G167" s="502">
        <f>'T 5.1'!G167+'T 5.2'!G166</f>
        <v>14.330043704647643</v>
      </c>
      <c r="H167" s="503">
        <f>'T 5.1'!H167+'T 5.2'!H166</f>
        <v>49.998784099352505</v>
      </c>
      <c r="I167" s="503">
        <f>'T 5.1'!I167+'T 5.2'!I166</f>
        <v>16.508375157153644</v>
      </c>
      <c r="J167" s="503">
        <f>'T 5.1'!J167+'T 5.2'!J166</f>
        <v>16.728721816902521</v>
      </c>
    </row>
    <row r="168" spans="1:10" x14ac:dyDescent="0.2">
      <c r="A168" s="491" t="s">
        <v>603</v>
      </c>
      <c r="B168" s="489" t="s">
        <v>84</v>
      </c>
      <c r="C168" s="489" t="s">
        <v>84</v>
      </c>
      <c r="D168" s="489" t="s">
        <v>84</v>
      </c>
      <c r="E168" s="489">
        <f>'T 5.1'!E168+'T 5.2'!E167</f>
        <v>25.820783289990445</v>
      </c>
      <c r="F168" s="489">
        <f>'T 5.1'!F168+'T 5.2'!F167</f>
        <v>3.2405367514520327E-2</v>
      </c>
      <c r="G168" s="489">
        <f>'T 5.1'!G168+'T 5.2'!G167</f>
        <v>9.3574200926153733E-2</v>
      </c>
      <c r="H168" s="490">
        <f>'T 5.1'!H168+'T 5.2'!H167</f>
        <v>25.820783289990445</v>
      </c>
      <c r="I168" s="490">
        <f>'T 5.1'!I168+'T 5.2'!I167</f>
        <v>8.4918796810520267E-2</v>
      </c>
      <c r="J168" s="490">
        <f>'T 5.1'!J168+'T 5.2'!J167</f>
        <v>0.25424523849742758</v>
      </c>
    </row>
    <row r="169" spans="1:10" x14ac:dyDescent="0.2">
      <c r="A169" s="476" t="s">
        <v>325</v>
      </c>
      <c r="B169" s="488" t="s">
        <v>84</v>
      </c>
      <c r="C169" s="488" t="s">
        <v>84</v>
      </c>
      <c r="D169" s="488" t="s">
        <v>84</v>
      </c>
      <c r="E169" s="488">
        <f>'T 5.1'!E169+'T 5.2'!E168</f>
        <v>0</v>
      </c>
      <c r="F169" s="488">
        <f>'T 5.1'!F169+'T 5.2'!F168</f>
        <v>0.50791572076876612</v>
      </c>
      <c r="G169" s="488">
        <f>'T 5.1'!G169+'T 5.2'!G168</f>
        <v>3.073131469947243</v>
      </c>
      <c r="H169" s="267">
        <f>'T 5.1'!H169+'T 5.2'!H168</f>
        <v>0</v>
      </c>
      <c r="I169" s="267">
        <f>'T 5.1'!I169+'T 5.2'!I168</f>
        <v>2.7101528464460714</v>
      </c>
      <c r="J169" s="267">
        <f>'T 5.1'!J169+'T 5.2'!J168</f>
        <v>2.6923216778821408</v>
      </c>
    </row>
    <row r="170" spans="1:10" x14ac:dyDescent="0.2">
      <c r="A170" s="477" t="s">
        <v>326</v>
      </c>
      <c r="B170" s="489" t="s">
        <v>84</v>
      </c>
      <c r="C170" s="489" t="s">
        <v>84</v>
      </c>
      <c r="D170" s="489" t="s">
        <v>84</v>
      </c>
      <c r="E170" s="489">
        <f>'T 5.1'!E170+'T 5.2'!E169</f>
        <v>0</v>
      </c>
      <c r="F170" s="489">
        <f>'T 5.1'!F170+'T 5.2'!F169</f>
        <v>3.5708907198760435E-3</v>
      </c>
      <c r="G170" s="489">
        <f>'T 5.1'!G170+'T 5.2'!G169</f>
        <v>5.7156918799540755</v>
      </c>
      <c r="H170" s="490">
        <f>'T 5.1'!H170+'T 5.2'!H169</f>
        <v>0</v>
      </c>
      <c r="I170" s="490">
        <f>'T 5.1'!I170+'T 5.2'!I169</f>
        <v>4.9074254350718514</v>
      </c>
      <c r="J170" s="490">
        <f>'T 5.1'!J170+'T 5.2'!J169</f>
        <v>4.8751375402166097</v>
      </c>
    </row>
    <row r="171" spans="1:10" x14ac:dyDescent="0.2">
      <c r="A171" s="476" t="s">
        <v>604</v>
      </c>
      <c r="B171" s="488" t="s">
        <v>84</v>
      </c>
      <c r="C171" s="488" t="s">
        <v>84</v>
      </c>
      <c r="D171" s="488" t="s">
        <v>84</v>
      </c>
      <c r="E171" s="488">
        <f>'T 5.1'!E171+'T 5.2'!E170</f>
        <v>2.7830499681562464</v>
      </c>
      <c r="F171" s="488">
        <f>'T 5.1'!F171+'T 5.2'!F170</f>
        <v>28.800081642982349</v>
      </c>
      <c r="G171" s="488">
        <f>'T 5.1'!G171+'T 5.2'!G170</f>
        <v>4.6816668888196373</v>
      </c>
      <c r="H171" s="267">
        <f>'T 5.1'!H171+'T 5.2'!H170</f>
        <v>2.7830499681562464</v>
      </c>
      <c r="I171" s="267">
        <f>'T 5.1'!I171+'T 5.2'!I170</f>
        <v>8.094428170711808</v>
      </c>
      <c r="J171" s="267">
        <f>'T 5.1'!J171+'T 5.2'!J170</f>
        <v>8.0594825106687775</v>
      </c>
    </row>
    <row r="172" spans="1:10" x14ac:dyDescent="0.2">
      <c r="A172" s="477" t="s">
        <v>605</v>
      </c>
      <c r="B172" s="489" t="s">
        <v>84</v>
      </c>
      <c r="C172" s="489" t="s">
        <v>84</v>
      </c>
      <c r="D172" s="489" t="s">
        <v>84</v>
      </c>
      <c r="E172" s="489">
        <f>'T 5.1'!E172+'T 5.2'!E171</f>
        <v>21.394950841205816</v>
      </c>
      <c r="F172" s="489">
        <f>'T 5.1'!F172+'T 5.2'!F171</f>
        <v>2.1904638587045118E-2</v>
      </c>
      <c r="G172" s="489">
        <f>'T 5.1'!G172+'T 5.2'!G171</f>
        <v>0.74316218478763263</v>
      </c>
      <c r="H172" s="490">
        <f>'T 5.1'!H172+'T 5.2'!H171</f>
        <v>21.394950841205816</v>
      </c>
      <c r="I172" s="490">
        <f>'T 5.1'!I172+'T 5.2'!I171</f>
        <v>0.64110407470719788</v>
      </c>
      <c r="J172" s="490">
        <f>'T 5.1'!J172+'T 5.2'!J171</f>
        <v>0.77765184932024045</v>
      </c>
    </row>
    <row r="173" spans="1:10" x14ac:dyDescent="0.2">
      <c r="A173" s="479" t="s">
        <v>327</v>
      </c>
      <c r="B173" s="492" t="s">
        <v>84</v>
      </c>
      <c r="C173" s="492" t="s">
        <v>84</v>
      </c>
      <c r="D173" s="492" t="s">
        <v>84</v>
      </c>
      <c r="E173" s="492">
        <f>'T 5.1'!E173+'T 5.2'!E172</f>
        <v>0</v>
      </c>
      <c r="F173" s="492">
        <f>'T 5.1'!F173+'T 5.2'!F172</f>
        <v>0.35870877833618231</v>
      </c>
      <c r="G173" s="492">
        <f>'T 5.1'!G173+'T 5.2'!G172</f>
        <v>2.2817080161720949E-2</v>
      </c>
      <c r="H173" s="493">
        <f>'T 5.1'!H173+'T 5.2'!H172</f>
        <v>0</v>
      </c>
      <c r="I173" s="493">
        <f>'T 5.1'!I173+'T 5.2'!I172</f>
        <v>7.0345833362258886E-2</v>
      </c>
      <c r="J173" s="493">
        <f>'T 5.1'!J173+'T 5.2'!J172</f>
        <v>6.9883000273675916E-2</v>
      </c>
    </row>
    <row r="174" spans="1:10" x14ac:dyDescent="0.2">
      <c r="A174" s="475" t="s">
        <v>606</v>
      </c>
      <c r="B174" s="499" t="s">
        <v>84</v>
      </c>
      <c r="C174" s="499" t="s">
        <v>84</v>
      </c>
      <c r="D174" s="499" t="s">
        <v>84</v>
      </c>
      <c r="E174" s="499">
        <f>'T 5.1'!E174+'T 5.2'!E173</f>
        <v>82.717356039698544</v>
      </c>
      <c r="F174" s="499">
        <f>'T 5.1'!F174+'T 5.2'!F173</f>
        <v>98.776369152161863</v>
      </c>
      <c r="G174" s="499">
        <f>'T 5.1'!G174+'T 5.2'!G173</f>
        <v>62.517408183667108</v>
      </c>
      <c r="H174" s="500">
        <f>'T 5.1'!H174+'T 5.2'!H173</f>
        <v>82.717356039698544</v>
      </c>
      <c r="I174" s="500">
        <f>'T 5.1'!I174+'T 5.2'!I173</f>
        <v>67.648059570842577</v>
      </c>
      <c r="J174" s="500">
        <f>'T 5.1'!J174+'T 5.2'!J173</f>
        <v>67.747206438454995</v>
      </c>
    </row>
    <row r="175" spans="1:10" x14ac:dyDescent="0.2">
      <c r="A175" s="479" t="s">
        <v>607</v>
      </c>
      <c r="B175" s="492" t="s">
        <v>84</v>
      </c>
      <c r="C175" s="492" t="s">
        <v>84</v>
      </c>
      <c r="D175" s="492" t="s">
        <v>84</v>
      </c>
      <c r="E175" s="492">
        <f>'T 5.1'!E175+'T 5.2'!E174</f>
        <v>2.7503281896826239</v>
      </c>
      <c r="F175" s="492">
        <f>'T 5.1'!F175+'T 5.2'!F174</f>
        <v>6.9903520277225333</v>
      </c>
      <c r="G175" s="492">
        <f>'T 5.1'!G175+'T 5.2'!G174</f>
        <v>4.7384504385030439</v>
      </c>
      <c r="H175" s="493">
        <f>'T 5.1'!H175+'T 5.2'!H174</f>
        <v>2.7503281896826239</v>
      </c>
      <c r="I175" s="493">
        <f>'T 5.1'!I175+'T 5.2'!I174</f>
        <v>5.0570950356979436</v>
      </c>
      <c r="J175" s="493">
        <f>'T 5.1'!J175+'T 5.2'!J174</f>
        <v>5.0419179033369694</v>
      </c>
    </row>
    <row r="176" spans="1:10" x14ac:dyDescent="0.2">
      <c r="A176" s="477" t="s">
        <v>328</v>
      </c>
      <c r="B176" s="489" t="s">
        <v>84</v>
      </c>
      <c r="C176" s="489" t="s">
        <v>84</v>
      </c>
      <c r="D176" s="489" t="s">
        <v>84</v>
      </c>
      <c r="E176" s="489">
        <f>'T 5.1'!E176+'T 5.2'!E175</f>
        <v>54.62699394968687</v>
      </c>
      <c r="F176" s="489">
        <f>'T 5.1'!F176+'T 5.2'!F175</f>
        <v>48.050592162050123</v>
      </c>
      <c r="G176" s="489">
        <f>'T 5.1'!G176+'T 5.2'!G175</f>
        <v>32.609092311826821</v>
      </c>
      <c r="H176" s="490">
        <f>'T 5.1'!H176+'T 5.2'!H175</f>
        <v>54.62699394968687</v>
      </c>
      <c r="I176" s="490">
        <f>'T 5.1'!I176+'T 5.2'!I175</f>
        <v>34.794068122232865</v>
      </c>
      <c r="J176" s="490">
        <f>'T 5.1'!J176+'T 5.2'!J175</f>
        <v>34.924556793382536</v>
      </c>
    </row>
    <row r="177" spans="1:10" x14ac:dyDescent="0.2">
      <c r="A177" s="476" t="s">
        <v>608</v>
      </c>
      <c r="B177" s="488" t="s">
        <v>84</v>
      </c>
      <c r="C177" s="488" t="s">
        <v>84</v>
      </c>
      <c r="D177" s="488" t="s">
        <v>84</v>
      </c>
      <c r="E177" s="488">
        <f>'T 5.1'!E177+'T 5.2'!E176</f>
        <v>22.739152491773694</v>
      </c>
      <c r="F177" s="488">
        <f>'T 5.1'!F177+'T 5.2'!F176</f>
        <v>34.487231665416857</v>
      </c>
      <c r="G177" s="488">
        <f>'T 5.1'!G177+'T 5.2'!G176</f>
        <v>19.606845704525938</v>
      </c>
      <c r="H177" s="267">
        <f>'T 5.1'!H177+'T 5.2'!H176</f>
        <v>22.739152491773694</v>
      </c>
      <c r="I177" s="267">
        <f>'T 5.1'!I177+'T 5.2'!I176</f>
        <v>21.712423769443134</v>
      </c>
      <c r="J177" s="267">
        <f>'T 5.1'!J177+'T 5.2'!J176</f>
        <v>21.719179024203513</v>
      </c>
    </row>
    <row r="178" spans="1:10" x14ac:dyDescent="0.2">
      <c r="A178" s="477" t="s">
        <v>635</v>
      </c>
      <c r="B178" s="489" t="s">
        <v>84</v>
      </c>
      <c r="C178" s="489" t="s">
        <v>84</v>
      </c>
      <c r="D178" s="489" t="s">
        <v>84</v>
      </c>
      <c r="E178" s="489">
        <f>'T 5.1'!E178+'T 5.2'!E177</f>
        <v>31.887841451279055</v>
      </c>
      <c r="F178" s="489">
        <f>'T 5.1'!F178+'T 5.2'!F177</f>
        <v>13.563360496633271</v>
      </c>
      <c r="G178" s="489">
        <f>'T 5.1'!G178+'T 5.2'!G177</f>
        <v>13.002246607249702</v>
      </c>
      <c r="H178" s="490">
        <f>'T 5.1'!H178+'T 5.2'!H177</f>
        <v>31.887841451279055</v>
      </c>
      <c r="I178" s="490">
        <f>'T 5.1'!I178+'T 5.2'!I177</f>
        <v>13.081644352745796</v>
      </c>
      <c r="J178" s="490">
        <f>'T 5.1'!J178+'T 5.2'!J177</f>
        <v>13.205377769091733</v>
      </c>
    </row>
    <row r="179" spans="1:10" x14ac:dyDescent="0.2">
      <c r="A179" s="476" t="s">
        <v>329</v>
      </c>
      <c r="B179" s="488" t="s">
        <v>84</v>
      </c>
      <c r="C179" s="488" t="s">
        <v>84</v>
      </c>
      <c r="D179" s="488" t="s">
        <v>84</v>
      </c>
      <c r="E179" s="488">
        <f>'T 5.1'!E179+'T 5.2'!E178</f>
        <v>14.034433313873262</v>
      </c>
      <c r="F179" s="488">
        <f>'T 5.1'!F179+'T 5.2'!F178</f>
        <v>42.795578147390842</v>
      </c>
      <c r="G179" s="488">
        <f>'T 5.1'!G179+'T 5.2'!G178</f>
        <v>24.945865390141783</v>
      </c>
      <c r="H179" s="267">
        <f>'T 5.1'!H179+'T 5.2'!H178</f>
        <v>14.034433313873262</v>
      </c>
      <c r="I179" s="267">
        <f>'T 5.1'!I179+'T 5.2'!I178</f>
        <v>27.471603885468156</v>
      </c>
      <c r="J179" s="267">
        <f>'T 5.1'!J179+'T 5.2'!J178</f>
        <v>27.383195420315133</v>
      </c>
    </row>
    <row r="180" spans="1:10" x14ac:dyDescent="0.2">
      <c r="A180" s="477" t="s">
        <v>330</v>
      </c>
      <c r="B180" s="489" t="s">
        <v>84</v>
      </c>
      <c r="C180" s="489" t="s">
        <v>84</v>
      </c>
      <c r="D180" s="489" t="s">
        <v>84</v>
      </c>
      <c r="E180" s="489">
        <f>'T 5.1'!E180+'T 5.2'!E179</f>
        <v>11.305600586455791</v>
      </c>
      <c r="F180" s="489">
        <f>'T 5.1'!F180+'T 5.2'!F179</f>
        <v>0.93984681499836198</v>
      </c>
      <c r="G180" s="489">
        <f>'T 5.1'!G180+'T 5.2'!G179</f>
        <v>0.22400004314428373</v>
      </c>
      <c r="H180" s="490">
        <f>'T 5.1'!H180+'T 5.2'!H179</f>
        <v>11.305600586455791</v>
      </c>
      <c r="I180" s="490">
        <f>'T 5.1'!I180+'T 5.2'!I179</f>
        <v>0.32529252739967807</v>
      </c>
      <c r="J180" s="490">
        <f>'T 5.1'!J180+'T 5.2'!J179</f>
        <v>0.39753632137670775</v>
      </c>
    </row>
    <row r="181" spans="1:10" x14ac:dyDescent="0.2">
      <c r="A181" s="501" t="s">
        <v>609</v>
      </c>
      <c r="B181" s="502" t="s">
        <v>84</v>
      </c>
      <c r="C181" s="502" t="s">
        <v>84</v>
      </c>
      <c r="D181" s="502" t="s">
        <v>84</v>
      </c>
      <c r="E181" s="502">
        <f>'T 5.1'!E181+'T 5.2'!E180</f>
        <v>59.749620654654493</v>
      </c>
      <c r="F181" s="502">
        <f>'T 5.1'!F181+'T 5.2'!F180</f>
        <v>11.220611227811959</v>
      </c>
      <c r="G181" s="502">
        <f>'T 5.1'!G181+'T 5.2'!G180</f>
        <v>61.226818350077636</v>
      </c>
      <c r="H181" s="503">
        <f>'T 5.1'!H181+'T 5.2'!H180</f>
        <v>59.749620654654493</v>
      </c>
      <c r="I181" s="503">
        <f>'T 5.1'!I181+'T 5.2'!I180</f>
        <v>54.150928443520087</v>
      </c>
      <c r="J181" s="503">
        <f>'T 5.1'!J181+'T 5.2'!J180</f>
        <v>54.187764456177156</v>
      </c>
    </row>
    <row r="182" spans="1:10" x14ac:dyDescent="0.2">
      <c r="A182" s="477" t="s">
        <v>610</v>
      </c>
      <c r="B182" s="489" t="s">
        <v>84</v>
      </c>
      <c r="C182" s="489" t="s">
        <v>84</v>
      </c>
      <c r="D182" s="489" t="s">
        <v>84</v>
      </c>
      <c r="E182" s="489">
        <f>'T 5.1'!E182+'T 5.2'!E181</f>
        <v>0</v>
      </c>
      <c r="F182" s="489">
        <f>'T 5.1'!F182+'T 5.2'!F181</f>
        <v>0.23676092265605958</v>
      </c>
      <c r="G182" s="489">
        <f>'T 5.1'!G182+'T 5.2'!G181</f>
        <v>21.465910000717024</v>
      </c>
      <c r="H182" s="490">
        <f>'T 5.1'!H182+'T 5.2'!H181</f>
        <v>0</v>
      </c>
      <c r="I182" s="490">
        <f>'T 5.1'!I182+'T 5.2'!I181</f>
        <v>18.461980482147865</v>
      </c>
      <c r="J182" s="490">
        <f>'T 5.1'!J182+'T 5.2'!J181</f>
        <v>18.340511803201267</v>
      </c>
    </row>
    <row r="183" spans="1:10" x14ac:dyDescent="0.2">
      <c r="A183" s="479" t="s">
        <v>331</v>
      </c>
      <c r="B183" s="492" t="s">
        <v>84</v>
      </c>
      <c r="C183" s="492" t="s">
        <v>84</v>
      </c>
      <c r="D183" s="492" t="s">
        <v>84</v>
      </c>
      <c r="E183" s="492">
        <f>'T 5.1'!E183+'T 5.2'!E182</f>
        <v>14.313255685436792</v>
      </c>
      <c r="F183" s="492">
        <f>'T 5.1'!F183+'T 5.2'!F182</f>
        <v>2.7522576254818762</v>
      </c>
      <c r="G183" s="492">
        <f>'T 5.1'!G183+'T 5.2'!G182</f>
        <v>2.6504396254093523</v>
      </c>
      <c r="H183" s="493">
        <f>'T 5.1'!H183+'T 5.2'!H182</f>
        <v>14.313255685436792</v>
      </c>
      <c r="I183" s="493">
        <f>'T 5.1'!I183+'T 5.2'!I182</f>
        <v>2.6648468960359275</v>
      </c>
      <c r="J183" s="493">
        <f>'T 5.1'!J183+'T 5.2'!J182</f>
        <v>2.7414863892282559</v>
      </c>
    </row>
    <row r="184" spans="1:10" x14ac:dyDescent="0.2">
      <c r="A184" s="478" t="s">
        <v>611</v>
      </c>
      <c r="B184" s="489" t="s">
        <v>84</v>
      </c>
      <c r="C184" s="489" t="s">
        <v>84</v>
      </c>
      <c r="D184" s="489" t="s">
        <v>84</v>
      </c>
      <c r="E184" s="489">
        <f>'T 5.1'!E184+'T 5.2'!E183</f>
        <v>45.436364962583589</v>
      </c>
      <c r="F184" s="489">
        <f>'T 5.1'!F184+'T 5.2'!F183</f>
        <v>8.2315926793635121</v>
      </c>
      <c r="G184" s="489">
        <f>'T 5.1'!G184+'T 5.2'!G183</f>
        <v>37.110468723951257</v>
      </c>
      <c r="H184" s="490">
        <f>'T 5.1'!H184+'T 5.2'!H183</f>
        <v>45.436364962583589</v>
      </c>
      <c r="I184" s="490">
        <f>'T 5.1'!I184+'T 5.2'!I183</f>
        <v>33.024101065292349</v>
      </c>
      <c r="J184" s="490">
        <f>'T 5.1'!J184+'T 5.2'!J183</f>
        <v>33.105766263660335</v>
      </c>
    </row>
    <row r="185" spans="1:10" x14ac:dyDescent="0.2">
      <c r="A185" s="479" t="s">
        <v>612</v>
      </c>
      <c r="B185" s="488" t="s">
        <v>84</v>
      </c>
      <c r="C185" s="488" t="s">
        <v>84</v>
      </c>
      <c r="D185" s="488" t="s">
        <v>84</v>
      </c>
      <c r="E185" s="488">
        <f>'T 5.1'!E185+'T 5.2'!E184</f>
        <v>11.422105535505786</v>
      </c>
      <c r="F185" s="488">
        <f>'T 5.1'!F185+'T 5.2'!F184</f>
        <v>1.3984074789977285</v>
      </c>
      <c r="G185" s="488">
        <f>'T 5.1'!G185+'T 5.2'!G184</f>
        <v>4.3966769249067852</v>
      </c>
      <c r="H185" s="267">
        <f>'T 5.1'!H185+'T 5.2'!H184</f>
        <v>11.422105535505786</v>
      </c>
      <c r="I185" s="267">
        <f>'T 5.1'!I185+'T 5.2'!I184</f>
        <v>3.9724211028730148</v>
      </c>
      <c r="J185" s="267">
        <f>'T 5.1'!J185+'T 5.2'!J184</f>
        <v>4.0214355261888635</v>
      </c>
    </row>
    <row r="186" spans="1:10" x14ac:dyDescent="0.2">
      <c r="A186" s="478" t="s">
        <v>637</v>
      </c>
      <c r="B186" s="494" t="s">
        <v>84</v>
      </c>
      <c r="C186" s="494" t="s">
        <v>84</v>
      </c>
      <c r="D186" s="494" t="s">
        <v>84</v>
      </c>
      <c r="E186" s="494">
        <f>'T 5.1'!E186+'T 5.2'!E185</f>
        <v>24.44533766983335</v>
      </c>
      <c r="F186" s="494">
        <f>'T 5.1'!F186+'T 5.2'!F185</f>
        <v>1.3659696784801048</v>
      </c>
      <c r="G186" s="494">
        <f>'T 5.1'!G186+'T 5.2'!G185</f>
        <v>12.338205482865655</v>
      </c>
      <c r="H186" s="495">
        <f>'T 5.1'!H186+'T 5.2'!H185</f>
        <v>24.44533766983335</v>
      </c>
      <c r="I186" s="495">
        <f>'T 5.1'!I186+'T 5.2'!I185</f>
        <v>10.785631571575109</v>
      </c>
      <c r="J186" s="495">
        <f>'T 5.1'!J186+'T 5.2'!J185</f>
        <v>10.875504186062956</v>
      </c>
    </row>
    <row r="187" spans="1:10" x14ac:dyDescent="0.2">
      <c r="A187" s="479" t="s">
        <v>636</v>
      </c>
      <c r="B187" s="492" t="s">
        <v>84</v>
      </c>
      <c r="C187" s="492" t="s">
        <v>84</v>
      </c>
      <c r="D187" s="492" t="s">
        <v>84</v>
      </c>
      <c r="E187" s="492">
        <f>'T 5.1'!E187+'T 5.2'!E186</f>
        <v>2.4646135627852668</v>
      </c>
      <c r="F187" s="492">
        <f>'T 5.1'!F187+'T 5.2'!F186</f>
        <v>0.91365567298093309</v>
      </c>
      <c r="G187" s="492">
        <f>'T 5.1'!G187+'T 5.2'!G186</f>
        <v>2.3535606782383764</v>
      </c>
      <c r="H187" s="493">
        <f>'T 5.1'!H187+'T 5.2'!H186</f>
        <v>2.4646135627852668</v>
      </c>
      <c r="I187" s="493">
        <f>'T 5.1'!I187+'T 5.2'!I186</f>
        <v>2.1498137860137452</v>
      </c>
      <c r="J187" s="493">
        <f>'T 5.1'!J187+'T 5.2'!J186</f>
        <v>2.1518849783787299</v>
      </c>
    </row>
    <row r="188" spans="1:10" x14ac:dyDescent="0.2">
      <c r="A188" s="478" t="s">
        <v>638</v>
      </c>
      <c r="B188" s="494" t="s">
        <v>84</v>
      </c>
      <c r="C188" s="494" t="s">
        <v>84</v>
      </c>
      <c r="D188" s="494" t="s">
        <v>84</v>
      </c>
      <c r="E188" s="494">
        <f>'T 5.1'!E188+'T 5.2'!E187</f>
        <v>0</v>
      </c>
      <c r="F188" s="494">
        <f>'T 5.1'!F188+'T 5.2'!F187</f>
        <v>2.0839420149449537E-2</v>
      </c>
      <c r="G188" s="494">
        <f>'T 5.1'!G188+'T 5.2'!G187</f>
        <v>13.293224459953072</v>
      </c>
      <c r="H188" s="495">
        <f>'T 5.1'!H188+'T 5.2'!H187</f>
        <v>0</v>
      </c>
      <c r="I188" s="495">
        <f>'T 5.1'!I188+'T 5.2'!I187</f>
        <v>11.41517889833966</v>
      </c>
      <c r="J188" s="495">
        <f>'T 5.1'!J188+'T 5.2'!J187</f>
        <v>11.340073916939579</v>
      </c>
    </row>
    <row r="189" spans="1:10" x14ac:dyDescent="0.2">
      <c r="A189" s="479" t="s">
        <v>639</v>
      </c>
      <c r="B189" s="492" t="s">
        <v>84</v>
      </c>
      <c r="C189" s="492" t="s">
        <v>84</v>
      </c>
      <c r="D189" s="492" t="s">
        <v>84</v>
      </c>
      <c r="E189" s="492">
        <f>'T 5.1'!E189+'T 5.2'!E188</f>
        <v>7.104308194459187</v>
      </c>
      <c r="F189" s="492">
        <f>'T 5.1'!F189+'T 5.2'!F188</f>
        <v>4.532720428444784</v>
      </c>
      <c r="G189" s="492">
        <f>'T 5.1'!G189+'T 5.2'!G188</f>
        <v>4.7288011779361874</v>
      </c>
      <c r="H189" s="493">
        <f>'T 5.1'!H189+'T 5.2'!H188</f>
        <v>7.104308194459187</v>
      </c>
      <c r="I189" s="493">
        <f>'T 5.1'!I189+'T 5.2'!I188</f>
        <v>4.7010557064029399</v>
      </c>
      <c r="J189" s="493">
        <f>'T 5.1'!J189+'T 5.2'!J188</f>
        <v>4.7168676560029086</v>
      </c>
    </row>
    <row r="190" spans="1:10" x14ac:dyDescent="0.2">
      <c r="A190" s="504" t="s">
        <v>613</v>
      </c>
      <c r="B190" s="505" t="s">
        <v>84</v>
      </c>
      <c r="C190" s="505" t="s">
        <v>84</v>
      </c>
      <c r="D190" s="505" t="s">
        <v>84</v>
      </c>
      <c r="E190" s="505">
        <f>'T 5.1'!E190+'T 5.2'!E189</f>
        <v>57.354609980363016</v>
      </c>
      <c r="F190" s="505">
        <f>'T 5.1'!F190+'T 5.2'!F189</f>
        <v>113.00555161349921</v>
      </c>
      <c r="G190" s="505">
        <f>'T 5.1'!G190+'T 5.2'!G189</f>
        <v>110.00991484853772</v>
      </c>
      <c r="H190" s="506">
        <f>'T 5.1'!H190+'T 5.2'!H189</f>
        <v>57.354609980363016</v>
      </c>
      <c r="I190" s="506">
        <f>'T 5.1'!I190+'T 5.2'!I189</f>
        <v>110.43379814560677</v>
      </c>
      <c r="J190" s="506">
        <f>'T 5.1'!J190+'T 5.2'!J189</f>
        <v>110.08456915187966</v>
      </c>
    </row>
    <row r="191" spans="1:10" s="7" customFormat="1" x14ac:dyDescent="0.2">
      <c r="A191" s="479" t="s">
        <v>614</v>
      </c>
      <c r="B191" s="492" t="s">
        <v>84</v>
      </c>
      <c r="C191" s="492" t="s">
        <v>84</v>
      </c>
      <c r="D191" s="492" t="s">
        <v>84</v>
      </c>
      <c r="E191" s="492">
        <f>'T 5.1'!E191+'T 5.2'!E190</f>
        <v>0</v>
      </c>
      <c r="F191" s="492">
        <f>'T 5.1'!F191+'T 5.2'!F190</f>
        <v>5.2878972791365282</v>
      </c>
      <c r="G191" s="492">
        <f>'T 5.1'!G191+'T 5.2'!G190</f>
        <v>7.0582245359545679</v>
      </c>
      <c r="H191" s="493">
        <f>'T 5.1'!H191+'T 5.2'!H190</f>
        <v>0</v>
      </c>
      <c r="I191" s="493">
        <f>'T 5.1'!I191+'T 5.2'!I190</f>
        <v>6.8077228184938789</v>
      </c>
      <c r="J191" s="493">
        <f>'T 5.1'!J191+'T 5.2'!J190</f>
        <v>6.7629321147989696</v>
      </c>
    </row>
    <row r="192" spans="1:10" x14ac:dyDescent="0.2">
      <c r="A192" s="478" t="s">
        <v>615</v>
      </c>
      <c r="B192" s="494" t="s">
        <v>84</v>
      </c>
      <c r="C192" s="494" t="s">
        <v>84</v>
      </c>
      <c r="D192" s="494" t="s">
        <v>84</v>
      </c>
      <c r="E192" s="494">
        <f>'T 5.1'!E192+'T 5.2'!E191</f>
        <v>47.13599040043519</v>
      </c>
      <c r="F192" s="494">
        <f>'T 5.1'!F192+'T 5.2'!F191</f>
        <v>86.751813123799678</v>
      </c>
      <c r="G192" s="494">
        <f>'T 5.1'!G192+'T 5.2'!G191</f>
        <v>74.640730794460268</v>
      </c>
      <c r="H192" s="495">
        <f>'T 5.1'!H192+'T 5.2'!H191</f>
        <v>47.13599040043519</v>
      </c>
      <c r="I192" s="495">
        <f>'T 5.1'!I192+'T 5.2'!I191</f>
        <v>76.354451753183085</v>
      </c>
      <c r="J192" s="495">
        <f>'T 5.1'!J192+'T 5.2'!J191</f>
        <v>76.16221192794859</v>
      </c>
    </row>
    <row r="193" spans="1:10" s="47" customFormat="1" x14ac:dyDescent="0.2">
      <c r="A193" s="479" t="s">
        <v>616</v>
      </c>
      <c r="B193" s="492" t="s">
        <v>84</v>
      </c>
      <c r="C193" s="492" t="s">
        <v>84</v>
      </c>
      <c r="D193" s="492" t="s">
        <v>84</v>
      </c>
      <c r="E193" s="492">
        <f>'T 5.1'!E193+'T 5.2'!E192</f>
        <v>22.793372379524467</v>
      </c>
      <c r="F193" s="492">
        <f>'T 5.1'!F193+'T 5.2'!F192</f>
        <v>18.422369698663402</v>
      </c>
      <c r="G193" s="492">
        <f>'T 5.1'!G193+'T 5.2'!G192</f>
        <v>7.4536458055439532</v>
      </c>
      <c r="H193" s="493">
        <f>'T 5.1'!H193+'T 5.2'!H192</f>
        <v>22.793372379524467</v>
      </c>
      <c r="I193" s="493">
        <f>'T 5.1'!I193+'T 5.2'!I192</f>
        <v>9.0057227805757698</v>
      </c>
      <c r="J193" s="493">
        <f>'T 5.1'!J193+'T 5.2'!J192</f>
        <v>9.0964371860092683</v>
      </c>
    </row>
    <row r="194" spans="1:10" s="7" customFormat="1" x14ac:dyDescent="0.2">
      <c r="A194" s="478" t="s">
        <v>645</v>
      </c>
      <c r="B194" s="494" t="s">
        <v>84</v>
      </c>
      <c r="C194" s="494" t="s">
        <v>84</v>
      </c>
      <c r="D194" s="494" t="s">
        <v>84</v>
      </c>
      <c r="E194" s="494">
        <f>'T 5.1'!E194+'T 5.2'!E193</f>
        <v>15.46991541503025</v>
      </c>
      <c r="F194" s="494">
        <f>'T 5.1'!F194+'T 5.2'!F193</f>
        <v>22.813601271237097</v>
      </c>
      <c r="G194" s="494">
        <f>'T 5.1'!G194+'T 5.2'!G193</f>
        <v>9.7408790614547076</v>
      </c>
      <c r="H194" s="495">
        <f>'T 5.1'!H194+'T 5.2'!H193</f>
        <v>15.46991541503025</v>
      </c>
      <c r="I194" s="495">
        <f>'T 5.1'!I194+'T 5.2'!I193</f>
        <v>11.590672286309051</v>
      </c>
      <c r="J194" s="495">
        <f>'T 5.1'!J194+'T 5.2'!J193</f>
        <v>11.616195362699152</v>
      </c>
    </row>
    <row r="195" spans="1:10" x14ac:dyDescent="0.2">
      <c r="A195" s="476" t="s">
        <v>646</v>
      </c>
      <c r="B195" s="488" t="s">
        <v>84</v>
      </c>
      <c r="C195" s="488" t="s">
        <v>84</v>
      </c>
      <c r="D195" s="488" t="s">
        <v>84</v>
      </c>
      <c r="E195" s="488">
        <f>'T 5.1'!E195+'T 5.2'!E194</f>
        <v>8.8727026058804803</v>
      </c>
      <c r="F195" s="488">
        <f>'T 5.1'!F195+'T 5.2'!F194</f>
        <v>45.515842154209693</v>
      </c>
      <c r="G195" s="488">
        <f>'T 5.1'!G195+'T 5.2'!G194</f>
        <v>57.446205927461612</v>
      </c>
      <c r="H195" s="267">
        <f>'T 5.1'!H195+'T 5.2'!H194</f>
        <v>8.8727026058804803</v>
      </c>
      <c r="I195" s="267">
        <f>'T 5.1'!I195+'T 5.2'!I194</f>
        <v>55.758056686342201</v>
      </c>
      <c r="J195" s="267">
        <f>'T 5.1'!J195+'T 5.2'!J194</f>
        <v>55.449579379283833</v>
      </c>
    </row>
    <row r="196" spans="1:10" x14ac:dyDescent="0.2">
      <c r="A196" s="477" t="s">
        <v>617</v>
      </c>
      <c r="B196" s="489" t="s">
        <v>84</v>
      </c>
      <c r="C196" s="489" t="s">
        <v>84</v>
      </c>
      <c r="D196" s="489" t="s">
        <v>84</v>
      </c>
      <c r="E196" s="489">
        <f>'T 5.1'!E196+'T 5.2'!E195</f>
        <v>10.218619573293706</v>
      </c>
      <c r="F196" s="489">
        <f>'T 5.1'!F196+'T 5.2'!F195</f>
        <v>20.965841209941981</v>
      </c>
      <c r="G196" s="489">
        <f>'T 5.1'!G196+'T 5.2'!G195</f>
        <v>28.310959518122878</v>
      </c>
      <c r="H196" s="490">
        <f>'T 5.1'!H196+'T 5.2'!H195</f>
        <v>10.218619573293706</v>
      </c>
      <c r="I196" s="490">
        <f>'T 5.1'!I196+'T 5.2'!I195</f>
        <v>27.271623573841936</v>
      </c>
      <c r="J196" s="490">
        <f>'T 5.1'!J196+'T 5.2'!J195</f>
        <v>27.159425109001141</v>
      </c>
    </row>
    <row r="197" spans="1:10" x14ac:dyDescent="0.2">
      <c r="A197" s="501" t="s">
        <v>618</v>
      </c>
      <c r="B197" s="502" t="s">
        <v>84</v>
      </c>
      <c r="C197" s="502" t="s">
        <v>84</v>
      </c>
      <c r="D197" s="502" t="s">
        <v>84</v>
      </c>
      <c r="E197" s="502">
        <f>'T 5.1'!E197+'T 5.2'!E196</f>
        <v>204.97739969217704</v>
      </c>
      <c r="F197" s="502">
        <f>'T 5.1'!F197+'T 5.2'!F196</f>
        <v>125.86215973618881</v>
      </c>
      <c r="G197" s="502">
        <f>'T 5.1'!G197+'T 5.2'!G196</f>
        <v>118.84294095840394</v>
      </c>
      <c r="H197" s="503">
        <f>'T 5.1'!H197+'T 5.2'!H196</f>
        <v>204.97739969217704</v>
      </c>
      <c r="I197" s="503">
        <f>'T 5.1'!I197+'T 5.2'!I196</f>
        <v>119.83616204354264</v>
      </c>
      <c r="J197" s="503">
        <f>'T 5.1'!J197+'T 5.2'!J196</f>
        <v>120.39633995463177</v>
      </c>
    </row>
    <row r="198" spans="1:10" x14ac:dyDescent="0.2">
      <c r="A198" s="477" t="s">
        <v>619</v>
      </c>
      <c r="B198" s="489" t="s">
        <v>84</v>
      </c>
      <c r="C198" s="489" t="s">
        <v>84</v>
      </c>
      <c r="D198" s="489" t="s">
        <v>84</v>
      </c>
      <c r="E198" s="489">
        <f>'T 5.1'!E198+'T 5.2'!E197</f>
        <v>3.0787610126313556</v>
      </c>
      <c r="F198" s="489">
        <f>'T 5.1'!F198+'T 5.2'!F197</f>
        <v>4.9165433650521582</v>
      </c>
      <c r="G198" s="489">
        <f>'T 5.1'!G198+'T 5.2'!G197</f>
        <v>5.268925068052047</v>
      </c>
      <c r="H198" s="490">
        <f>'T 5.1'!H198+'T 5.2'!H197</f>
        <v>3.0787610126313556</v>
      </c>
      <c r="I198" s="490">
        <f>'T 5.1'!I198+'T 5.2'!I197</f>
        <v>5.2190629753439133</v>
      </c>
      <c r="J198" s="490">
        <f>'T 5.1'!J198+'T 5.2'!J197</f>
        <v>5.2049810813559478</v>
      </c>
    </row>
    <row r="199" spans="1:10" s="47" customFormat="1" x14ac:dyDescent="0.2">
      <c r="A199" s="476" t="s">
        <v>620</v>
      </c>
      <c r="B199" s="488" t="s">
        <v>84</v>
      </c>
      <c r="C199" s="488" t="s">
        <v>84</v>
      </c>
      <c r="D199" s="488" t="s">
        <v>84</v>
      </c>
      <c r="E199" s="488">
        <f>'T 5.1'!E199+'T 5.2'!E198</f>
        <v>167.24691260879948</v>
      </c>
      <c r="F199" s="488">
        <f>'T 5.1'!F199+'T 5.2'!F198</f>
        <v>73.801642941668732</v>
      </c>
      <c r="G199" s="488">
        <f>'T 5.1'!G199+'T 5.2'!G198</f>
        <v>60.711830880139807</v>
      </c>
      <c r="H199" s="267">
        <f>'T 5.1'!H199+'T 5.2'!H198</f>
        <v>167.24691260879948</v>
      </c>
      <c r="I199" s="267">
        <f>'T 5.1'!I199+'T 5.2'!I198</f>
        <v>62.5640423229802</v>
      </c>
      <c r="J199" s="267">
        <f>'T 5.1'!J199+'T 5.2'!J198</f>
        <v>63.252792371993209</v>
      </c>
    </row>
    <row r="200" spans="1:10" x14ac:dyDescent="0.2">
      <c r="A200" s="477" t="s">
        <v>621</v>
      </c>
      <c r="B200" s="489" t="s">
        <v>84</v>
      </c>
      <c r="C200" s="489" t="s">
        <v>84</v>
      </c>
      <c r="D200" s="489" t="s">
        <v>84</v>
      </c>
      <c r="E200" s="489">
        <f>'T 5.1'!E200+'T 5.2'!E199</f>
        <v>0.24065730814138628</v>
      </c>
      <c r="F200" s="489">
        <f>'T 5.1'!F200+'T 5.2'!F199</f>
        <v>13.085910612842476</v>
      </c>
      <c r="G200" s="489">
        <f>'T 5.1'!G200+'T 5.2'!G199</f>
        <v>24.226586663226726</v>
      </c>
      <c r="H200" s="490">
        <f>'T 5.1'!H200+'T 5.2'!H199</f>
        <v>0.24065730814138628</v>
      </c>
      <c r="I200" s="490">
        <f>'T 5.1'!I200+'T 5.2'!I199</f>
        <v>22.650178418058264</v>
      </c>
      <c r="J200" s="490">
        <f>'T 5.1'!J200+'T 5.2'!J199</f>
        <v>22.502737306435399</v>
      </c>
    </row>
    <row r="201" spans="1:10" s="7" customFormat="1" x14ac:dyDescent="0.2">
      <c r="A201" s="476" t="s">
        <v>622</v>
      </c>
      <c r="B201" s="488" t="s">
        <v>84</v>
      </c>
      <c r="C201" s="488" t="s">
        <v>84</v>
      </c>
      <c r="D201" s="488" t="s">
        <v>84</v>
      </c>
      <c r="E201" s="488">
        <f>'T 5.1'!E201+'T 5.2'!E200</f>
        <v>24.038533064430524</v>
      </c>
      <c r="F201" s="488">
        <f>'T 5.1'!F201+'T 5.2'!F200</f>
        <v>22.084456645505256</v>
      </c>
      <c r="G201" s="488">
        <f>'T 5.1'!G201+'T 5.2'!G200</f>
        <v>17.250679055098217</v>
      </c>
      <c r="H201" s="267">
        <f>'T 5.1'!H201+'T 5.2'!H200</f>
        <v>24.038533064430524</v>
      </c>
      <c r="I201" s="267">
        <f>'T 5.1'!I201+'T 5.2'!I200</f>
        <v>17.934659705317859</v>
      </c>
      <c r="J201" s="267">
        <f>'T 5.1'!J201+'T 5.2'!J200</f>
        <v>17.974819504755718</v>
      </c>
    </row>
    <row r="202" spans="1:10" x14ac:dyDescent="0.2">
      <c r="A202" s="478" t="s">
        <v>623</v>
      </c>
      <c r="B202" s="494" t="s">
        <v>84</v>
      </c>
      <c r="C202" s="494" t="s">
        <v>84</v>
      </c>
      <c r="D202" s="489" t="s">
        <v>84</v>
      </c>
      <c r="E202" s="489">
        <f>'T 5.1'!E202+'T 5.2'!E201</f>
        <v>10.372535691540177</v>
      </c>
      <c r="F202" s="489">
        <f>'T 5.1'!F202+'T 5.2'!F201</f>
        <v>11.973606171120188</v>
      </c>
      <c r="G202" s="489">
        <f>'T 5.1'!G202+'T 5.2'!G201</f>
        <v>11.384919291682433</v>
      </c>
      <c r="H202" s="490">
        <f>'T 5.1'!H202+'T 5.2'!H201</f>
        <v>10.372535691540177</v>
      </c>
      <c r="I202" s="490">
        <f>'T 5.1'!I202+'T 5.2'!I201</f>
        <v>11.468218621666647</v>
      </c>
      <c r="J202" s="490">
        <f>'T 5.1'!J202+'T 5.2'!J201</f>
        <v>11.461009689873251</v>
      </c>
    </row>
    <row r="203" spans="1:10" x14ac:dyDescent="0.2">
      <c r="A203" s="507" t="s">
        <v>624</v>
      </c>
      <c r="B203" s="508" t="s">
        <v>84</v>
      </c>
      <c r="C203" s="508" t="s">
        <v>84</v>
      </c>
      <c r="D203" s="502" t="s">
        <v>84</v>
      </c>
      <c r="E203" s="502">
        <f>'T 5.1'!E203+'T 5.2'!E202</f>
        <v>159.54926228638146</v>
      </c>
      <c r="F203" s="502">
        <f>'T 5.1'!F203+'T 5.2'!F202</f>
        <v>191.80949604485039</v>
      </c>
      <c r="G203" s="502">
        <f>'T 5.1'!G203+'T 5.2'!G202</f>
        <v>178.12110921491785</v>
      </c>
      <c r="H203" s="503">
        <f>'T 5.1'!H203+'T 5.2'!H202</f>
        <v>159.54926228638146</v>
      </c>
      <c r="I203" s="503">
        <f>'T 5.1'!I203+'T 5.2'!I202</f>
        <v>180.05801912632461</v>
      </c>
      <c r="J203" s="503">
        <f>'T 5.1'!J203+'T 5.2'!J202</f>
        <v>179.92308389537288</v>
      </c>
    </row>
    <row r="204" spans="1:10" x14ac:dyDescent="0.2">
      <c r="A204" s="478" t="s">
        <v>625</v>
      </c>
      <c r="B204" s="494" t="s">
        <v>84</v>
      </c>
      <c r="C204" s="494" t="s">
        <v>84</v>
      </c>
      <c r="D204" s="489" t="s">
        <v>84</v>
      </c>
      <c r="E204" s="489">
        <f>'T 5.1'!E204+'T 5.2'!E203</f>
        <v>9.9605608481052972</v>
      </c>
      <c r="F204" s="489">
        <f>'T 5.1'!F204+'T 5.2'!F203</f>
        <v>7.4514334517937515</v>
      </c>
      <c r="G204" s="489">
        <f>'T 5.1'!G204+'T 5.2'!G203</f>
        <v>7.5385444515862536</v>
      </c>
      <c r="H204" s="490">
        <f>'T 5.1'!H204+'T 5.2'!H203</f>
        <v>9.9605608481052972</v>
      </c>
      <c r="I204" s="490">
        <f>'T 5.1'!I204+'T 5.2'!I203</f>
        <v>7.5262182249105365</v>
      </c>
      <c r="J204" s="490">
        <f>'T 5.1'!J204+'T 5.2'!J203</f>
        <v>7.5422347288185971</v>
      </c>
    </row>
    <row r="205" spans="1:10" x14ac:dyDescent="0.2">
      <c r="A205" s="479" t="s">
        <v>332</v>
      </c>
      <c r="B205" s="492" t="s">
        <v>84</v>
      </c>
      <c r="C205" s="492" t="s">
        <v>84</v>
      </c>
      <c r="D205" s="488" t="s">
        <v>84</v>
      </c>
      <c r="E205" s="488">
        <f>'T 5.1'!E205+'T 5.2'!E204</f>
        <v>25.610251631992359</v>
      </c>
      <c r="F205" s="488">
        <f>'T 5.1'!F205+'T 5.2'!F204</f>
        <v>1.4208198454580599E-2</v>
      </c>
      <c r="G205" s="488">
        <f>'T 5.1'!G205+'T 5.2'!G204</f>
        <v>1.3137427947638705</v>
      </c>
      <c r="H205" s="267">
        <f>'T 5.1'!H205+'T 5.2'!H204</f>
        <v>25.610251631992359</v>
      </c>
      <c r="I205" s="267">
        <f>'T 5.1'!I205+'T 5.2'!I204</f>
        <v>1.1298583479638062</v>
      </c>
      <c r="J205" s="267">
        <f>'T 5.1'!J205+'T 5.2'!J204</f>
        <v>1.290924547507214</v>
      </c>
    </row>
    <row r="206" spans="1:10" s="47" customFormat="1" x14ac:dyDescent="0.2">
      <c r="A206" s="745" t="s">
        <v>626</v>
      </c>
      <c r="B206" s="489" t="s">
        <v>84</v>
      </c>
      <c r="C206" s="489" t="s">
        <v>84</v>
      </c>
      <c r="D206" s="494" t="s">
        <v>84</v>
      </c>
      <c r="E206" s="494">
        <f>'T 5.1'!E206+'T 5.2'!E205</f>
        <v>6.1651076716909028</v>
      </c>
      <c r="F206" s="494">
        <f>'T 5.1'!F206+'T 5.2'!F205</f>
        <v>32.003838431167978</v>
      </c>
      <c r="G206" s="494">
        <f>'T 5.1'!G206+'T 5.2'!G205</f>
        <v>56.358845202557802</v>
      </c>
      <c r="H206" s="495">
        <f>'T 5.1'!H206+'T 5.2'!H205</f>
        <v>6.1651076716909028</v>
      </c>
      <c r="I206" s="495">
        <f>'T 5.1'!I206+'T 5.2'!I205</f>
        <v>52.91260609535135</v>
      </c>
      <c r="J206" s="495">
        <f>'T 5.1'!J206+'T 5.2'!J205</f>
        <v>52.605035795238045</v>
      </c>
    </row>
    <row r="207" spans="1:10" x14ac:dyDescent="0.2">
      <c r="A207" s="476" t="s">
        <v>627</v>
      </c>
      <c r="B207" s="488" t="s">
        <v>84</v>
      </c>
      <c r="C207" s="488" t="s">
        <v>84</v>
      </c>
      <c r="D207" s="492" t="s">
        <v>84</v>
      </c>
      <c r="E207" s="492">
        <f>'T 5.1'!E207+'T 5.2'!E206</f>
        <v>93.493535247054453</v>
      </c>
      <c r="F207" s="492">
        <f>'T 5.1'!F207+'T 5.2'!F206</f>
        <v>134.10170963379738</v>
      </c>
      <c r="G207" s="492">
        <f>'T 5.1'!G207+'T 5.2'!G206</f>
        <v>102.32002745465769</v>
      </c>
      <c r="H207" s="493">
        <f>'T 5.1'!H207+'T 5.2'!H206</f>
        <v>93.493535247054453</v>
      </c>
      <c r="I207" s="493">
        <f>'T 5.1'!I207+'T 5.2'!I206</f>
        <v>106.81714285465098</v>
      </c>
      <c r="J207" s="493">
        <f>'T 5.1'!J207+'T 5.2'!J206</f>
        <v>106.72948156519924</v>
      </c>
    </row>
    <row r="208" spans="1:10" s="7" customFormat="1" x14ac:dyDescent="0.2">
      <c r="A208" s="477" t="s">
        <v>628</v>
      </c>
      <c r="B208" s="494" t="s">
        <v>84</v>
      </c>
      <c r="C208" s="494" t="s">
        <v>84</v>
      </c>
      <c r="D208" s="494" t="s">
        <v>84</v>
      </c>
      <c r="E208" s="494">
        <f>'T 5.1'!E208+'T 5.2'!E207</f>
        <v>24.319806880904359</v>
      </c>
      <c r="F208" s="494">
        <f>'T 5.1'!F208+'T 5.2'!F207</f>
        <v>18.238306329636686</v>
      </c>
      <c r="G208" s="494">
        <f>'T 5.1'!G208+'T 5.2'!G207</f>
        <v>10.589949311249876</v>
      </c>
      <c r="H208" s="495">
        <f>'T 5.1'!H208+'T 5.2'!H207</f>
        <v>24.319806880904359</v>
      </c>
      <c r="I208" s="495">
        <f>'T 5.1'!I208+'T 5.2'!I207</f>
        <v>11.672193603360064</v>
      </c>
      <c r="J208" s="495">
        <f>'T 5.1'!J208+'T 5.2'!J207</f>
        <v>11.755407258478826</v>
      </c>
    </row>
    <row r="209" spans="1:10" x14ac:dyDescent="0.2">
      <c r="A209" s="501" t="s">
        <v>629</v>
      </c>
      <c r="B209" s="508" t="s">
        <v>84</v>
      </c>
      <c r="C209" s="508" t="s">
        <v>84</v>
      </c>
      <c r="D209" s="508" t="s">
        <v>84</v>
      </c>
      <c r="E209" s="508">
        <f>'T 5.1'!E209+'T 5.2'!E208</f>
        <v>68.160902697431268</v>
      </c>
      <c r="F209" s="508">
        <f>'T 5.1'!F209+'T 5.2'!F208</f>
        <v>77.653010518602002</v>
      </c>
      <c r="G209" s="508">
        <f>'T 5.1'!G209+'T 5.2'!G208</f>
        <v>36.645542763482986</v>
      </c>
      <c r="H209" s="509">
        <f>'T 5.1'!H209+'T 5.2'!H208</f>
        <v>68.160902697431268</v>
      </c>
      <c r="I209" s="509">
        <f>'T 5.1'!I209+'T 5.2'!I208</f>
        <v>42.448108962364586</v>
      </c>
      <c r="J209" s="509">
        <f>'T 5.1'!J209+'T 5.2'!J208</f>
        <v>42.617283612399831</v>
      </c>
    </row>
    <row r="210" spans="1:10" x14ac:dyDescent="0.2">
      <c r="A210" s="478" t="s">
        <v>630</v>
      </c>
      <c r="B210" s="494" t="s">
        <v>84</v>
      </c>
      <c r="C210" s="494" t="s">
        <v>84</v>
      </c>
      <c r="D210" s="489" t="s">
        <v>84</v>
      </c>
      <c r="E210" s="489">
        <f>'T 5.1'!E210+'T 5.2'!E209</f>
        <v>55.802846625888975</v>
      </c>
      <c r="F210" s="489">
        <f>'T 5.1'!F210+'T 5.2'!F209</f>
        <v>61.787201735142375</v>
      </c>
      <c r="G210" s="489">
        <f>'T 5.1'!G210+'T 5.2'!G209</f>
        <v>28.546089673372183</v>
      </c>
      <c r="H210" s="490">
        <f>'T 5.1'!H210+'T 5.2'!H209</f>
        <v>55.802846625888975</v>
      </c>
      <c r="I210" s="490">
        <f>'T 5.1'!I210+'T 5.2'!I209</f>
        <v>33.249714740267109</v>
      </c>
      <c r="J210" s="490">
        <f>'T 5.1'!J210+'T 5.2'!J209</f>
        <v>33.39810072404083</v>
      </c>
    </row>
    <row r="211" spans="1:10" x14ac:dyDescent="0.2">
      <c r="A211" s="479" t="s">
        <v>333</v>
      </c>
      <c r="B211" s="492" t="s">
        <v>84</v>
      </c>
      <c r="C211" s="492" t="s">
        <v>84</v>
      </c>
      <c r="D211" s="488" t="s">
        <v>84</v>
      </c>
      <c r="E211" s="488">
        <f>'T 5.1'!E211+'T 5.2'!E210</f>
        <v>7.2974844098291047</v>
      </c>
      <c r="F211" s="488">
        <f>'T 5.1'!F211+'T 5.2'!F210</f>
        <v>4.1849940241920081</v>
      </c>
      <c r="G211" s="488">
        <f>'T 5.1'!G211+'T 5.2'!G210</f>
        <v>1.9249111142796882</v>
      </c>
      <c r="H211" s="267">
        <f>'T 5.1'!H211+'T 5.2'!H210</f>
        <v>7.2974844098291047</v>
      </c>
      <c r="I211" s="267">
        <f>'T 5.1'!I211+'T 5.2'!I210</f>
        <v>2.2447133702502517</v>
      </c>
      <c r="J211" s="267">
        <f>'T 5.1'!J211+'T 5.2'!J210</f>
        <v>2.2779575513818884</v>
      </c>
    </row>
    <row r="212" spans="1:10" x14ac:dyDescent="0.2">
      <c r="A212" s="478" t="s">
        <v>631</v>
      </c>
      <c r="B212" s="533" t="s">
        <v>84</v>
      </c>
      <c r="C212" s="533" t="s">
        <v>84</v>
      </c>
      <c r="D212" s="494" t="s">
        <v>84</v>
      </c>
      <c r="E212" s="494">
        <f>'T 5.1'!E212+'T 5.2'!E211</f>
        <v>0.20791556098078759</v>
      </c>
      <c r="F212" s="494">
        <f>'T 5.1'!F212+'T 5.2'!F211</f>
        <v>1.4457167352122426</v>
      </c>
      <c r="G212" s="494">
        <f>'T 5.1'!G212+'T 5.2'!G211</f>
        <v>0.95669113790310267</v>
      </c>
      <c r="H212" s="495">
        <f>'T 5.1'!H212+'T 5.2'!H211</f>
        <v>0.20791556098078759</v>
      </c>
      <c r="I212" s="495">
        <f>'T 5.1'!I212+'T 5.2'!I211</f>
        <v>1.0258883733500461</v>
      </c>
      <c r="J212" s="495">
        <f>'T 5.1'!J212+'T 5.2'!J211</f>
        <v>1.0205066063706689</v>
      </c>
    </row>
    <row r="213" spans="1:10" s="47" customFormat="1" x14ac:dyDescent="0.2">
      <c r="A213" s="479" t="s">
        <v>632</v>
      </c>
      <c r="B213" s="492" t="s">
        <v>84</v>
      </c>
      <c r="C213" s="492" t="s">
        <v>84</v>
      </c>
      <c r="D213" s="492" t="s">
        <v>84</v>
      </c>
      <c r="E213" s="492">
        <f>'T 5.1'!E213+'T 5.2'!E212</f>
        <v>0.53986287283727841</v>
      </c>
      <c r="F213" s="492">
        <f>'T 5.1'!F213+'T 5.2'!F212</f>
        <v>0.48805015704156357</v>
      </c>
      <c r="G213" s="492">
        <f>'T 5.1'!G213+'T 5.2'!G212</f>
        <v>1.144837980829096</v>
      </c>
      <c r="H213" s="493">
        <f>'T 5.1'!H213+'T 5.2'!H212</f>
        <v>0.53986287283727841</v>
      </c>
      <c r="I213" s="493">
        <f>'T 5.1'!I213+'T 5.2'!I212</f>
        <v>1.0519023514236252</v>
      </c>
      <c r="J213" s="493">
        <f>'T 5.1'!J213+'T 5.2'!J212</f>
        <v>1.0485334409704627</v>
      </c>
    </row>
    <row r="214" spans="1:10" s="7" customFormat="1" x14ac:dyDescent="0.2">
      <c r="A214" s="745" t="s">
        <v>633</v>
      </c>
      <c r="B214" s="751" t="s">
        <v>84</v>
      </c>
      <c r="C214" s="751" t="s">
        <v>84</v>
      </c>
      <c r="D214" s="751" t="s">
        <v>84</v>
      </c>
      <c r="E214" s="751">
        <f>'T 5.1'!E214+'T 5.2'!E213</f>
        <v>4.3127932278951278</v>
      </c>
      <c r="F214" s="751">
        <f>'T 5.1'!F214+'T 5.2'!F213</f>
        <v>9.7470478670138192</v>
      </c>
      <c r="G214" s="751">
        <f>'T 5.1'!G214+'T 5.2'!G213</f>
        <v>4.0730128569453781</v>
      </c>
      <c r="H214" s="751">
        <f>'T 5.1'!H214+'T 5.2'!H213</f>
        <v>4.3127932278951278</v>
      </c>
      <c r="I214" s="751">
        <f>'T 5.1'!I214+'T 5.2'!I213</f>
        <v>4.8758901269417425</v>
      </c>
      <c r="J214" s="751">
        <f>'T 5.1'!J214+'T 5.2'!J213</f>
        <v>4.8721852895050306</v>
      </c>
    </row>
    <row r="215" spans="1:10" s="7" customFormat="1" x14ac:dyDescent="0.2">
      <c r="A215" s="742" t="s">
        <v>634</v>
      </c>
      <c r="B215" s="748" t="s">
        <v>84</v>
      </c>
      <c r="C215" s="748" t="s">
        <v>84</v>
      </c>
      <c r="D215" s="748" t="s">
        <v>84</v>
      </c>
      <c r="E215" s="748">
        <f>'T 5.1'!E215+'T 5.2'!E214</f>
        <v>0</v>
      </c>
      <c r="F215" s="748">
        <f>'T 5.1'!F215+'T 5.2'!F214</f>
        <v>0</v>
      </c>
      <c r="G215" s="748">
        <f>'T 5.1'!G215+'T 5.2'!G214</f>
        <v>1.1063417542138223E-3</v>
      </c>
      <c r="H215" s="748">
        <f>'T 5.1'!H215+'T 5.2'!H214</f>
        <v>0</v>
      </c>
      <c r="I215" s="748">
        <f>'T 5.1'!I215+'T 5.2'!I214</f>
        <v>9.4979413938064039E-4</v>
      </c>
      <c r="J215" s="748">
        <f>'T 5.1'!J215+'T 5.2'!J214</f>
        <v>9.4354506770096078E-4</v>
      </c>
    </row>
    <row r="216" spans="1:10" s="7" customFormat="1" x14ac:dyDescent="0.2">
      <c r="A216" s="746" t="s">
        <v>648</v>
      </c>
      <c r="B216" s="739" t="s">
        <v>84</v>
      </c>
      <c r="C216" s="739" t="s">
        <v>84</v>
      </c>
      <c r="D216" s="739" t="s">
        <v>84</v>
      </c>
      <c r="E216" s="739">
        <f>'T 5.1'!E216+'T 5.2'!E215</f>
        <v>952.64676918586133</v>
      </c>
      <c r="F216" s="739">
        <f>'T 5.1'!F216+'T 5.2'!F215</f>
        <v>929.6866726409221</v>
      </c>
      <c r="G216" s="739">
        <f>'T 5.1'!G216+'T 5.2'!G215</f>
        <v>778.04145784626917</v>
      </c>
      <c r="H216" s="739">
        <f>'T 5.1'!H216+'T 5.2'!H215</f>
        <v>952.64676918586133</v>
      </c>
      <c r="I216" s="739">
        <f>'T 5.1'!I216+'T 5.2'!I215</f>
        <v>799.4992909132659</v>
      </c>
      <c r="J216" s="739">
        <f>'T 5.1'!J216+'T 5.2'!J215</f>
        <v>800.50690880603543</v>
      </c>
    </row>
    <row r="217" spans="1:10" ht="14.25" customHeight="1" x14ac:dyDescent="0.2">
      <c r="A217" s="747" t="s">
        <v>118</v>
      </c>
      <c r="B217" s="752" t="s">
        <v>84</v>
      </c>
      <c r="C217" s="752" t="s">
        <v>84</v>
      </c>
      <c r="D217" s="752" t="s">
        <v>84</v>
      </c>
      <c r="E217" s="752">
        <f>'T 5.1'!E217</f>
        <v>15.773042869652905</v>
      </c>
      <c r="F217" s="752">
        <f>'T 5.1'!F217</f>
        <v>19.156060086912376</v>
      </c>
      <c r="G217" s="752">
        <f>'T 5.1'!G217</f>
        <v>17.135879361571053</v>
      </c>
      <c r="H217" s="752">
        <f>'T 5.1'!H217</f>
        <v>15.773042869652905</v>
      </c>
      <c r="I217" s="752">
        <f>'T 5.1'!I217</f>
        <v>17.421735402780389</v>
      </c>
      <c r="J217" s="752">
        <f>'T 5.1'!J217</f>
        <v>17.410888001864663</v>
      </c>
    </row>
    <row r="218" spans="1:10" x14ac:dyDescent="0.2">
      <c r="A218" s="511" t="s">
        <v>647</v>
      </c>
      <c r="B218" s="3"/>
      <c r="C218" s="3"/>
      <c r="D218" s="755"/>
      <c r="E218" s="755"/>
      <c r="F218" s="755"/>
      <c r="G218" s="755"/>
      <c r="H218" s="755"/>
      <c r="I218" s="755"/>
      <c r="J218" s="755"/>
    </row>
    <row r="219" spans="1:10" x14ac:dyDescent="0.2">
      <c r="A219" s="38" t="s">
        <v>349</v>
      </c>
      <c r="B219" s="3"/>
      <c r="C219" s="3"/>
      <c r="D219" s="755"/>
      <c r="E219" s="755"/>
      <c r="F219" s="755"/>
      <c r="G219" s="755"/>
      <c r="H219" s="755"/>
      <c r="I219" s="755"/>
      <c r="J219" s="755"/>
    </row>
    <row r="220" spans="1:10" x14ac:dyDescent="0.2">
      <c r="A220" s="242" t="s">
        <v>742</v>
      </c>
      <c r="B220" s="3"/>
      <c r="C220" s="3"/>
      <c r="D220" s="212"/>
      <c r="E220" s="3"/>
      <c r="F220" s="3"/>
      <c r="G220" s="212"/>
      <c r="H220" s="3"/>
      <c r="I220" s="3"/>
      <c r="J220" s="3"/>
    </row>
    <row r="221" spans="1:10" x14ac:dyDescent="0.2">
      <c r="E221" s="532"/>
      <c r="F221" s="532"/>
      <c r="G221" s="532"/>
      <c r="H221" s="532"/>
      <c r="I221" s="532"/>
      <c r="J221" s="532"/>
    </row>
    <row r="222" spans="1:10" ht="87" customHeight="1" x14ac:dyDescent="0.2">
      <c r="A222" s="820" t="s">
        <v>350</v>
      </c>
      <c r="B222" s="821"/>
      <c r="C222" s="821"/>
      <c r="D222" s="821"/>
      <c r="E222" s="821"/>
      <c r="F222" s="821"/>
      <c r="G222" s="821"/>
      <c r="H222" s="821"/>
      <c r="I222" s="821"/>
      <c r="J222" s="822"/>
    </row>
  </sheetData>
  <mergeCells count="1">
    <mergeCell ref="A222:J222"/>
  </mergeCells>
  <printOptions horizontalCentered="1" verticalCentered="1"/>
  <pageMargins left="0.70866141732283472" right="0.70866141732283472" top="0.19685039370078741" bottom="0.19685039370078741" header="0" footer="0"/>
  <pageSetup paperSize="9" scale="50" firstPageNumber="83" orientation="landscape" useFirstPageNumber="1" r:id="rId1"/>
  <headerFooter>
    <oddHeader>&amp;R&amp;12Les groupements à fiscalité propre en 2023</oddHeader>
    <oddFooter>&amp;L&amp;12Direction Générale des Collectivités Locales / DESL&amp;C&amp;12&amp;P&amp;R&amp;12Mise en ligne : janvier 2025</oddFooter>
    <evenHeader>&amp;RLes groupements à fiscalité propre en 2019</evenHeader>
    <evenFooter>&amp;LDirection Générale des Collectivités Locales / DESL&amp;C84&amp;RMise en ligne : mai 2021</evenFooter>
    <firstHeader>&amp;R&amp;12Les groupements à fiscalité propre en 2019</firstHeader>
    <firstFooter>&amp;L&amp;12Direction Générale des Collectivités Locales / DESL&amp;C&amp;12 83&amp;R&amp;12Mise en ligne : mai 2021</firstFooter>
  </headerFooter>
  <rowBreaks count="2" manualBreakCount="2">
    <brk id="75" max="16383" man="1"/>
    <brk id="147"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2"/>
  <sheetViews>
    <sheetView zoomScaleNormal="100" workbookViewId="0">
      <selection activeCell="C70" sqref="C70:G70"/>
    </sheetView>
  </sheetViews>
  <sheetFormatPr baseColWidth="10" defaultRowHeight="12.75" x14ac:dyDescent="0.2"/>
  <cols>
    <col min="1" max="1" width="78.5703125" customWidth="1"/>
    <col min="2" max="10" width="17.28515625" customWidth="1"/>
    <col min="12" max="12" width="12" bestFit="1" customWidth="1"/>
  </cols>
  <sheetData>
    <row r="1" spans="1:10" ht="18" x14ac:dyDescent="0.25">
      <c r="A1" s="9" t="s">
        <v>548</v>
      </c>
    </row>
    <row r="2" spans="1:10" ht="18" x14ac:dyDescent="0.25">
      <c r="A2" s="9"/>
    </row>
    <row r="3" spans="1:10" ht="12.75" customHeight="1" x14ac:dyDescent="0.25">
      <c r="A3" s="88" t="s">
        <v>796</v>
      </c>
    </row>
    <row r="4" spans="1:10" ht="13.5" thickBot="1" x14ac:dyDescent="0.25">
      <c r="A4" s="205"/>
      <c r="J4" s="398" t="s">
        <v>334</v>
      </c>
    </row>
    <row r="5" spans="1:10" ht="12.75" customHeight="1" x14ac:dyDescent="0.2">
      <c r="A5" s="204" t="s">
        <v>642</v>
      </c>
      <c r="B5" s="480" t="s">
        <v>34</v>
      </c>
      <c r="C5" s="480" t="s">
        <v>455</v>
      </c>
      <c r="D5" s="480" t="s">
        <v>457</v>
      </c>
      <c r="E5" s="480" t="s">
        <v>97</v>
      </c>
      <c r="F5" s="480" t="s">
        <v>267</v>
      </c>
      <c r="G5" s="481">
        <v>300000</v>
      </c>
      <c r="H5" s="482" t="s">
        <v>342</v>
      </c>
      <c r="I5" s="482" t="s">
        <v>342</v>
      </c>
      <c r="J5" s="482" t="s">
        <v>340</v>
      </c>
    </row>
    <row r="6" spans="1:10" ht="12.75" customHeight="1" x14ac:dyDescent="0.2">
      <c r="A6" s="203"/>
      <c r="B6" s="483" t="s">
        <v>454</v>
      </c>
      <c r="C6" s="483" t="s">
        <v>35</v>
      </c>
      <c r="D6" s="483" t="s">
        <v>35</v>
      </c>
      <c r="E6" s="483" t="s">
        <v>35</v>
      </c>
      <c r="F6" s="483" t="s">
        <v>35</v>
      </c>
      <c r="G6" s="483" t="s">
        <v>36</v>
      </c>
      <c r="H6" s="484" t="s">
        <v>644</v>
      </c>
      <c r="I6" s="484" t="s">
        <v>282</v>
      </c>
      <c r="J6" s="484" t="s">
        <v>106</v>
      </c>
    </row>
    <row r="7" spans="1:10" ht="12.75" customHeight="1" thickBot="1" x14ac:dyDescent="0.25">
      <c r="A7" s="206"/>
      <c r="B7" s="485" t="s">
        <v>36</v>
      </c>
      <c r="C7" s="485" t="s">
        <v>456</v>
      </c>
      <c r="D7" s="485" t="s">
        <v>99</v>
      </c>
      <c r="E7" s="485" t="s">
        <v>100</v>
      </c>
      <c r="F7" s="485" t="s">
        <v>268</v>
      </c>
      <c r="G7" s="485" t="s">
        <v>101</v>
      </c>
      <c r="H7" s="486" t="s">
        <v>282</v>
      </c>
      <c r="I7" s="486" t="s">
        <v>101</v>
      </c>
      <c r="J7" s="486" t="s">
        <v>343</v>
      </c>
    </row>
    <row r="8" spans="1:10" ht="12.75" customHeight="1" x14ac:dyDescent="0.2"/>
    <row r="9" spans="1:10" ht="14.25" customHeight="1" x14ac:dyDescent="0.2">
      <c r="A9" s="496" t="s">
        <v>595</v>
      </c>
      <c r="B9" s="497" t="s">
        <v>84</v>
      </c>
      <c r="C9" s="497">
        <v>9.8164588899999998</v>
      </c>
      <c r="D9" s="497">
        <v>115.75509362000001</v>
      </c>
      <c r="E9" s="497">
        <v>955.04197277999992</v>
      </c>
      <c r="F9" s="497">
        <v>1410.4264057190001</v>
      </c>
      <c r="G9" s="497">
        <v>92.306292129999989</v>
      </c>
      <c r="H9" s="498">
        <f>SUM(C9:E9)</f>
        <v>1080.6135252899999</v>
      </c>
      <c r="I9" s="498">
        <f>SUM(F9:G9)</f>
        <v>1502.732697849</v>
      </c>
      <c r="J9" s="498">
        <f>SUM(H9:I9)</f>
        <v>2583.3462231389999</v>
      </c>
    </row>
    <row r="10" spans="1:10" ht="14.25" customHeight="1" x14ac:dyDescent="0.2">
      <c r="A10" s="476" t="s">
        <v>596</v>
      </c>
      <c r="B10" s="488" t="s">
        <v>84</v>
      </c>
      <c r="C10" s="488">
        <v>1.2727667199999999</v>
      </c>
      <c r="D10" s="488">
        <v>17.925791349000001</v>
      </c>
      <c r="E10" s="488">
        <v>42.962647090000004</v>
      </c>
      <c r="F10" s="488">
        <v>52.539079398999995</v>
      </c>
      <c r="G10" s="488">
        <v>7.2829107300000002</v>
      </c>
      <c r="H10" s="267">
        <f t="shared" ref="H10:H70" si="0">SUM(C10:E10)</f>
        <v>62.161205159000005</v>
      </c>
      <c r="I10" s="267">
        <f t="shared" ref="I10:I70" si="1">SUM(F10:G10)</f>
        <v>59.821990128999992</v>
      </c>
      <c r="J10" s="267">
        <f t="shared" ref="J10:J70" si="2">SUM(H10:I10)</f>
        <v>121.98319528799999</v>
      </c>
    </row>
    <row r="11" spans="1:10" ht="14.25" customHeight="1" x14ac:dyDescent="0.2">
      <c r="A11" s="477" t="s">
        <v>321</v>
      </c>
      <c r="B11" s="489" t="s">
        <v>84</v>
      </c>
      <c r="C11" s="489">
        <v>7.8076410199999993</v>
      </c>
      <c r="D11" s="489">
        <v>93.892275639000005</v>
      </c>
      <c r="E11" s="489">
        <v>872.26971399000001</v>
      </c>
      <c r="F11" s="489">
        <v>1292.3937568189999</v>
      </c>
      <c r="G11" s="489">
        <v>79.725880910000001</v>
      </c>
      <c r="H11" s="490">
        <f t="shared" si="0"/>
        <v>973.96963064900001</v>
      </c>
      <c r="I11" s="490">
        <f t="shared" si="1"/>
        <v>1372.1196377289998</v>
      </c>
      <c r="J11" s="490">
        <f t="shared" si="2"/>
        <v>2346.0892683779998</v>
      </c>
    </row>
    <row r="12" spans="1:10" ht="14.25" customHeight="1" x14ac:dyDescent="0.2">
      <c r="A12" s="476" t="s">
        <v>597</v>
      </c>
      <c r="B12" s="488" t="s">
        <v>84</v>
      </c>
      <c r="C12" s="488">
        <v>0.64089227000000004</v>
      </c>
      <c r="D12" s="488">
        <v>3.9370266300000001</v>
      </c>
      <c r="E12" s="488">
        <v>39.155188789999997</v>
      </c>
      <c r="F12" s="488">
        <v>63.389670630000005</v>
      </c>
      <c r="G12" s="488">
        <v>5.29750049</v>
      </c>
      <c r="H12" s="267">
        <f t="shared" si="0"/>
        <v>43.733107689999997</v>
      </c>
      <c r="I12" s="267">
        <f t="shared" si="1"/>
        <v>68.687171120000002</v>
      </c>
      <c r="J12" s="267">
        <f t="shared" si="2"/>
        <v>112.42027881</v>
      </c>
    </row>
    <row r="13" spans="1:10" s="7" customFormat="1" ht="14.25" customHeight="1" x14ac:dyDescent="0.2">
      <c r="A13" s="477" t="s">
        <v>598</v>
      </c>
      <c r="B13" s="489" t="s">
        <v>84</v>
      </c>
      <c r="C13" s="489">
        <v>9.5158880000000001E-2</v>
      </c>
      <c r="D13" s="489">
        <v>0</v>
      </c>
      <c r="E13" s="489">
        <v>0.65442291000000008</v>
      </c>
      <c r="F13" s="489">
        <v>2.1038988700000001</v>
      </c>
      <c r="G13" s="489">
        <v>0</v>
      </c>
      <c r="H13" s="490">
        <f t="shared" si="0"/>
        <v>0.74958179000000014</v>
      </c>
      <c r="I13" s="490">
        <f t="shared" si="1"/>
        <v>2.1038988700000001</v>
      </c>
      <c r="J13" s="490">
        <f t="shared" si="2"/>
        <v>2.8534806600000002</v>
      </c>
    </row>
    <row r="14" spans="1:10" s="47" customFormat="1" ht="14.25" customHeight="1" x14ac:dyDescent="0.2">
      <c r="A14" s="501" t="s">
        <v>322</v>
      </c>
      <c r="B14" s="502" t="s">
        <v>84</v>
      </c>
      <c r="C14" s="502">
        <v>1.4534668589999999</v>
      </c>
      <c r="D14" s="502">
        <v>18.082503210000002</v>
      </c>
      <c r="E14" s="502">
        <v>175.63626590000001</v>
      </c>
      <c r="F14" s="502">
        <v>317.90609439999997</v>
      </c>
      <c r="G14" s="502">
        <v>16.48502367</v>
      </c>
      <c r="H14" s="503">
        <f t="shared" si="0"/>
        <v>195.17223596900001</v>
      </c>
      <c r="I14" s="503">
        <f t="shared" si="1"/>
        <v>334.39111806999995</v>
      </c>
      <c r="J14" s="503">
        <f t="shared" si="2"/>
        <v>529.56335403899993</v>
      </c>
    </row>
    <row r="15" spans="1:10" s="47" customFormat="1" ht="14.25" customHeight="1" x14ac:dyDescent="0.2">
      <c r="A15" s="477" t="s">
        <v>599</v>
      </c>
      <c r="B15" s="489" t="s">
        <v>84</v>
      </c>
      <c r="C15" s="489">
        <v>0</v>
      </c>
      <c r="D15" s="489">
        <v>0.14912955</v>
      </c>
      <c r="E15" s="489">
        <v>1.4134967599999999</v>
      </c>
      <c r="F15" s="489">
        <v>4.3758332699999993</v>
      </c>
      <c r="G15" s="489">
        <v>3.4992490099999998</v>
      </c>
      <c r="H15" s="490">
        <f t="shared" si="0"/>
        <v>1.56262631</v>
      </c>
      <c r="I15" s="490">
        <f t="shared" si="1"/>
        <v>7.8750822799999991</v>
      </c>
      <c r="J15" s="490">
        <f t="shared" si="2"/>
        <v>9.4377085899999997</v>
      </c>
    </row>
    <row r="16" spans="1:10" s="47" customFormat="1" ht="14.25" customHeight="1" x14ac:dyDescent="0.2">
      <c r="A16" s="476" t="s">
        <v>600</v>
      </c>
      <c r="B16" s="488" t="s">
        <v>84</v>
      </c>
      <c r="C16" s="488">
        <v>0.16571759999999999</v>
      </c>
      <c r="D16" s="488">
        <v>4.6568539999999999E-2</v>
      </c>
      <c r="E16" s="488">
        <v>7.6180698190000005</v>
      </c>
      <c r="F16" s="488">
        <v>29.648073328999999</v>
      </c>
      <c r="G16" s="488">
        <v>2.8226506800000002</v>
      </c>
      <c r="H16" s="267">
        <f t="shared" si="0"/>
        <v>7.8303559590000003</v>
      </c>
      <c r="I16" s="267">
        <f t="shared" si="1"/>
        <v>32.470724009000001</v>
      </c>
      <c r="J16" s="267">
        <f t="shared" si="2"/>
        <v>40.301079968000003</v>
      </c>
    </row>
    <row r="17" spans="1:10" s="47" customFormat="1" ht="14.25" customHeight="1" x14ac:dyDescent="0.2">
      <c r="A17" s="491" t="s">
        <v>601</v>
      </c>
      <c r="B17" s="489" t="s">
        <v>84</v>
      </c>
      <c r="C17" s="489">
        <v>1.138989</v>
      </c>
      <c r="D17" s="489">
        <v>17.767396390000002</v>
      </c>
      <c r="E17" s="489">
        <v>162.12386584999999</v>
      </c>
      <c r="F17" s="489">
        <v>273.34065248000002</v>
      </c>
      <c r="G17" s="489">
        <v>10.133795109999999</v>
      </c>
      <c r="H17" s="490">
        <f t="shared" si="0"/>
        <v>181.03025123999998</v>
      </c>
      <c r="I17" s="490">
        <f t="shared" si="1"/>
        <v>283.47444759000001</v>
      </c>
      <c r="J17" s="490">
        <f t="shared" si="2"/>
        <v>464.50469883</v>
      </c>
    </row>
    <row r="18" spans="1:10" s="47" customFormat="1" ht="14.25" customHeight="1" x14ac:dyDescent="0.2">
      <c r="A18" s="476" t="s">
        <v>323</v>
      </c>
      <c r="B18" s="488" t="s">
        <v>84</v>
      </c>
      <c r="C18" s="488">
        <v>8.1859390000000004E-2</v>
      </c>
      <c r="D18" s="488">
        <v>0.10032824</v>
      </c>
      <c r="E18" s="488">
        <v>1.6592615100000001</v>
      </c>
      <c r="F18" s="488">
        <v>6.6230801500000007</v>
      </c>
      <c r="G18" s="488">
        <v>2.932887E-2</v>
      </c>
      <c r="H18" s="267">
        <f t="shared" si="0"/>
        <v>1.8414491400000002</v>
      </c>
      <c r="I18" s="267">
        <f t="shared" si="1"/>
        <v>6.6524090200000003</v>
      </c>
      <c r="J18" s="267">
        <f t="shared" si="2"/>
        <v>8.4938581600000003</v>
      </c>
    </row>
    <row r="19" spans="1:10" s="7" customFormat="1" ht="14.25" customHeight="1" x14ac:dyDescent="0.2">
      <c r="A19" s="477" t="s">
        <v>602</v>
      </c>
      <c r="B19" s="489" t="s">
        <v>84</v>
      </c>
      <c r="C19" s="489">
        <v>6.6900870000000001E-2</v>
      </c>
      <c r="D19" s="489">
        <v>1.9080490000000002E-2</v>
      </c>
      <c r="E19" s="489">
        <v>2.82157196</v>
      </c>
      <c r="F19" s="489">
        <v>3.9184551700000001</v>
      </c>
      <c r="G19" s="489">
        <v>0</v>
      </c>
      <c r="H19" s="490">
        <f t="shared" si="0"/>
        <v>2.9075533199999999</v>
      </c>
      <c r="I19" s="490">
        <f t="shared" si="1"/>
        <v>3.9184551700000001</v>
      </c>
      <c r="J19" s="490">
        <f t="shared" si="2"/>
        <v>6.8260084899999995</v>
      </c>
    </row>
    <row r="20" spans="1:10" s="47" customFormat="1" ht="14.25" customHeight="1" x14ac:dyDescent="0.2">
      <c r="A20" s="501" t="s">
        <v>324</v>
      </c>
      <c r="B20" s="502" t="s">
        <v>84</v>
      </c>
      <c r="C20" s="502">
        <v>4.4301456799999999</v>
      </c>
      <c r="D20" s="502">
        <v>26.731685300000002</v>
      </c>
      <c r="E20" s="502">
        <v>97.978018349999999</v>
      </c>
      <c r="F20" s="502">
        <v>160.25500356000001</v>
      </c>
      <c r="G20" s="502">
        <v>6.3607466600000002</v>
      </c>
      <c r="H20" s="503">
        <f t="shared" si="0"/>
        <v>129.13984933</v>
      </c>
      <c r="I20" s="503">
        <f t="shared" si="1"/>
        <v>166.61575022</v>
      </c>
      <c r="J20" s="503">
        <f t="shared" si="2"/>
        <v>295.75559955</v>
      </c>
    </row>
    <row r="21" spans="1:10" s="47" customFormat="1" ht="14.25" customHeight="1" x14ac:dyDescent="0.2">
      <c r="A21" s="491" t="s">
        <v>603</v>
      </c>
      <c r="B21" s="489" t="s">
        <v>84</v>
      </c>
      <c r="C21" s="489">
        <v>0.22667014999999999</v>
      </c>
      <c r="D21" s="489">
        <v>0.65525044999999993</v>
      </c>
      <c r="E21" s="489">
        <v>25.028514359999999</v>
      </c>
      <c r="F21" s="489">
        <v>15.589230448999999</v>
      </c>
      <c r="G21" s="489">
        <v>0.23475926999999999</v>
      </c>
      <c r="H21" s="490">
        <f t="shared" si="0"/>
        <v>25.91043496</v>
      </c>
      <c r="I21" s="490">
        <f t="shared" si="1"/>
        <v>15.823989718999998</v>
      </c>
      <c r="J21" s="490">
        <f t="shared" si="2"/>
        <v>41.734424679</v>
      </c>
    </row>
    <row r="22" spans="1:10" s="47" customFormat="1" ht="14.25" customHeight="1" x14ac:dyDescent="0.2">
      <c r="A22" s="476" t="s">
        <v>325</v>
      </c>
      <c r="B22" s="488" t="s">
        <v>84</v>
      </c>
      <c r="C22" s="488">
        <v>2.9393597200000001</v>
      </c>
      <c r="D22" s="488">
        <v>10.596404848999999</v>
      </c>
      <c r="E22" s="488">
        <v>30.893670440000001</v>
      </c>
      <c r="F22" s="488">
        <v>21.77672037</v>
      </c>
      <c r="G22" s="488">
        <v>1.0121049999999999E-2</v>
      </c>
      <c r="H22" s="267">
        <f t="shared" si="0"/>
        <v>44.429435009000002</v>
      </c>
      <c r="I22" s="267">
        <f t="shared" si="1"/>
        <v>21.786841419999998</v>
      </c>
      <c r="J22" s="267">
        <f t="shared" si="2"/>
        <v>66.216276429000004</v>
      </c>
    </row>
    <row r="23" spans="1:10" s="47" customFormat="1" ht="14.25" customHeight="1" x14ac:dyDescent="0.2">
      <c r="A23" s="477" t="s">
        <v>326</v>
      </c>
      <c r="B23" s="489" t="s">
        <v>84</v>
      </c>
      <c r="C23" s="489">
        <v>0</v>
      </c>
      <c r="D23" s="489">
        <v>4.2118999999999993E-3</v>
      </c>
      <c r="E23" s="489">
        <v>0.86951257999999998</v>
      </c>
      <c r="F23" s="489">
        <v>5.638199E-2</v>
      </c>
      <c r="G23" s="489">
        <v>1.0846387</v>
      </c>
      <c r="H23" s="490">
        <f t="shared" si="0"/>
        <v>0.87372448000000003</v>
      </c>
      <c r="I23" s="490">
        <f t="shared" si="1"/>
        <v>1.1410206899999999</v>
      </c>
      <c r="J23" s="490">
        <f t="shared" si="2"/>
        <v>2.0147451699999999</v>
      </c>
    </row>
    <row r="24" spans="1:10" s="47" customFormat="1" ht="14.25" customHeight="1" x14ac:dyDescent="0.2">
      <c r="A24" s="476" t="s">
        <v>604</v>
      </c>
      <c r="B24" s="488" t="s">
        <v>84</v>
      </c>
      <c r="C24" s="488">
        <v>0</v>
      </c>
      <c r="D24" s="488">
        <v>1.0288187499999999</v>
      </c>
      <c r="E24" s="488">
        <v>9.7810782799999991</v>
      </c>
      <c r="F24" s="488">
        <v>46.192801269</v>
      </c>
      <c r="G24" s="488">
        <v>4.272566189</v>
      </c>
      <c r="H24" s="267">
        <f t="shared" si="0"/>
        <v>10.809897029999998</v>
      </c>
      <c r="I24" s="267">
        <f t="shared" si="1"/>
        <v>50.465367458000003</v>
      </c>
      <c r="J24" s="267">
        <f t="shared" si="2"/>
        <v>61.275264488000005</v>
      </c>
    </row>
    <row r="25" spans="1:10" s="47" customFormat="1" ht="14.25" customHeight="1" x14ac:dyDescent="0.2">
      <c r="A25" s="477" t="s">
        <v>605</v>
      </c>
      <c r="B25" s="489" t="s">
        <v>84</v>
      </c>
      <c r="C25" s="489">
        <v>1.2023541000000002</v>
      </c>
      <c r="D25" s="489">
        <v>13.71630725</v>
      </c>
      <c r="E25" s="489">
        <v>16.443879199999998</v>
      </c>
      <c r="F25" s="489">
        <v>63.246215110000001</v>
      </c>
      <c r="G25" s="489">
        <v>0.56151731999999999</v>
      </c>
      <c r="H25" s="490">
        <f t="shared" si="0"/>
        <v>31.362540549999999</v>
      </c>
      <c r="I25" s="490">
        <f t="shared" si="1"/>
        <v>63.807732430000002</v>
      </c>
      <c r="J25" s="490">
        <f t="shared" si="2"/>
        <v>95.170272979999993</v>
      </c>
    </row>
    <row r="26" spans="1:10" s="7" customFormat="1" ht="14.25" customHeight="1" x14ac:dyDescent="0.2">
      <c r="A26" s="479" t="s">
        <v>327</v>
      </c>
      <c r="B26" s="492" t="s">
        <v>84</v>
      </c>
      <c r="C26" s="492">
        <v>6.1761709999999997E-2</v>
      </c>
      <c r="D26" s="492">
        <v>0.73069209999999996</v>
      </c>
      <c r="E26" s="492">
        <v>14.96136349</v>
      </c>
      <c r="F26" s="492">
        <v>13.393654369</v>
      </c>
      <c r="G26" s="492">
        <v>0.19714413</v>
      </c>
      <c r="H26" s="493">
        <f t="shared" si="0"/>
        <v>15.7538173</v>
      </c>
      <c r="I26" s="493">
        <f t="shared" si="1"/>
        <v>13.590798499</v>
      </c>
      <c r="J26" s="493">
        <f t="shared" si="2"/>
        <v>29.344615799</v>
      </c>
    </row>
    <row r="27" spans="1:10" s="47" customFormat="1" ht="14.25" customHeight="1" x14ac:dyDescent="0.2">
      <c r="A27" s="475" t="s">
        <v>606</v>
      </c>
      <c r="B27" s="499" t="s">
        <v>84</v>
      </c>
      <c r="C27" s="499">
        <v>7.2163584299999997</v>
      </c>
      <c r="D27" s="499">
        <v>79.858500419999999</v>
      </c>
      <c r="E27" s="499">
        <v>577.23672061899993</v>
      </c>
      <c r="F27" s="499">
        <v>930.48930587999996</v>
      </c>
      <c r="G27" s="499">
        <v>114.90931756000001</v>
      </c>
      <c r="H27" s="500">
        <f t="shared" si="0"/>
        <v>664.31157946899998</v>
      </c>
      <c r="I27" s="500">
        <f t="shared" si="1"/>
        <v>1045.3986234399999</v>
      </c>
      <c r="J27" s="500">
        <f t="shared" si="2"/>
        <v>1709.7102029089999</v>
      </c>
    </row>
    <row r="28" spans="1:10" s="47" customFormat="1" ht="14.25" customHeight="1" x14ac:dyDescent="0.2">
      <c r="A28" s="479" t="s">
        <v>607</v>
      </c>
      <c r="B28" s="492" t="s">
        <v>84</v>
      </c>
      <c r="C28" s="492">
        <v>0.14794142999999998</v>
      </c>
      <c r="D28" s="492">
        <v>4.0068481800000004</v>
      </c>
      <c r="E28" s="492">
        <v>24.97575093</v>
      </c>
      <c r="F28" s="492">
        <v>68.727006569999986</v>
      </c>
      <c r="G28" s="492">
        <v>2.4645364900000004</v>
      </c>
      <c r="H28" s="493">
        <f t="shared" si="0"/>
        <v>29.130540540000002</v>
      </c>
      <c r="I28" s="493">
        <f t="shared" si="1"/>
        <v>71.191543059999987</v>
      </c>
      <c r="J28" s="493">
        <f t="shared" si="2"/>
        <v>100.32208359999998</v>
      </c>
    </row>
    <row r="29" spans="1:10" s="47" customFormat="1" ht="14.25" customHeight="1" x14ac:dyDescent="0.2">
      <c r="A29" s="477" t="s">
        <v>328</v>
      </c>
      <c r="B29" s="489" t="s">
        <v>84</v>
      </c>
      <c r="C29" s="489">
        <v>3.4855498890000001</v>
      </c>
      <c r="D29" s="489">
        <v>32.65083628</v>
      </c>
      <c r="E29" s="489">
        <v>237.54313194999997</v>
      </c>
      <c r="F29" s="489">
        <v>488.50808457900001</v>
      </c>
      <c r="G29" s="489">
        <v>70.078243158999996</v>
      </c>
      <c r="H29" s="490">
        <f t="shared" si="0"/>
        <v>273.67951811899997</v>
      </c>
      <c r="I29" s="490">
        <f t="shared" si="1"/>
        <v>558.58632773800002</v>
      </c>
      <c r="J29" s="490">
        <f t="shared" si="2"/>
        <v>832.26584585699993</v>
      </c>
    </row>
    <row r="30" spans="1:10" s="7" customFormat="1" ht="14.25" customHeight="1" x14ac:dyDescent="0.2">
      <c r="A30" s="476" t="s">
        <v>608</v>
      </c>
      <c r="B30" s="488" t="s">
        <v>84</v>
      </c>
      <c r="C30" s="488">
        <v>1.8462508089999998</v>
      </c>
      <c r="D30" s="488">
        <v>21.206031710000001</v>
      </c>
      <c r="E30" s="488">
        <v>151.79214505899998</v>
      </c>
      <c r="F30" s="488">
        <v>314.06552162999998</v>
      </c>
      <c r="G30" s="488">
        <v>49.362691079999998</v>
      </c>
      <c r="H30" s="267">
        <f t="shared" si="0"/>
        <v>174.84442757799997</v>
      </c>
      <c r="I30" s="267">
        <f t="shared" si="1"/>
        <v>363.42821270999997</v>
      </c>
      <c r="J30" s="267">
        <f t="shared" si="2"/>
        <v>538.27264028799993</v>
      </c>
    </row>
    <row r="31" spans="1:10" s="47" customFormat="1" ht="14.25" customHeight="1" x14ac:dyDescent="0.2">
      <c r="A31" s="477" t="s">
        <v>635</v>
      </c>
      <c r="B31" s="489" t="s">
        <v>84</v>
      </c>
      <c r="C31" s="489">
        <v>1.63929908</v>
      </c>
      <c r="D31" s="489">
        <v>11.444804570000001</v>
      </c>
      <c r="E31" s="489">
        <v>85.750986890000007</v>
      </c>
      <c r="F31" s="489">
        <v>174.44256295</v>
      </c>
      <c r="G31" s="489">
        <v>20.715552079999998</v>
      </c>
      <c r="H31" s="490">
        <f t="shared" si="0"/>
        <v>98.83509054000001</v>
      </c>
      <c r="I31" s="490">
        <f t="shared" si="1"/>
        <v>195.15811503</v>
      </c>
      <c r="J31" s="490">
        <f t="shared" si="2"/>
        <v>293.99320556999999</v>
      </c>
    </row>
    <row r="32" spans="1:10" s="47" customFormat="1" ht="14.25" customHeight="1" x14ac:dyDescent="0.2">
      <c r="A32" s="476" t="s">
        <v>329</v>
      </c>
      <c r="B32" s="488" t="s">
        <v>84</v>
      </c>
      <c r="C32" s="488">
        <v>3.3398212999999997</v>
      </c>
      <c r="D32" s="488">
        <v>23.018839159999999</v>
      </c>
      <c r="E32" s="488">
        <v>224.69588084999998</v>
      </c>
      <c r="F32" s="488">
        <v>318.91239372000001</v>
      </c>
      <c r="G32" s="488">
        <v>39.51329097</v>
      </c>
      <c r="H32" s="267">
        <f t="shared" si="0"/>
        <v>251.05454130999999</v>
      </c>
      <c r="I32" s="267">
        <f t="shared" si="1"/>
        <v>358.42568469000003</v>
      </c>
      <c r="J32" s="267">
        <f t="shared" si="2"/>
        <v>609.48022600000002</v>
      </c>
    </row>
    <row r="33" spans="1:10" s="47" customFormat="1" ht="14.25" customHeight="1" x14ac:dyDescent="0.2">
      <c r="A33" s="477" t="s">
        <v>330</v>
      </c>
      <c r="B33" s="489" t="s">
        <v>84</v>
      </c>
      <c r="C33" s="489">
        <v>0.24304581</v>
      </c>
      <c r="D33" s="489">
        <v>20.181976798999997</v>
      </c>
      <c r="E33" s="489">
        <v>90.021956889999998</v>
      </c>
      <c r="F33" s="489">
        <v>54.341821009999997</v>
      </c>
      <c r="G33" s="489">
        <v>2.85324694</v>
      </c>
      <c r="H33" s="490">
        <f t="shared" si="0"/>
        <v>110.44697949899999</v>
      </c>
      <c r="I33" s="490">
        <f t="shared" si="1"/>
        <v>57.195067949999995</v>
      </c>
      <c r="J33" s="490">
        <f t="shared" si="2"/>
        <v>167.64204744899999</v>
      </c>
    </row>
    <row r="34" spans="1:10" s="7" customFormat="1" ht="14.25" customHeight="1" x14ac:dyDescent="0.2">
      <c r="A34" s="501" t="s">
        <v>609</v>
      </c>
      <c r="B34" s="502" t="s">
        <v>84</v>
      </c>
      <c r="C34" s="502">
        <v>6.2526764299999993</v>
      </c>
      <c r="D34" s="502">
        <v>49.991766679999998</v>
      </c>
      <c r="E34" s="502">
        <v>306.70476784899995</v>
      </c>
      <c r="F34" s="502">
        <v>324.988984249</v>
      </c>
      <c r="G34" s="502">
        <v>25.56943639</v>
      </c>
      <c r="H34" s="503">
        <f t="shared" si="0"/>
        <v>362.94921095899997</v>
      </c>
      <c r="I34" s="503">
        <f t="shared" si="1"/>
        <v>350.55842063900002</v>
      </c>
      <c r="J34" s="503">
        <f t="shared" si="2"/>
        <v>713.50763159799999</v>
      </c>
    </row>
    <row r="35" spans="1:10" s="47" customFormat="1" ht="14.25" customHeight="1" x14ac:dyDescent="0.2">
      <c r="A35" s="477" t="s">
        <v>610</v>
      </c>
      <c r="B35" s="489" t="s">
        <v>84</v>
      </c>
      <c r="C35" s="489">
        <v>1.5899999999999999E-4</v>
      </c>
      <c r="D35" s="489">
        <v>1.9881869999999999E-2</v>
      </c>
      <c r="E35" s="489">
        <v>2.2452678500000003</v>
      </c>
      <c r="F35" s="489">
        <v>4.7123053200000005</v>
      </c>
      <c r="G35" s="489">
        <v>0.14942629000000002</v>
      </c>
      <c r="H35" s="490">
        <f t="shared" si="0"/>
        <v>2.2653087200000002</v>
      </c>
      <c r="I35" s="490">
        <f t="shared" si="1"/>
        <v>4.8617316100000005</v>
      </c>
      <c r="J35" s="490">
        <f t="shared" si="2"/>
        <v>7.1270403300000007</v>
      </c>
    </row>
    <row r="36" spans="1:10" s="47" customFormat="1" ht="14.25" customHeight="1" x14ac:dyDescent="0.2">
      <c r="A36" s="479" t="s">
        <v>331</v>
      </c>
      <c r="B36" s="492" t="s">
        <v>84</v>
      </c>
      <c r="C36" s="492">
        <v>7.0930000000000003E-3</v>
      </c>
      <c r="D36" s="492">
        <v>1.30652755</v>
      </c>
      <c r="E36" s="492">
        <v>6.0413367600000001</v>
      </c>
      <c r="F36" s="492">
        <v>10.264501510000001</v>
      </c>
      <c r="G36" s="492">
        <v>0.42904966999999999</v>
      </c>
      <c r="H36" s="493">
        <f t="shared" si="0"/>
        <v>7.3549573099999996</v>
      </c>
      <c r="I36" s="493">
        <f t="shared" si="1"/>
        <v>10.69355118</v>
      </c>
      <c r="J36" s="493">
        <f t="shared" si="2"/>
        <v>18.04850849</v>
      </c>
    </row>
    <row r="37" spans="1:10" s="47" customFormat="1" ht="14.25" customHeight="1" x14ac:dyDescent="0.2">
      <c r="A37" s="478" t="s">
        <v>611</v>
      </c>
      <c r="B37" s="489" t="s">
        <v>84</v>
      </c>
      <c r="C37" s="489">
        <v>6.2454244299999999</v>
      </c>
      <c r="D37" s="489">
        <v>48.66535726</v>
      </c>
      <c r="E37" s="489">
        <v>298.41816324000001</v>
      </c>
      <c r="F37" s="489">
        <v>310.01217741900001</v>
      </c>
      <c r="G37" s="489">
        <v>24.990960430000001</v>
      </c>
      <c r="H37" s="490">
        <f t="shared" si="0"/>
        <v>353.32894493000003</v>
      </c>
      <c r="I37" s="490">
        <f t="shared" si="1"/>
        <v>335.00313784900004</v>
      </c>
      <c r="J37" s="490">
        <f t="shared" si="2"/>
        <v>688.33208277900007</v>
      </c>
    </row>
    <row r="38" spans="1:10" s="47" customFormat="1" ht="14.25" customHeight="1" x14ac:dyDescent="0.2">
      <c r="A38" s="479" t="s">
        <v>612</v>
      </c>
      <c r="B38" s="488" t="s">
        <v>84</v>
      </c>
      <c r="C38" s="488">
        <v>0.44303991999999998</v>
      </c>
      <c r="D38" s="488">
        <v>6.3368231799999997</v>
      </c>
      <c r="E38" s="488">
        <v>34.917265460000003</v>
      </c>
      <c r="F38" s="488">
        <v>48.382205229999997</v>
      </c>
      <c r="G38" s="488">
        <v>3.38201683</v>
      </c>
      <c r="H38" s="267">
        <f t="shared" si="0"/>
        <v>41.697128560000003</v>
      </c>
      <c r="I38" s="267">
        <f t="shared" si="1"/>
        <v>51.764222059999994</v>
      </c>
      <c r="J38" s="267">
        <f t="shared" si="2"/>
        <v>93.46135061999999</v>
      </c>
    </row>
    <row r="39" spans="1:10" s="47" customFormat="1" ht="14.25" customHeight="1" x14ac:dyDescent="0.2">
      <c r="A39" s="478" t="s">
        <v>637</v>
      </c>
      <c r="B39" s="494" t="s">
        <v>84</v>
      </c>
      <c r="C39" s="494">
        <v>5.3656546500000006</v>
      </c>
      <c r="D39" s="494">
        <v>38.042367069999997</v>
      </c>
      <c r="E39" s="494">
        <v>209.90189807900001</v>
      </c>
      <c r="F39" s="494">
        <v>180.619285069</v>
      </c>
      <c r="G39" s="494">
        <v>15.22671907</v>
      </c>
      <c r="H39" s="495">
        <f t="shared" si="0"/>
        <v>253.309919799</v>
      </c>
      <c r="I39" s="495">
        <f t="shared" si="1"/>
        <v>195.846004139</v>
      </c>
      <c r="J39" s="495">
        <f t="shared" si="2"/>
        <v>449.155923938</v>
      </c>
    </row>
    <row r="40" spans="1:10" s="47" customFormat="1" ht="14.25" customHeight="1" x14ac:dyDescent="0.2">
      <c r="A40" s="479" t="s">
        <v>636</v>
      </c>
      <c r="B40" s="492" t="s">
        <v>84</v>
      </c>
      <c r="C40" s="492">
        <v>6.1786339999999995E-2</v>
      </c>
      <c r="D40" s="492">
        <v>1.8581347500000001</v>
      </c>
      <c r="E40" s="492">
        <v>11.886695439999999</v>
      </c>
      <c r="F40" s="492">
        <v>46.572218489000001</v>
      </c>
      <c r="G40" s="492">
        <v>4.7966700000000003E-3</v>
      </c>
      <c r="H40" s="493">
        <f t="shared" si="0"/>
        <v>13.806616529999999</v>
      </c>
      <c r="I40" s="493">
        <f t="shared" si="1"/>
        <v>46.577015158999998</v>
      </c>
      <c r="J40" s="493">
        <f t="shared" si="2"/>
        <v>60.383631688999998</v>
      </c>
    </row>
    <row r="41" spans="1:10" s="47" customFormat="1" ht="14.25" customHeight="1" x14ac:dyDescent="0.2">
      <c r="A41" s="478" t="s">
        <v>638</v>
      </c>
      <c r="B41" s="494" t="s">
        <v>84</v>
      </c>
      <c r="C41" s="494">
        <v>0</v>
      </c>
      <c r="D41" s="494">
        <v>0</v>
      </c>
      <c r="E41" s="494">
        <v>1.0727533600000001</v>
      </c>
      <c r="F41" s="494">
        <v>0.31371990999999999</v>
      </c>
      <c r="G41" s="494">
        <v>2.8046689999999999E-2</v>
      </c>
      <c r="H41" s="495">
        <f t="shared" si="0"/>
        <v>1.0727533600000001</v>
      </c>
      <c r="I41" s="495">
        <f t="shared" si="1"/>
        <v>0.34176659999999998</v>
      </c>
      <c r="J41" s="495">
        <f t="shared" si="2"/>
        <v>1.41451996</v>
      </c>
    </row>
    <row r="42" spans="1:10" s="47" customFormat="1" ht="14.25" customHeight="1" x14ac:dyDescent="0.2">
      <c r="A42" s="479" t="s">
        <v>639</v>
      </c>
      <c r="B42" s="492" t="s">
        <v>84</v>
      </c>
      <c r="C42" s="492">
        <v>0.37494352000000003</v>
      </c>
      <c r="D42" s="492">
        <v>2.4280322599999997</v>
      </c>
      <c r="E42" s="492">
        <v>40.639550899999996</v>
      </c>
      <c r="F42" s="492">
        <v>34.124748719999999</v>
      </c>
      <c r="G42" s="492">
        <v>6.3493811689999999</v>
      </c>
      <c r="H42" s="493">
        <f t="shared" si="0"/>
        <v>43.442526679999993</v>
      </c>
      <c r="I42" s="493">
        <f t="shared" si="1"/>
        <v>40.474129888999997</v>
      </c>
      <c r="J42" s="493">
        <f t="shared" si="2"/>
        <v>83.916656568999997</v>
      </c>
    </row>
    <row r="43" spans="1:10" s="7" customFormat="1" ht="14.25" customHeight="1" x14ac:dyDescent="0.2">
      <c r="A43" s="504" t="s">
        <v>613</v>
      </c>
      <c r="B43" s="505" t="s">
        <v>84</v>
      </c>
      <c r="C43" s="505">
        <v>4.2691590599999998</v>
      </c>
      <c r="D43" s="505">
        <v>13.833733550000002</v>
      </c>
      <c r="E43" s="505">
        <v>161.115468459</v>
      </c>
      <c r="F43" s="505">
        <v>261.76031858900001</v>
      </c>
      <c r="G43" s="505">
        <v>36.765492029000001</v>
      </c>
      <c r="H43" s="506">
        <f t="shared" si="0"/>
        <v>179.218361069</v>
      </c>
      <c r="I43" s="506">
        <f t="shared" si="1"/>
        <v>298.52581061800004</v>
      </c>
      <c r="J43" s="506">
        <f t="shared" si="2"/>
        <v>477.74417168700006</v>
      </c>
    </row>
    <row r="44" spans="1:10" s="47" customFormat="1" ht="14.25" customHeight="1" x14ac:dyDescent="0.2">
      <c r="A44" s="479" t="s">
        <v>614</v>
      </c>
      <c r="B44" s="492" t="s">
        <v>84</v>
      </c>
      <c r="C44" s="492">
        <v>8.2363909999999999E-2</v>
      </c>
      <c r="D44" s="492">
        <v>0.60245141000000002</v>
      </c>
      <c r="E44" s="492">
        <v>10.85318432</v>
      </c>
      <c r="F44" s="492">
        <v>24.141927429999999</v>
      </c>
      <c r="G44" s="492">
        <v>0</v>
      </c>
      <c r="H44" s="493">
        <f t="shared" si="0"/>
        <v>11.537999640000001</v>
      </c>
      <c r="I44" s="493">
        <f t="shared" si="1"/>
        <v>24.141927429999999</v>
      </c>
      <c r="J44" s="493">
        <f t="shared" si="2"/>
        <v>35.679927069999998</v>
      </c>
    </row>
    <row r="45" spans="1:10" s="47" customFormat="1" ht="14.25" customHeight="1" x14ac:dyDescent="0.2">
      <c r="A45" s="478" t="s">
        <v>615</v>
      </c>
      <c r="B45" s="494" t="s">
        <v>84</v>
      </c>
      <c r="C45" s="494">
        <v>3.6975668599999998</v>
      </c>
      <c r="D45" s="494">
        <v>9.6385729900000001</v>
      </c>
      <c r="E45" s="494">
        <v>116.441526099</v>
      </c>
      <c r="F45" s="494">
        <v>189.04893675</v>
      </c>
      <c r="G45" s="494">
        <v>31.236791</v>
      </c>
      <c r="H45" s="495">
        <f t="shared" si="0"/>
        <v>129.77766594900001</v>
      </c>
      <c r="I45" s="495">
        <f t="shared" si="1"/>
        <v>220.28572775000001</v>
      </c>
      <c r="J45" s="495">
        <f t="shared" si="2"/>
        <v>350.06339369900002</v>
      </c>
    </row>
    <row r="46" spans="1:10" s="7" customFormat="1" ht="14.25" customHeight="1" x14ac:dyDescent="0.2">
      <c r="A46" s="479" t="s">
        <v>616</v>
      </c>
      <c r="B46" s="492" t="s">
        <v>84</v>
      </c>
      <c r="C46" s="492">
        <v>0.67252025999999998</v>
      </c>
      <c r="D46" s="492">
        <v>1.3648999390000001</v>
      </c>
      <c r="E46" s="492">
        <v>33.923909059000003</v>
      </c>
      <c r="F46" s="492">
        <v>38.756505570000002</v>
      </c>
      <c r="G46" s="492">
        <v>13.146762889</v>
      </c>
      <c r="H46" s="493">
        <f t="shared" si="0"/>
        <v>35.961329258000006</v>
      </c>
      <c r="I46" s="493">
        <f t="shared" si="1"/>
        <v>51.903268459000003</v>
      </c>
      <c r="J46" s="493">
        <f t="shared" si="2"/>
        <v>87.864597717000009</v>
      </c>
    </row>
    <row r="47" spans="1:10" s="47" customFormat="1" ht="14.25" customHeight="1" x14ac:dyDescent="0.2">
      <c r="A47" s="478" t="s">
        <v>645</v>
      </c>
      <c r="B47" s="494" t="s">
        <v>84</v>
      </c>
      <c r="C47" s="494">
        <v>0.76742633999999998</v>
      </c>
      <c r="D47" s="494">
        <v>0.97245795999999995</v>
      </c>
      <c r="E47" s="494">
        <v>12.55096249</v>
      </c>
      <c r="F47" s="494">
        <v>36.007762689000003</v>
      </c>
      <c r="G47" s="494">
        <v>15.357601279999999</v>
      </c>
      <c r="H47" s="495">
        <f t="shared" si="0"/>
        <v>14.29084679</v>
      </c>
      <c r="I47" s="495">
        <f t="shared" si="1"/>
        <v>51.365363969000001</v>
      </c>
      <c r="J47" s="495">
        <f t="shared" si="2"/>
        <v>65.656210759000004</v>
      </c>
    </row>
    <row r="48" spans="1:10" s="47" customFormat="1" ht="14.25" customHeight="1" x14ac:dyDescent="0.2">
      <c r="A48" s="476" t="s">
        <v>646</v>
      </c>
      <c r="B48" s="488" t="s">
        <v>84</v>
      </c>
      <c r="C48" s="488">
        <v>2.2576202599999999</v>
      </c>
      <c r="D48" s="488">
        <v>7.3012150899999995</v>
      </c>
      <c r="E48" s="488">
        <v>69.966654548999998</v>
      </c>
      <c r="F48" s="488">
        <v>114.284668489</v>
      </c>
      <c r="G48" s="488">
        <v>2.7324268300000001</v>
      </c>
      <c r="H48" s="267">
        <f t="shared" si="0"/>
        <v>79.525489898999993</v>
      </c>
      <c r="I48" s="267">
        <f t="shared" si="1"/>
        <v>117.01709531899999</v>
      </c>
      <c r="J48" s="267">
        <f t="shared" si="2"/>
        <v>196.542585218</v>
      </c>
    </row>
    <row r="49" spans="1:10" s="47" customFormat="1" ht="14.25" customHeight="1" x14ac:dyDescent="0.2">
      <c r="A49" s="477" t="s">
        <v>617</v>
      </c>
      <c r="B49" s="489" t="s">
        <v>84</v>
      </c>
      <c r="C49" s="489">
        <v>0.48922828999999995</v>
      </c>
      <c r="D49" s="489">
        <v>3.5927091499999997</v>
      </c>
      <c r="E49" s="489">
        <v>33.820758040000001</v>
      </c>
      <c r="F49" s="489">
        <v>48.569454409999999</v>
      </c>
      <c r="G49" s="489">
        <v>5.5287010300000006</v>
      </c>
      <c r="H49" s="490">
        <f t="shared" si="0"/>
        <v>37.902695479999998</v>
      </c>
      <c r="I49" s="490">
        <f t="shared" si="1"/>
        <v>54.098155439999999</v>
      </c>
      <c r="J49" s="490">
        <f t="shared" si="2"/>
        <v>92.000850920000005</v>
      </c>
    </row>
    <row r="50" spans="1:10" s="47" customFormat="1" ht="14.25" customHeight="1" x14ac:dyDescent="0.2">
      <c r="A50" s="501" t="s">
        <v>618</v>
      </c>
      <c r="B50" s="502" t="s">
        <v>84</v>
      </c>
      <c r="C50" s="502">
        <v>9.4139333699999987</v>
      </c>
      <c r="D50" s="502">
        <v>85.394070119000006</v>
      </c>
      <c r="E50" s="502">
        <v>780.85743214000001</v>
      </c>
      <c r="F50" s="502">
        <v>1554.9638938589999</v>
      </c>
      <c r="G50" s="502">
        <v>198.27147810899999</v>
      </c>
      <c r="H50" s="503">
        <f t="shared" si="0"/>
        <v>875.66543562900006</v>
      </c>
      <c r="I50" s="503">
        <f t="shared" si="1"/>
        <v>1753.235371968</v>
      </c>
      <c r="J50" s="503">
        <f t="shared" si="2"/>
        <v>2628.900807597</v>
      </c>
    </row>
    <row r="51" spans="1:10" s="47" customFormat="1" ht="14.25" customHeight="1" x14ac:dyDescent="0.2">
      <c r="A51" s="477" t="s">
        <v>619</v>
      </c>
      <c r="B51" s="489" t="s">
        <v>84</v>
      </c>
      <c r="C51" s="489">
        <v>0.11094861</v>
      </c>
      <c r="D51" s="489">
        <v>2.0438916499999999</v>
      </c>
      <c r="E51" s="489">
        <v>26.866855528999999</v>
      </c>
      <c r="F51" s="489">
        <v>69.252068340000008</v>
      </c>
      <c r="G51" s="489">
        <v>3.6864146090000003</v>
      </c>
      <c r="H51" s="490">
        <f t="shared" si="0"/>
        <v>29.021695788999999</v>
      </c>
      <c r="I51" s="490">
        <f t="shared" si="1"/>
        <v>72.938482949000004</v>
      </c>
      <c r="J51" s="490">
        <f t="shared" si="2"/>
        <v>101.960178738</v>
      </c>
    </row>
    <row r="52" spans="1:10" s="47" customFormat="1" ht="14.25" customHeight="1" x14ac:dyDescent="0.2">
      <c r="A52" s="476" t="s">
        <v>620</v>
      </c>
      <c r="B52" s="488" t="s">
        <v>84</v>
      </c>
      <c r="C52" s="488">
        <v>8.2257761900000013</v>
      </c>
      <c r="D52" s="488">
        <v>70.833392739999994</v>
      </c>
      <c r="E52" s="488">
        <v>623.86191253900006</v>
      </c>
      <c r="F52" s="488">
        <v>1211.2259527590002</v>
      </c>
      <c r="G52" s="488">
        <v>145.384301959</v>
      </c>
      <c r="H52" s="267">
        <f t="shared" si="0"/>
        <v>702.921081469</v>
      </c>
      <c r="I52" s="267">
        <f t="shared" si="1"/>
        <v>1356.6102547180001</v>
      </c>
      <c r="J52" s="267">
        <f t="shared" si="2"/>
        <v>2059.5313361870003</v>
      </c>
    </row>
    <row r="53" spans="1:10" s="7" customFormat="1" ht="14.25" customHeight="1" x14ac:dyDescent="0.2">
      <c r="A53" s="477" t="s">
        <v>621</v>
      </c>
      <c r="B53" s="489" t="s">
        <v>84</v>
      </c>
      <c r="C53" s="489">
        <v>0</v>
      </c>
      <c r="D53" s="489">
        <v>0.12304166</v>
      </c>
      <c r="E53" s="489">
        <v>19.88991407</v>
      </c>
      <c r="F53" s="489">
        <v>42.281215279999998</v>
      </c>
      <c r="G53" s="489">
        <v>7.4968974790000003</v>
      </c>
      <c r="H53" s="490">
        <f t="shared" si="0"/>
        <v>20.012955729999998</v>
      </c>
      <c r="I53" s="490">
        <f t="shared" si="1"/>
        <v>49.778112758999995</v>
      </c>
      <c r="J53" s="490">
        <f t="shared" si="2"/>
        <v>69.791068488999997</v>
      </c>
    </row>
    <row r="54" spans="1:10" s="47" customFormat="1" ht="14.25" customHeight="1" x14ac:dyDescent="0.2">
      <c r="A54" s="476" t="s">
        <v>622</v>
      </c>
      <c r="B54" s="488" t="s">
        <v>84</v>
      </c>
      <c r="C54" s="488">
        <v>1.0772085689999999</v>
      </c>
      <c r="D54" s="488">
        <v>9.5348564600000003</v>
      </c>
      <c r="E54" s="488">
        <v>84.62251787000001</v>
      </c>
      <c r="F54" s="488">
        <v>187.53595543</v>
      </c>
      <c r="G54" s="488">
        <v>38.562511170000001</v>
      </c>
      <c r="H54" s="267">
        <f t="shared" si="0"/>
        <v>95.234582899000003</v>
      </c>
      <c r="I54" s="267">
        <f t="shared" si="1"/>
        <v>226.09846659999999</v>
      </c>
      <c r="J54" s="267">
        <f t="shared" si="2"/>
        <v>321.33304949900003</v>
      </c>
    </row>
    <row r="55" spans="1:10" s="47" customFormat="1" ht="14.25" customHeight="1" x14ac:dyDescent="0.2">
      <c r="A55" s="478" t="s">
        <v>623</v>
      </c>
      <c r="B55" s="494" t="s">
        <v>84</v>
      </c>
      <c r="C55" s="494">
        <v>0</v>
      </c>
      <c r="D55" s="494">
        <v>2.8588876090000004</v>
      </c>
      <c r="E55" s="494">
        <v>25.616232129</v>
      </c>
      <c r="F55" s="494">
        <v>44.66870205</v>
      </c>
      <c r="G55" s="494">
        <v>3.1413528900000003</v>
      </c>
      <c r="H55" s="495">
        <f t="shared" si="0"/>
        <v>28.475119738</v>
      </c>
      <c r="I55" s="495">
        <f t="shared" si="1"/>
        <v>47.810054940000001</v>
      </c>
      <c r="J55" s="495">
        <f t="shared" si="2"/>
        <v>76.285174678000004</v>
      </c>
    </row>
    <row r="56" spans="1:10" s="47" customFormat="1" ht="14.25" customHeight="1" x14ac:dyDescent="0.2">
      <c r="A56" s="507" t="s">
        <v>624</v>
      </c>
      <c r="B56" s="508" t="s">
        <v>84</v>
      </c>
      <c r="C56" s="508">
        <v>0.84778894999999999</v>
      </c>
      <c r="D56" s="508">
        <v>29.221863899999999</v>
      </c>
      <c r="E56" s="508">
        <v>314.58518243899999</v>
      </c>
      <c r="F56" s="508">
        <v>538.96000230900006</v>
      </c>
      <c r="G56" s="508">
        <v>63.807927439000004</v>
      </c>
      <c r="H56" s="509">
        <f t="shared" si="0"/>
        <v>344.654835289</v>
      </c>
      <c r="I56" s="509">
        <f t="shared" si="1"/>
        <v>602.76792974800003</v>
      </c>
      <c r="J56" s="509">
        <f t="shared" si="2"/>
        <v>947.42276503700009</v>
      </c>
    </row>
    <row r="57" spans="1:10" s="47" customFormat="1" ht="14.25" customHeight="1" x14ac:dyDescent="0.2">
      <c r="A57" s="478" t="s">
        <v>625</v>
      </c>
      <c r="B57" s="494" t="s">
        <v>84</v>
      </c>
      <c r="C57" s="494">
        <v>0</v>
      </c>
      <c r="D57" s="494">
        <v>2.4024722500000002</v>
      </c>
      <c r="E57" s="494">
        <v>43.618986990000003</v>
      </c>
      <c r="F57" s="494">
        <v>43.963660409999996</v>
      </c>
      <c r="G57" s="494">
        <v>9.9161954399999992</v>
      </c>
      <c r="H57" s="495">
        <f t="shared" si="0"/>
        <v>46.021459240000006</v>
      </c>
      <c r="I57" s="495">
        <f t="shared" si="1"/>
        <v>53.879855849999998</v>
      </c>
      <c r="J57" s="495">
        <f t="shared" si="2"/>
        <v>99.901315089999997</v>
      </c>
    </row>
    <row r="58" spans="1:10" s="47" customFormat="1" ht="14.25" customHeight="1" x14ac:dyDescent="0.2">
      <c r="A58" s="479" t="s">
        <v>332</v>
      </c>
      <c r="B58" s="492" t="s">
        <v>84</v>
      </c>
      <c r="C58" s="492">
        <v>0.19272416000000001</v>
      </c>
      <c r="D58" s="492">
        <v>4.2335817899999997</v>
      </c>
      <c r="E58" s="492">
        <v>59.633836280000004</v>
      </c>
      <c r="F58" s="492">
        <v>94.201924039000005</v>
      </c>
      <c r="G58" s="492">
        <v>2.6850000000000002E-4</v>
      </c>
      <c r="H58" s="493">
        <f t="shared" si="0"/>
        <v>64.060142229999997</v>
      </c>
      <c r="I58" s="493">
        <f t="shared" si="1"/>
        <v>94.202192539000009</v>
      </c>
      <c r="J58" s="493">
        <f t="shared" si="2"/>
        <v>158.26233476900001</v>
      </c>
    </row>
    <row r="59" spans="1:10" s="47" customFormat="1" ht="14.25" customHeight="1" x14ac:dyDescent="0.2">
      <c r="A59" s="745" t="s">
        <v>626</v>
      </c>
      <c r="B59" s="489" t="s">
        <v>84</v>
      </c>
      <c r="C59" s="489">
        <v>6.4103220000000002E-2</v>
      </c>
      <c r="D59" s="489">
        <v>9.6224454590000015</v>
      </c>
      <c r="E59" s="489">
        <v>144.34578231999998</v>
      </c>
      <c r="F59" s="489">
        <v>295.13126291000003</v>
      </c>
      <c r="G59" s="489">
        <v>32.467201590000002</v>
      </c>
      <c r="H59" s="490">
        <f t="shared" si="0"/>
        <v>154.03233099899998</v>
      </c>
      <c r="I59" s="490">
        <f t="shared" si="1"/>
        <v>327.59846450000003</v>
      </c>
      <c r="J59" s="490">
        <f t="shared" si="2"/>
        <v>481.63079549899999</v>
      </c>
    </row>
    <row r="60" spans="1:10" s="7" customFormat="1" ht="14.25" customHeight="1" x14ac:dyDescent="0.2">
      <c r="A60" s="476" t="s">
        <v>627</v>
      </c>
      <c r="B60" s="488" t="s">
        <v>84</v>
      </c>
      <c r="C60" s="488">
        <v>0.59096156999999994</v>
      </c>
      <c r="D60" s="488">
        <v>11.770770000000001</v>
      </c>
      <c r="E60" s="488">
        <v>51.028967209000001</v>
      </c>
      <c r="F60" s="488">
        <v>75.196255289000007</v>
      </c>
      <c r="G60" s="488">
        <v>12.15943379</v>
      </c>
      <c r="H60" s="267">
        <f t="shared" si="0"/>
        <v>63.390698779000004</v>
      </c>
      <c r="I60" s="267">
        <f t="shared" si="1"/>
        <v>87.355689079000001</v>
      </c>
      <c r="J60" s="267">
        <f t="shared" si="2"/>
        <v>150.74638785799999</v>
      </c>
    </row>
    <row r="61" spans="1:10" s="47" customFormat="1" ht="14.25" customHeight="1" x14ac:dyDescent="0.2">
      <c r="A61" s="477" t="s">
        <v>628</v>
      </c>
      <c r="B61" s="494" t="s">
        <v>84</v>
      </c>
      <c r="C61" s="494">
        <v>0</v>
      </c>
      <c r="D61" s="494">
        <v>1.1925943999999999</v>
      </c>
      <c r="E61" s="494">
        <v>15.957609640000001</v>
      </c>
      <c r="F61" s="494">
        <v>30.466899659000003</v>
      </c>
      <c r="G61" s="494">
        <v>9.2648281199999989</v>
      </c>
      <c r="H61" s="495">
        <f t="shared" si="0"/>
        <v>17.150204040000002</v>
      </c>
      <c r="I61" s="495">
        <f t="shared" si="1"/>
        <v>39.731727779000003</v>
      </c>
      <c r="J61" s="495">
        <f t="shared" si="2"/>
        <v>56.881931819000002</v>
      </c>
    </row>
    <row r="62" spans="1:10" s="47" customFormat="1" ht="14.25" customHeight="1" x14ac:dyDescent="0.2">
      <c r="A62" s="501" t="s">
        <v>629</v>
      </c>
      <c r="B62" s="508" t="s">
        <v>84</v>
      </c>
      <c r="C62" s="508">
        <v>2.3053816899999999</v>
      </c>
      <c r="D62" s="508">
        <v>19.624224339000001</v>
      </c>
      <c r="E62" s="508">
        <v>215.99572689899998</v>
      </c>
      <c r="F62" s="508">
        <v>310.51750941900002</v>
      </c>
      <c r="G62" s="508">
        <v>26.445094749999999</v>
      </c>
      <c r="H62" s="509">
        <f t="shared" si="0"/>
        <v>237.92533292799999</v>
      </c>
      <c r="I62" s="509">
        <f t="shared" si="1"/>
        <v>336.96260416900003</v>
      </c>
      <c r="J62" s="509">
        <f t="shared" si="2"/>
        <v>574.88793709700008</v>
      </c>
    </row>
    <row r="63" spans="1:10" s="47" customFormat="1" ht="14.25" customHeight="1" x14ac:dyDescent="0.2">
      <c r="A63" s="478" t="s">
        <v>630</v>
      </c>
      <c r="B63" s="494" t="s">
        <v>84</v>
      </c>
      <c r="C63" s="494">
        <v>0.53941775000000003</v>
      </c>
      <c r="D63" s="494">
        <v>9.8852302600000002</v>
      </c>
      <c r="E63" s="494">
        <v>119.067004019</v>
      </c>
      <c r="F63" s="494">
        <v>185.27777652900002</v>
      </c>
      <c r="G63" s="494">
        <v>22.581463829999997</v>
      </c>
      <c r="H63" s="495">
        <f t="shared" si="0"/>
        <v>129.49165202899999</v>
      </c>
      <c r="I63" s="495">
        <f t="shared" si="1"/>
        <v>207.85924035900001</v>
      </c>
      <c r="J63" s="495">
        <f t="shared" si="2"/>
        <v>337.35089238800003</v>
      </c>
    </row>
    <row r="64" spans="1:10" s="47" customFormat="1" ht="14.25" customHeight="1" x14ac:dyDescent="0.2">
      <c r="A64" s="479" t="s">
        <v>333</v>
      </c>
      <c r="B64" s="492" t="s">
        <v>84</v>
      </c>
      <c r="C64" s="492">
        <v>0.37818869999999999</v>
      </c>
      <c r="D64" s="492">
        <v>0.27774666999999997</v>
      </c>
      <c r="E64" s="492">
        <v>3.5061996600000001</v>
      </c>
      <c r="F64" s="492">
        <v>15.10388565</v>
      </c>
      <c r="G64" s="492">
        <v>0</v>
      </c>
      <c r="H64" s="493">
        <f t="shared" si="0"/>
        <v>4.16213503</v>
      </c>
      <c r="I64" s="493">
        <f t="shared" si="1"/>
        <v>15.10388565</v>
      </c>
      <c r="J64" s="493">
        <f t="shared" si="2"/>
        <v>19.26602068</v>
      </c>
    </row>
    <row r="65" spans="1:10" s="47" customFormat="1" ht="14.25" customHeight="1" x14ac:dyDescent="0.2">
      <c r="A65" s="478" t="s">
        <v>631</v>
      </c>
      <c r="B65" s="533" t="s">
        <v>84</v>
      </c>
      <c r="C65" s="533">
        <v>4.4999999999999997E-3</v>
      </c>
      <c r="D65" s="489">
        <v>0.49451079999999997</v>
      </c>
      <c r="E65" s="489">
        <v>3.8500910189999997</v>
      </c>
      <c r="F65" s="489">
        <v>5.8232528989999999</v>
      </c>
      <c r="G65" s="489">
        <v>1.3102582899999999</v>
      </c>
      <c r="H65" s="490">
        <f t="shared" si="0"/>
        <v>4.3491018189999995</v>
      </c>
      <c r="I65" s="490">
        <f t="shared" si="1"/>
        <v>7.133511189</v>
      </c>
      <c r="J65" s="490">
        <f t="shared" si="2"/>
        <v>11.482613008</v>
      </c>
    </row>
    <row r="66" spans="1:10" s="7" customFormat="1" ht="14.25" customHeight="1" x14ac:dyDescent="0.2">
      <c r="A66" s="479" t="s">
        <v>632</v>
      </c>
      <c r="B66" s="492" t="s">
        <v>84</v>
      </c>
      <c r="C66" s="492">
        <v>0.44832238000000002</v>
      </c>
      <c r="D66" s="492">
        <v>1.01303316</v>
      </c>
      <c r="E66" s="492">
        <v>3.6614962089999996</v>
      </c>
      <c r="F66" s="492">
        <v>12.509502179</v>
      </c>
      <c r="G66" s="492">
        <v>0.121451</v>
      </c>
      <c r="H66" s="493">
        <f t="shared" si="0"/>
        <v>5.1228517489999996</v>
      </c>
      <c r="I66" s="493">
        <f t="shared" si="1"/>
        <v>12.630953179</v>
      </c>
      <c r="J66" s="493">
        <f t="shared" si="2"/>
        <v>17.753804928000001</v>
      </c>
    </row>
    <row r="67" spans="1:10" ht="14.25" customHeight="1" x14ac:dyDescent="0.2">
      <c r="A67" s="745" t="s">
        <v>633</v>
      </c>
      <c r="B67" s="751" t="s">
        <v>84</v>
      </c>
      <c r="C67" s="751">
        <v>0.93495286</v>
      </c>
      <c r="D67" s="751">
        <v>7.9537034499999999</v>
      </c>
      <c r="E67" s="751">
        <v>85.910935989999999</v>
      </c>
      <c r="F67" s="751">
        <v>91.803092159999991</v>
      </c>
      <c r="G67" s="751">
        <v>2.4319216299999997</v>
      </c>
      <c r="H67" s="751">
        <f t="shared" si="0"/>
        <v>94.7995923</v>
      </c>
      <c r="I67" s="751">
        <f t="shared" si="1"/>
        <v>94.235013789999996</v>
      </c>
      <c r="J67" s="751">
        <f t="shared" si="2"/>
        <v>189.03460609000001</v>
      </c>
    </row>
    <row r="68" spans="1:10" ht="14.25" customHeight="1" x14ac:dyDescent="0.2">
      <c r="A68" s="742" t="s">
        <v>634</v>
      </c>
      <c r="B68" s="748" t="s">
        <v>84</v>
      </c>
      <c r="C68" s="748">
        <v>0</v>
      </c>
      <c r="D68" s="748">
        <v>0</v>
      </c>
      <c r="E68" s="748">
        <v>2.6585700000000003E-3</v>
      </c>
      <c r="F68" s="748">
        <v>7.8E-2</v>
      </c>
      <c r="G68" s="748">
        <v>0</v>
      </c>
      <c r="H68" s="748">
        <f t="shared" si="0"/>
        <v>2.6585700000000003E-3</v>
      </c>
      <c r="I68" s="748">
        <f t="shared" si="1"/>
        <v>7.8E-2</v>
      </c>
      <c r="J68" s="748">
        <f t="shared" si="2"/>
        <v>8.0658569999999999E-2</v>
      </c>
    </row>
    <row r="69" spans="1:10" ht="14.25" customHeight="1" x14ac:dyDescent="0.2">
      <c r="A69" s="746" t="s">
        <v>641</v>
      </c>
      <c r="B69" s="739" t="s">
        <v>84</v>
      </c>
      <c r="C69" s="739">
        <v>46.005369359999996</v>
      </c>
      <c r="D69" s="739">
        <v>438.49344113999996</v>
      </c>
      <c r="E69" s="739">
        <v>3585.15421401</v>
      </c>
      <c r="F69" s="739">
        <v>5810.3455179890007</v>
      </c>
      <c r="G69" s="739">
        <v>580.92080873999998</v>
      </c>
      <c r="H69" s="739">
        <f t="shared" si="0"/>
        <v>4069.6530245099998</v>
      </c>
      <c r="I69" s="739">
        <f t="shared" si="1"/>
        <v>6391.2663267290009</v>
      </c>
      <c r="J69" s="739">
        <f t="shared" si="2"/>
        <v>10460.919351239001</v>
      </c>
    </row>
    <row r="70" spans="1:10" ht="14.25" customHeight="1" x14ac:dyDescent="0.2">
      <c r="A70" s="747" t="s">
        <v>118</v>
      </c>
      <c r="B70" s="752" t="s">
        <v>84</v>
      </c>
      <c r="C70" s="752">
        <v>0.80384248999999997</v>
      </c>
      <c r="D70" s="752">
        <v>6.3341258800000002</v>
      </c>
      <c r="E70" s="752">
        <v>57.156462759</v>
      </c>
      <c r="F70" s="752">
        <v>131.80940146</v>
      </c>
      <c r="G70" s="752">
        <v>18.519605139999999</v>
      </c>
      <c r="H70" s="752">
        <f t="shared" si="0"/>
        <v>64.294431129000003</v>
      </c>
      <c r="I70" s="752">
        <f t="shared" si="1"/>
        <v>150.32900660000001</v>
      </c>
      <c r="J70" s="752">
        <f t="shared" si="2"/>
        <v>214.62343772900002</v>
      </c>
    </row>
    <row r="71" spans="1:10" ht="14.25" customHeight="1" x14ac:dyDescent="0.2">
      <c r="A71" s="217" t="s">
        <v>432</v>
      </c>
      <c r="B71" s="530"/>
      <c r="C71" s="530"/>
      <c r="D71" s="530"/>
      <c r="E71" s="530"/>
      <c r="F71" s="530"/>
      <c r="G71" s="530"/>
      <c r="H71" s="530"/>
      <c r="I71" s="530"/>
      <c r="J71" s="530"/>
    </row>
    <row r="72" spans="1:10" ht="14.25" customHeight="1" x14ac:dyDescent="0.2">
      <c r="A72" s="217" t="s">
        <v>341</v>
      </c>
      <c r="B72" s="530"/>
      <c r="C72" s="530"/>
      <c r="D72" s="530"/>
      <c r="E72" s="530"/>
      <c r="F72" s="530"/>
      <c r="G72" s="530"/>
      <c r="H72" s="530"/>
      <c r="I72" s="530"/>
      <c r="J72" s="530"/>
    </row>
    <row r="73" spans="1:10" ht="15" customHeight="1" x14ac:dyDescent="0.2">
      <c r="A73" s="511" t="s">
        <v>673</v>
      </c>
      <c r="B73" s="3"/>
      <c r="C73" s="3"/>
      <c r="D73" s="212"/>
      <c r="E73" s="3"/>
      <c r="F73" s="3"/>
      <c r="G73" s="212"/>
      <c r="H73" s="3"/>
      <c r="I73" s="3"/>
      <c r="J73" s="3"/>
    </row>
    <row r="74" spans="1:10" ht="15" customHeight="1" x14ac:dyDescent="0.2">
      <c r="A74" s="38" t="s">
        <v>349</v>
      </c>
      <c r="E74" s="3"/>
      <c r="F74" s="3"/>
      <c r="G74" s="212"/>
      <c r="H74" s="3"/>
      <c r="I74" s="3"/>
      <c r="J74" s="3"/>
    </row>
    <row r="75" spans="1:10" x14ac:dyDescent="0.2">
      <c r="A75" s="242" t="s">
        <v>742</v>
      </c>
      <c r="B75" s="3"/>
      <c r="C75" s="3"/>
      <c r="D75" s="212"/>
      <c r="E75" s="3"/>
      <c r="F75" s="3"/>
      <c r="G75" s="212"/>
      <c r="H75" s="3"/>
      <c r="I75" s="3"/>
      <c r="J75" s="3"/>
    </row>
    <row r="78" spans="1:10" ht="16.5" x14ac:dyDescent="0.25">
      <c r="A78" s="88" t="s">
        <v>797</v>
      </c>
    </row>
    <row r="79" spans="1:10" ht="13.5" thickBot="1" x14ac:dyDescent="0.25">
      <c r="A79" s="205"/>
      <c r="J79" s="398" t="s">
        <v>24</v>
      </c>
    </row>
    <row r="80" spans="1:10" x14ac:dyDescent="0.2">
      <c r="A80" s="204" t="s">
        <v>642</v>
      </c>
      <c r="B80" s="480" t="s">
        <v>34</v>
      </c>
      <c r="C80" s="480" t="s">
        <v>455</v>
      </c>
      <c r="D80" s="480" t="s">
        <v>457</v>
      </c>
      <c r="E80" s="480" t="s">
        <v>97</v>
      </c>
      <c r="F80" s="480" t="s">
        <v>267</v>
      </c>
      <c r="G80" s="481">
        <v>300000</v>
      </c>
      <c r="H80" s="482" t="s">
        <v>342</v>
      </c>
      <c r="I80" s="482" t="s">
        <v>342</v>
      </c>
      <c r="J80" s="482" t="s">
        <v>340</v>
      </c>
    </row>
    <row r="81" spans="1:10" x14ac:dyDescent="0.2">
      <c r="A81" s="203"/>
      <c r="B81" s="483" t="s">
        <v>454</v>
      </c>
      <c r="C81" s="483" t="s">
        <v>35</v>
      </c>
      <c r="D81" s="483" t="s">
        <v>35</v>
      </c>
      <c r="E81" s="483" t="s">
        <v>35</v>
      </c>
      <c r="F81" s="483" t="s">
        <v>35</v>
      </c>
      <c r="G81" s="483" t="s">
        <v>36</v>
      </c>
      <c r="H81" s="484" t="s">
        <v>644</v>
      </c>
      <c r="I81" s="484" t="s">
        <v>282</v>
      </c>
      <c r="J81" s="484" t="s">
        <v>106</v>
      </c>
    </row>
    <row r="82" spans="1:10" ht="13.5" thickBot="1" x14ac:dyDescent="0.25">
      <c r="A82" s="206"/>
      <c r="B82" s="485" t="s">
        <v>36</v>
      </c>
      <c r="C82" s="485" t="s">
        <v>456</v>
      </c>
      <c r="D82" s="485" t="s">
        <v>99</v>
      </c>
      <c r="E82" s="485" t="s">
        <v>100</v>
      </c>
      <c r="F82" s="485" t="s">
        <v>268</v>
      </c>
      <c r="G82" s="485" t="s">
        <v>101</v>
      </c>
      <c r="H82" s="486" t="s">
        <v>282</v>
      </c>
      <c r="I82" s="486" t="s">
        <v>101</v>
      </c>
      <c r="J82" s="486" t="s">
        <v>343</v>
      </c>
    </row>
    <row r="84" spans="1:10" x14ac:dyDescent="0.2">
      <c r="A84" s="496" t="s">
        <v>595</v>
      </c>
      <c r="B84" s="497" t="s">
        <v>84</v>
      </c>
      <c r="C84" s="512">
        <f>C9/C$69</f>
        <v>0.21337637381377172</v>
      </c>
      <c r="D84" s="512">
        <f t="shared" ref="D84:J84" si="3">D9/D$69</f>
        <v>0.26398363751817738</v>
      </c>
      <c r="E84" s="512">
        <f t="shared" si="3"/>
        <v>0.26638797545943893</v>
      </c>
      <c r="F84" s="512">
        <f t="shared" si="3"/>
        <v>0.24274398163625183</v>
      </c>
      <c r="G84" s="512">
        <f t="shared" si="3"/>
        <v>0.1588965152241828</v>
      </c>
      <c r="H84" s="513">
        <f t="shared" si="3"/>
        <v>0.26552964559432174</v>
      </c>
      <c r="I84" s="513">
        <f t="shared" si="3"/>
        <v>0.23512284123795646</v>
      </c>
      <c r="J84" s="513">
        <f t="shared" si="3"/>
        <v>0.24695212116638926</v>
      </c>
    </row>
    <row r="85" spans="1:10" x14ac:dyDescent="0.2">
      <c r="A85" s="476" t="s">
        <v>596</v>
      </c>
      <c r="B85" s="488" t="s">
        <v>84</v>
      </c>
      <c r="C85" s="514">
        <f t="shared" ref="C85:J85" si="4">C10/C$69</f>
        <v>2.7665612464501253E-2</v>
      </c>
      <c r="D85" s="514">
        <f t="shared" si="4"/>
        <v>4.0880409299615374E-2</v>
      </c>
      <c r="E85" s="514">
        <f t="shared" si="4"/>
        <v>1.1983486490514511E-2</v>
      </c>
      <c r="F85" s="514">
        <f t="shared" si="4"/>
        <v>9.0423330654498014E-3</v>
      </c>
      <c r="G85" s="514">
        <f t="shared" si="4"/>
        <v>1.2536839136123249E-2</v>
      </c>
      <c r="H85" s="515">
        <f t="shared" si="4"/>
        <v>1.5274325546828265E-2</v>
      </c>
      <c r="I85" s="515">
        <f t="shared" si="4"/>
        <v>9.359958898726789E-3</v>
      </c>
      <c r="J85" s="515">
        <f t="shared" si="4"/>
        <v>1.1660848458176115E-2</v>
      </c>
    </row>
    <row r="86" spans="1:10" x14ac:dyDescent="0.2">
      <c r="A86" s="477" t="s">
        <v>321</v>
      </c>
      <c r="B86" s="489" t="s">
        <v>84</v>
      </c>
      <c r="C86" s="516">
        <f t="shared" ref="C86:J86" si="5">C11/C$69</f>
        <v>0.16971151690803424</v>
      </c>
      <c r="D86" s="516">
        <f t="shared" si="5"/>
        <v>0.21412469795419939</v>
      </c>
      <c r="E86" s="516">
        <f t="shared" si="5"/>
        <v>0.24330047242636324</v>
      </c>
      <c r="F86" s="516">
        <f t="shared" si="5"/>
        <v>0.22242975961028666</v>
      </c>
      <c r="G86" s="516">
        <f t="shared" si="5"/>
        <v>0.13724053211817816</v>
      </c>
      <c r="H86" s="517">
        <f t="shared" si="5"/>
        <v>0.23932498047945236</v>
      </c>
      <c r="I86" s="517">
        <f t="shared" si="5"/>
        <v>0.2146866626400217</v>
      </c>
      <c r="J86" s="517">
        <f t="shared" si="5"/>
        <v>0.22427180533612726</v>
      </c>
    </row>
    <row r="87" spans="1:10" x14ac:dyDescent="0.2">
      <c r="A87" s="476" t="s">
        <v>597</v>
      </c>
      <c r="B87" s="488" t="s">
        <v>84</v>
      </c>
      <c r="C87" s="514">
        <f t="shared" ref="C87:J87" si="6">C12/C$69</f>
        <v>1.3930814574814232E-2</v>
      </c>
      <c r="D87" s="514">
        <f t="shared" si="6"/>
        <v>8.978530259801552E-3</v>
      </c>
      <c r="E87" s="514">
        <f t="shared" si="6"/>
        <v>1.0921479649882302E-2</v>
      </c>
      <c r="F87" s="514">
        <f t="shared" si="6"/>
        <v>1.0909793648887785E-2</v>
      </c>
      <c r="G87" s="514">
        <f t="shared" si="6"/>
        <v>9.1191439698814058E-3</v>
      </c>
      <c r="H87" s="515">
        <f t="shared" si="6"/>
        <v>1.0746151435174406E-2</v>
      </c>
      <c r="I87" s="515">
        <f t="shared" si="6"/>
        <v>1.0747036284928773E-2</v>
      </c>
      <c r="J87" s="515">
        <f t="shared" si="6"/>
        <v>1.0746692048312641E-2</v>
      </c>
    </row>
    <row r="88" spans="1:10" s="7" customFormat="1" x14ac:dyDescent="0.2">
      <c r="A88" s="477" t="s">
        <v>598</v>
      </c>
      <c r="B88" s="489" t="s">
        <v>84</v>
      </c>
      <c r="C88" s="516">
        <f t="shared" ref="C88:J88" si="7">C13/C$69</f>
        <v>2.0684298664220093E-3</v>
      </c>
      <c r="D88" s="516">
        <f t="shared" si="7"/>
        <v>0</v>
      </c>
      <c r="E88" s="516">
        <f t="shared" si="7"/>
        <v>1.8253689267888623E-4</v>
      </c>
      <c r="F88" s="516">
        <f t="shared" si="7"/>
        <v>3.6209531145544915E-4</v>
      </c>
      <c r="G88" s="516">
        <f t="shared" si="7"/>
        <v>0</v>
      </c>
      <c r="H88" s="517">
        <f t="shared" si="7"/>
        <v>1.8418813237530303E-4</v>
      </c>
      <c r="I88" s="517">
        <f t="shared" si="7"/>
        <v>3.2918341412268431E-4</v>
      </c>
      <c r="J88" s="517">
        <f t="shared" si="7"/>
        <v>2.727753234864612E-4</v>
      </c>
    </row>
    <row r="89" spans="1:10" x14ac:dyDescent="0.2">
      <c r="A89" s="501" t="s">
        <v>322</v>
      </c>
      <c r="B89" s="502" t="s">
        <v>84</v>
      </c>
      <c r="C89" s="520">
        <f t="shared" ref="C89:J89" si="8">C14/C$69</f>
        <v>3.1593417881864393E-2</v>
      </c>
      <c r="D89" s="520">
        <f t="shared" si="8"/>
        <v>4.123779631227531E-2</v>
      </c>
      <c r="E89" s="520">
        <f t="shared" si="8"/>
        <v>4.8989877538224667E-2</v>
      </c>
      <c r="F89" s="520">
        <f t="shared" si="8"/>
        <v>5.4713802030490845E-2</v>
      </c>
      <c r="G89" s="520">
        <f t="shared" si="8"/>
        <v>2.8377402602870309E-2</v>
      </c>
      <c r="H89" s="521">
        <f t="shared" si="8"/>
        <v>4.795795484124827E-2</v>
      </c>
      <c r="I89" s="521">
        <f t="shared" si="8"/>
        <v>5.232000999106208E-2</v>
      </c>
      <c r="J89" s="521">
        <f t="shared" si="8"/>
        <v>5.0623022342321945E-2</v>
      </c>
    </row>
    <row r="90" spans="1:10" x14ac:dyDescent="0.2">
      <c r="A90" s="477" t="s">
        <v>599</v>
      </c>
      <c r="B90" s="489" t="s">
        <v>84</v>
      </c>
      <c r="C90" s="516">
        <f t="shared" ref="C90:J90" si="9">C15/C$69</f>
        <v>0</v>
      </c>
      <c r="D90" s="516">
        <f t="shared" si="9"/>
        <v>3.4009528081489976E-4</v>
      </c>
      <c r="E90" s="516">
        <f t="shared" si="9"/>
        <v>3.9426386582656979E-4</v>
      </c>
      <c r="F90" s="516">
        <f t="shared" si="9"/>
        <v>7.531106810175558E-4</v>
      </c>
      <c r="G90" s="516">
        <f t="shared" si="9"/>
        <v>6.0236248338043996E-3</v>
      </c>
      <c r="H90" s="517">
        <f t="shared" si="9"/>
        <v>3.8397040253527402E-4</v>
      </c>
      <c r="I90" s="517">
        <f t="shared" si="9"/>
        <v>1.2321630608734784E-3</v>
      </c>
      <c r="J90" s="517">
        <f t="shared" si="9"/>
        <v>9.02187300476816E-4</v>
      </c>
    </row>
    <row r="91" spans="1:10" x14ac:dyDescent="0.2">
      <c r="A91" s="476" t="s">
        <v>600</v>
      </c>
      <c r="B91" s="488" t="s">
        <v>84</v>
      </c>
      <c r="C91" s="514">
        <f t="shared" ref="C91:J91" si="10">C16/C$69</f>
        <v>3.6021360616242644E-3</v>
      </c>
      <c r="D91" s="514">
        <f t="shared" si="10"/>
        <v>1.0620122362362047E-4</v>
      </c>
      <c r="E91" s="514">
        <f t="shared" si="10"/>
        <v>2.124893202426341E-3</v>
      </c>
      <c r="F91" s="514">
        <f t="shared" si="10"/>
        <v>5.1026351595113732E-3</v>
      </c>
      <c r="G91" s="514">
        <f t="shared" si="10"/>
        <v>4.8589250678113009E-3</v>
      </c>
      <c r="H91" s="515">
        <f t="shared" si="10"/>
        <v>1.9240844150203204E-3</v>
      </c>
      <c r="I91" s="515">
        <f t="shared" si="10"/>
        <v>5.0804836395572737E-3</v>
      </c>
      <c r="J91" s="515">
        <f t="shared" si="10"/>
        <v>3.8525371064280986E-3</v>
      </c>
    </row>
    <row r="92" spans="1:10" x14ac:dyDescent="0.2">
      <c r="A92" s="491" t="s">
        <v>601</v>
      </c>
      <c r="B92" s="489" t="s">
        <v>84</v>
      </c>
      <c r="C92" s="516">
        <f t="shared" ref="C92:J92" si="11">C17/C$69</f>
        <v>2.4757740582131045E-2</v>
      </c>
      <c r="D92" s="516">
        <f t="shared" si="11"/>
        <v>4.0519183921675396E-2</v>
      </c>
      <c r="E92" s="516">
        <f t="shared" si="11"/>
        <v>4.5220890419847302E-2</v>
      </c>
      <c r="F92" s="516">
        <f t="shared" si="11"/>
        <v>4.7043786231598328E-2</v>
      </c>
      <c r="G92" s="516">
        <f t="shared" si="11"/>
        <v>1.7444365837023294E-2</v>
      </c>
      <c r="H92" s="517">
        <f t="shared" si="11"/>
        <v>4.4482969469318984E-2</v>
      </c>
      <c r="I92" s="517">
        <f t="shared" si="11"/>
        <v>4.4353408714088119E-2</v>
      </c>
      <c r="J92" s="517">
        <f t="shared" si="11"/>
        <v>4.4403812249540348E-2</v>
      </c>
    </row>
    <row r="93" spans="1:10" x14ac:dyDescent="0.2">
      <c r="A93" s="476" t="s">
        <v>323</v>
      </c>
      <c r="B93" s="488" t="s">
        <v>84</v>
      </c>
      <c r="C93" s="514">
        <f t="shared" ref="C93:J93" si="12">C18/C$69</f>
        <v>1.7793442621759229E-3</v>
      </c>
      <c r="D93" s="514">
        <f t="shared" si="12"/>
        <v>2.2880214522517272E-4</v>
      </c>
      <c r="E93" s="514">
        <f t="shared" si="12"/>
        <v>4.6281454323944234E-4</v>
      </c>
      <c r="F93" s="514">
        <f t="shared" si="12"/>
        <v>1.1398771604020363E-3</v>
      </c>
      <c r="G93" s="514">
        <f t="shared" si="12"/>
        <v>5.0486864231311404E-5</v>
      </c>
      <c r="H93" s="515">
        <f t="shared" si="12"/>
        <v>4.5248308121346954E-4</v>
      </c>
      <c r="I93" s="515">
        <f t="shared" si="12"/>
        <v>1.0408593039189858E-3</v>
      </c>
      <c r="J93" s="515">
        <f t="shared" si="12"/>
        <v>8.1196096392751368E-4</v>
      </c>
    </row>
    <row r="94" spans="1:10" s="7" customFormat="1" x14ac:dyDescent="0.2">
      <c r="A94" s="477" t="s">
        <v>602</v>
      </c>
      <c r="B94" s="489" t="s">
        <v>84</v>
      </c>
      <c r="C94" s="516">
        <f t="shared" ref="C94:J94" si="13">C19/C$69</f>
        <v>1.4541969976697522E-3</v>
      </c>
      <c r="D94" s="516">
        <f t="shared" si="13"/>
        <v>4.3513740936225495E-5</v>
      </c>
      <c r="E94" s="516">
        <f t="shared" si="13"/>
        <v>7.870155066060792E-4</v>
      </c>
      <c r="F94" s="516">
        <f t="shared" si="13"/>
        <v>6.7439279778945115E-4</v>
      </c>
      <c r="G94" s="516">
        <f t="shared" si="13"/>
        <v>0</v>
      </c>
      <c r="H94" s="517">
        <f t="shared" si="13"/>
        <v>7.1444747316021598E-4</v>
      </c>
      <c r="I94" s="517">
        <f t="shared" si="13"/>
        <v>6.1309527246776994E-4</v>
      </c>
      <c r="J94" s="517">
        <f t="shared" si="13"/>
        <v>6.5252472185358366E-4</v>
      </c>
    </row>
    <row r="95" spans="1:10" x14ac:dyDescent="0.2">
      <c r="A95" s="501" t="s">
        <v>324</v>
      </c>
      <c r="B95" s="502" t="s">
        <v>84</v>
      </c>
      <c r="C95" s="520">
        <f t="shared" ref="C95:J95" si="14">C20/C$69</f>
        <v>9.6296274579024496E-2</v>
      </c>
      <c r="D95" s="520">
        <f t="shared" si="14"/>
        <v>6.0962565894948577E-2</v>
      </c>
      <c r="E95" s="520">
        <f t="shared" si="14"/>
        <v>2.7328815582638898E-2</v>
      </c>
      <c r="F95" s="520">
        <f t="shared" si="14"/>
        <v>2.7580976563931662E-2</v>
      </c>
      <c r="G95" s="520">
        <f t="shared" si="14"/>
        <v>1.0949421271027063E-2</v>
      </c>
      <c r="H95" s="521">
        <f t="shared" si="14"/>
        <v>3.1732397959295042E-2</v>
      </c>
      <c r="I95" s="521">
        <f t="shared" si="14"/>
        <v>2.6069286069834708E-2</v>
      </c>
      <c r="J95" s="521">
        <f t="shared" si="14"/>
        <v>2.8272428992101008E-2</v>
      </c>
    </row>
    <row r="96" spans="1:10" x14ac:dyDescent="0.2">
      <c r="A96" s="491" t="s">
        <v>603</v>
      </c>
      <c r="B96" s="489" t="s">
        <v>84</v>
      </c>
      <c r="C96" s="516">
        <f t="shared" ref="C96:J96" si="15">C21/C$69</f>
        <v>4.9270368470746692E-3</v>
      </c>
      <c r="D96" s="516">
        <f t="shared" si="15"/>
        <v>1.4943221232602084E-3</v>
      </c>
      <c r="E96" s="516">
        <f t="shared" si="15"/>
        <v>6.9811541891821637E-3</v>
      </c>
      <c r="F96" s="516">
        <f t="shared" si="15"/>
        <v>2.6830126368105446E-3</v>
      </c>
      <c r="G96" s="516">
        <f t="shared" si="15"/>
        <v>4.0411578732940537E-4</v>
      </c>
      <c r="H96" s="517">
        <f t="shared" si="15"/>
        <v>6.3667430132129518E-3</v>
      </c>
      <c r="I96" s="517">
        <f t="shared" si="15"/>
        <v>2.4758770656798136E-3</v>
      </c>
      <c r="J96" s="517">
        <f t="shared" si="15"/>
        <v>3.9895561066587261E-3</v>
      </c>
    </row>
    <row r="97" spans="1:10" x14ac:dyDescent="0.2">
      <c r="A97" s="476" t="s">
        <v>325</v>
      </c>
      <c r="B97" s="488" t="s">
        <v>84</v>
      </c>
      <c r="C97" s="514">
        <f t="shared" ref="C97:J97" si="16">C22/C$69</f>
        <v>6.3891666579155154E-2</v>
      </c>
      <c r="D97" s="514">
        <f t="shared" si="16"/>
        <v>2.4165480836956996E-2</v>
      </c>
      <c r="E97" s="514">
        <f t="shared" si="16"/>
        <v>8.6171106166854083E-3</v>
      </c>
      <c r="F97" s="514">
        <f t="shared" si="16"/>
        <v>3.7479217548386122E-3</v>
      </c>
      <c r="G97" s="514">
        <f t="shared" si="16"/>
        <v>1.7422426340609586E-5</v>
      </c>
      <c r="H97" s="515">
        <f t="shared" si="16"/>
        <v>1.091725381535431E-2</v>
      </c>
      <c r="I97" s="515">
        <f t="shared" si="16"/>
        <v>3.4088458071110188E-3</v>
      </c>
      <c r="J97" s="515">
        <f t="shared" si="16"/>
        <v>6.3298716112515753E-3</v>
      </c>
    </row>
    <row r="98" spans="1:10" x14ac:dyDescent="0.2">
      <c r="A98" s="477" t="s">
        <v>326</v>
      </c>
      <c r="B98" s="489" t="s">
        <v>84</v>
      </c>
      <c r="C98" s="516">
        <f t="shared" ref="C98:J98" si="17">C23/C$69</f>
        <v>0</v>
      </c>
      <c r="D98" s="516">
        <f t="shared" si="17"/>
        <v>9.6053888264550916E-6</v>
      </c>
      <c r="E98" s="516">
        <f t="shared" si="17"/>
        <v>2.4253143047574764E-4</v>
      </c>
      <c r="F98" s="516">
        <f t="shared" si="17"/>
        <v>9.7037241288731802E-6</v>
      </c>
      <c r="G98" s="516">
        <f t="shared" si="17"/>
        <v>1.8671025098111894E-3</v>
      </c>
      <c r="H98" s="517">
        <f t="shared" si="17"/>
        <v>2.1469262237784988E-4</v>
      </c>
      <c r="I98" s="517">
        <f t="shared" si="17"/>
        <v>1.7852810877683534E-4</v>
      </c>
      <c r="J98" s="517">
        <f t="shared" si="17"/>
        <v>1.9259733321253181E-4</v>
      </c>
    </row>
    <row r="99" spans="1:10" x14ac:dyDescent="0.2">
      <c r="A99" s="476" t="s">
        <v>604</v>
      </c>
      <c r="B99" s="488" t="s">
        <v>84</v>
      </c>
      <c r="C99" s="514">
        <f t="shared" ref="C99:J99" si="18">C24/C$69</f>
        <v>0</v>
      </c>
      <c r="D99" s="514">
        <f t="shared" si="18"/>
        <v>2.3462580131763562E-3</v>
      </c>
      <c r="E99" s="514">
        <f t="shared" si="18"/>
        <v>2.7282168900232186E-3</v>
      </c>
      <c r="F99" s="514">
        <f t="shared" si="18"/>
        <v>7.950095416182348E-3</v>
      </c>
      <c r="G99" s="514">
        <f t="shared" si="18"/>
        <v>7.354816912596175E-3</v>
      </c>
      <c r="H99" s="515">
        <f t="shared" si="18"/>
        <v>2.6562208043034692E-3</v>
      </c>
      <c r="I99" s="515">
        <f t="shared" si="18"/>
        <v>7.8959888194532132E-3</v>
      </c>
      <c r="J99" s="515">
        <f t="shared" si="18"/>
        <v>5.8575410468815542E-3</v>
      </c>
    </row>
    <row r="100" spans="1:10" x14ac:dyDescent="0.2">
      <c r="A100" s="477" t="s">
        <v>605</v>
      </c>
      <c r="B100" s="489" t="s">
        <v>84</v>
      </c>
      <c r="C100" s="516">
        <f t="shared" ref="C100:J100" si="19">C25/C$69</f>
        <v>2.6135081985569353E-2</v>
      </c>
      <c r="D100" s="516">
        <f t="shared" si="19"/>
        <v>3.1280530021931909E-2</v>
      </c>
      <c r="E100" s="516">
        <f t="shared" si="19"/>
        <v>4.586658820906757E-3</v>
      </c>
      <c r="F100" s="516">
        <f t="shared" si="19"/>
        <v>1.0885103977756204E-2</v>
      </c>
      <c r="G100" s="516">
        <f t="shared" si="19"/>
        <v>9.6659873695678828E-4</v>
      </c>
      <c r="H100" s="517">
        <f t="shared" si="19"/>
        <v>7.7064409081351983E-3</v>
      </c>
      <c r="I100" s="517">
        <f t="shared" si="19"/>
        <v>9.9835821522800301E-3</v>
      </c>
      <c r="J100" s="517">
        <f t="shared" si="19"/>
        <v>9.0976968452326258E-3</v>
      </c>
    </row>
    <row r="101" spans="1:10" s="7" customFormat="1" x14ac:dyDescent="0.2">
      <c r="A101" s="479" t="s">
        <v>327</v>
      </c>
      <c r="B101" s="492" t="s">
        <v>84</v>
      </c>
      <c r="C101" s="522">
        <f t="shared" ref="C101:J101" si="20">C26/C$69</f>
        <v>1.3424891672253276E-3</v>
      </c>
      <c r="D101" s="522">
        <f t="shared" si="20"/>
        <v>1.666369508516111E-3</v>
      </c>
      <c r="E101" s="522">
        <f t="shared" si="20"/>
        <v>4.173143635365602E-3</v>
      </c>
      <c r="F101" s="522">
        <f t="shared" si="20"/>
        <v>2.3051390536987606E-3</v>
      </c>
      <c r="G101" s="522">
        <f t="shared" si="20"/>
        <v>3.3936489627148968E-4</v>
      </c>
      <c r="H101" s="523">
        <f t="shared" si="20"/>
        <v>3.8710467956655377E-3</v>
      </c>
      <c r="I101" s="523">
        <f t="shared" si="20"/>
        <v>2.1264641159079445E-3</v>
      </c>
      <c r="J101" s="523">
        <f t="shared" si="20"/>
        <v>2.8051660483860239E-3</v>
      </c>
    </row>
    <row r="102" spans="1:10" x14ac:dyDescent="0.2">
      <c r="A102" s="475" t="s">
        <v>606</v>
      </c>
      <c r="B102" s="499" t="s">
        <v>84</v>
      </c>
      <c r="C102" s="518">
        <f t="shared" ref="C102:J102" si="21">C27/C$69</f>
        <v>0.15685904776746259</v>
      </c>
      <c r="D102" s="518">
        <f t="shared" si="21"/>
        <v>0.18212017085679322</v>
      </c>
      <c r="E102" s="518">
        <f t="shared" si="21"/>
        <v>0.16100750097814059</v>
      </c>
      <c r="F102" s="518">
        <f t="shared" si="21"/>
        <v>0.16014354103369199</v>
      </c>
      <c r="G102" s="518">
        <f t="shared" si="21"/>
        <v>0.19780547680713126</v>
      </c>
      <c r="H102" s="519">
        <f t="shared" si="21"/>
        <v>0.16323543443829228</v>
      </c>
      <c r="I102" s="519">
        <f t="shared" si="21"/>
        <v>0.16356674405321278</v>
      </c>
      <c r="J102" s="519">
        <f t="shared" si="21"/>
        <v>0.16343785335717173</v>
      </c>
    </row>
    <row r="103" spans="1:10" x14ac:dyDescent="0.2">
      <c r="A103" s="479" t="s">
        <v>607</v>
      </c>
      <c r="B103" s="492" t="s">
        <v>84</v>
      </c>
      <c r="C103" s="522">
        <f t="shared" ref="C103:J103" si="22">C28/C$69</f>
        <v>3.2157426852142549E-3</v>
      </c>
      <c r="D103" s="522">
        <f t="shared" si="22"/>
        <v>9.1377608056872044E-3</v>
      </c>
      <c r="E103" s="522">
        <f t="shared" si="22"/>
        <v>6.9664369896280101E-3</v>
      </c>
      <c r="F103" s="522">
        <f t="shared" si="22"/>
        <v>1.1828385481933761E-2</v>
      </c>
      <c r="G103" s="522">
        <f t="shared" si="22"/>
        <v>4.2424655011851047E-3</v>
      </c>
      <c r="H103" s="523">
        <f t="shared" si="22"/>
        <v>7.1579912008610169E-3</v>
      </c>
      <c r="I103" s="523">
        <f t="shared" si="22"/>
        <v>1.1138879123573505E-2</v>
      </c>
      <c r="J103" s="523">
        <f t="shared" si="22"/>
        <v>9.5901784758638583E-3</v>
      </c>
    </row>
    <row r="104" spans="1:10" x14ac:dyDescent="0.2">
      <c r="A104" s="477" t="s">
        <v>328</v>
      </c>
      <c r="B104" s="489" t="s">
        <v>84</v>
      </c>
      <c r="C104" s="516">
        <f t="shared" ref="C104:J104" si="23">C29/C$69</f>
        <v>7.5763980106864651E-2</v>
      </c>
      <c r="D104" s="516">
        <f t="shared" si="23"/>
        <v>7.4461401737535696E-2</v>
      </c>
      <c r="E104" s="516">
        <f t="shared" si="23"/>
        <v>6.625743769172697E-2</v>
      </c>
      <c r="F104" s="516">
        <f t="shared" si="23"/>
        <v>8.4075565397370017E-2</v>
      </c>
      <c r="G104" s="516">
        <f t="shared" si="23"/>
        <v>0.1206330400024706</v>
      </c>
      <c r="H104" s="517">
        <f t="shared" si="23"/>
        <v>6.7248857942121959E-2</v>
      </c>
      <c r="I104" s="517">
        <f t="shared" si="23"/>
        <v>8.7398380724947836E-2</v>
      </c>
      <c r="J104" s="517">
        <f t="shared" si="23"/>
        <v>7.9559531807156664E-2</v>
      </c>
    </row>
    <row r="105" spans="1:10" s="7" customFormat="1" x14ac:dyDescent="0.2">
      <c r="A105" s="476" t="s">
        <v>608</v>
      </c>
      <c r="B105" s="488" t="s">
        <v>84</v>
      </c>
      <c r="C105" s="514">
        <f t="shared" ref="C105:J105" si="24">C30/C$69</f>
        <v>4.0131202828799548E-2</v>
      </c>
      <c r="D105" s="514">
        <f t="shared" si="24"/>
        <v>4.8361114945911922E-2</v>
      </c>
      <c r="E105" s="514">
        <f t="shared" si="24"/>
        <v>4.2339083899328347E-2</v>
      </c>
      <c r="F105" s="514">
        <f t="shared" si="24"/>
        <v>5.4052813323690281E-2</v>
      </c>
      <c r="G105" s="514">
        <f t="shared" si="24"/>
        <v>8.4973184532787197E-2</v>
      </c>
      <c r="H105" s="515">
        <f t="shared" si="24"/>
        <v>4.296298149374831E-2</v>
      </c>
      <c r="I105" s="515">
        <f t="shared" si="24"/>
        <v>5.6863255907534625E-2</v>
      </c>
      <c r="J105" s="515">
        <f t="shared" si="24"/>
        <v>5.1455576915832586E-2</v>
      </c>
    </row>
    <row r="106" spans="1:10" x14ac:dyDescent="0.2">
      <c r="A106" s="477" t="s">
        <v>635</v>
      </c>
      <c r="B106" s="489" t="s">
        <v>84</v>
      </c>
      <c r="C106" s="516">
        <f t="shared" ref="C106:J106" si="25">C31/C$69</f>
        <v>3.5632777278065096E-2</v>
      </c>
      <c r="D106" s="516">
        <f t="shared" si="25"/>
        <v>2.6100286791623781E-2</v>
      </c>
      <c r="E106" s="516">
        <f t="shared" si="25"/>
        <v>2.39183537921197E-2</v>
      </c>
      <c r="F106" s="516">
        <f t="shared" si="25"/>
        <v>3.0022752073851838E-2</v>
      </c>
      <c r="G106" s="516">
        <f t="shared" si="25"/>
        <v>3.5659855471404815E-2</v>
      </c>
      <c r="H106" s="517">
        <f t="shared" si="25"/>
        <v>2.4285876448127932E-2</v>
      </c>
      <c r="I106" s="517">
        <f t="shared" si="25"/>
        <v>3.0535124817726127E-2</v>
      </c>
      <c r="J106" s="517">
        <f t="shared" si="25"/>
        <v>2.8103954891419668E-2</v>
      </c>
    </row>
    <row r="107" spans="1:10" x14ac:dyDescent="0.2">
      <c r="A107" s="476" t="s">
        <v>329</v>
      </c>
      <c r="B107" s="488" t="s">
        <v>84</v>
      </c>
      <c r="C107" s="514">
        <f t="shared" ref="C107:J107" si="26">C32/C$69</f>
        <v>7.2596337046341664E-2</v>
      </c>
      <c r="D107" s="514">
        <f t="shared" si="26"/>
        <v>5.2495287273067015E-2</v>
      </c>
      <c r="E107" s="514">
        <f t="shared" si="26"/>
        <v>6.2673979259228949E-2</v>
      </c>
      <c r="F107" s="514">
        <f t="shared" si="26"/>
        <v>5.4886992990801985E-2</v>
      </c>
      <c r="G107" s="514">
        <f t="shared" si="26"/>
        <v>6.8018377678195338E-2</v>
      </c>
      <c r="H107" s="515">
        <f t="shared" si="26"/>
        <v>6.1689421628328578E-2</v>
      </c>
      <c r="I107" s="515">
        <f t="shared" si="26"/>
        <v>5.6080542785554584E-2</v>
      </c>
      <c r="J107" s="515">
        <f t="shared" si="26"/>
        <v>5.8262587210158791E-2</v>
      </c>
    </row>
    <row r="108" spans="1:10" x14ac:dyDescent="0.2">
      <c r="A108" s="477" t="s">
        <v>330</v>
      </c>
      <c r="B108" s="489" t="s">
        <v>84</v>
      </c>
      <c r="C108" s="516">
        <f t="shared" ref="C108:J108" si="27">C33/C$69</f>
        <v>5.2829879073054359E-3</v>
      </c>
      <c r="D108" s="516">
        <f t="shared" si="27"/>
        <v>4.6025721038222778E-2</v>
      </c>
      <c r="E108" s="516">
        <f t="shared" si="27"/>
        <v>2.5109647037835595E-2</v>
      </c>
      <c r="F108" s="516">
        <f t="shared" si="27"/>
        <v>9.3525971634141405E-3</v>
      </c>
      <c r="G108" s="516">
        <f t="shared" si="27"/>
        <v>4.9115936235587911E-3</v>
      </c>
      <c r="H108" s="517">
        <f t="shared" si="27"/>
        <v>2.7139163666735001E-2</v>
      </c>
      <c r="I108" s="517">
        <f t="shared" si="27"/>
        <v>8.9489414188239549E-3</v>
      </c>
      <c r="J108" s="517">
        <f t="shared" si="27"/>
        <v>1.6025555863705642E-2</v>
      </c>
    </row>
    <row r="109" spans="1:10" s="7" customFormat="1" x14ac:dyDescent="0.2">
      <c r="A109" s="501" t="s">
        <v>609</v>
      </c>
      <c r="B109" s="502" t="s">
        <v>84</v>
      </c>
      <c r="C109" s="520">
        <f t="shared" ref="C109:J109" si="28">C34/C$69</f>
        <v>0.13591188413403926</v>
      </c>
      <c r="D109" s="520">
        <f t="shared" si="28"/>
        <v>0.11400801469237684</v>
      </c>
      <c r="E109" s="520">
        <f t="shared" si="28"/>
        <v>8.5548556502943351E-2</v>
      </c>
      <c r="F109" s="520">
        <f t="shared" si="28"/>
        <v>5.5932815568854648E-2</v>
      </c>
      <c r="G109" s="520">
        <f t="shared" si="28"/>
        <v>4.4015356319322338E-2</v>
      </c>
      <c r="H109" s="521">
        <f t="shared" si="28"/>
        <v>8.9184313447139715E-2</v>
      </c>
      <c r="I109" s="521">
        <f t="shared" si="28"/>
        <v>5.4849602992277903E-2</v>
      </c>
      <c r="J109" s="521">
        <f t="shared" si="28"/>
        <v>6.8206971838807987E-2</v>
      </c>
    </row>
    <row r="110" spans="1:10" x14ac:dyDescent="0.2">
      <c r="A110" s="477" t="s">
        <v>610</v>
      </c>
      <c r="B110" s="489" t="s">
        <v>84</v>
      </c>
      <c r="C110" s="516">
        <f t="shared" ref="C110:J110" si="29">C35/C$69</f>
        <v>3.4561183229678563E-6</v>
      </c>
      <c r="D110" s="516">
        <f t="shared" si="29"/>
        <v>4.5341316732836185E-5</v>
      </c>
      <c r="E110" s="516">
        <f t="shared" si="29"/>
        <v>6.2626813687009157E-4</v>
      </c>
      <c r="F110" s="516">
        <f t="shared" si="29"/>
        <v>8.1101981033839801E-4</v>
      </c>
      <c r="G110" s="516">
        <f t="shared" si="29"/>
        <v>2.5722316665519561E-4</v>
      </c>
      <c r="H110" s="517">
        <f t="shared" si="29"/>
        <v>5.5663436326313124E-4</v>
      </c>
      <c r="I110" s="517">
        <f t="shared" si="29"/>
        <v>7.6068362065709696E-4</v>
      </c>
      <c r="J110" s="517">
        <f t="shared" si="29"/>
        <v>6.8130152720810978E-4</v>
      </c>
    </row>
    <row r="111" spans="1:10" x14ac:dyDescent="0.2">
      <c r="A111" s="479" t="s">
        <v>331</v>
      </c>
      <c r="B111" s="492" t="s">
        <v>84</v>
      </c>
      <c r="C111" s="522">
        <f t="shared" ref="C111:J111" si="30">C36/C$69</f>
        <v>1.5417765575352835E-4</v>
      </c>
      <c r="D111" s="522">
        <f t="shared" si="30"/>
        <v>2.9795828795141739E-3</v>
      </c>
      <c r="E111" s="522">
        <f t="shared" si="30"/>
        <v>1.6850981573935577E-3</v>
      </c>
      <c r="F111" s="522">
        <f t="shared" si="30"/>
        <v>1.766590554420697E-3</v>
      </c>
      <c r="G111" s="522">
        <f t="shared" si="30"/>
        <v>7.3856825843542431E-4</v>
      </c>
      <c r="H111" s="523">
        <f t="shared" si="30"/>
        <v>1.807268891402741E-3</v>
      </c>
      <c r="I111" s="523">
        <f t="shared" si="30"/>
        <v>1.6731506141871065E-3</v>
      </c>
      <c r="J111" s="523">
        <f t="shared" si="30"/>
        <v>1.7253271805276194E-3</v>
      </c>
    </row>
    <row r="112" spans="1:10" x14ac:dyDescent="0.2">
      <c r="A112" s="478" t="s">
        <v>611</v>
      </c>
      <c r="B112" s="489" t="s">
        <v>84</v>
      </c>
      <c r="C112" s="516">
        <f t="shared" ref="C112:J112" si="31">C37/C$69</f>
        <v>0.13575425035996277</v>
      </c>
      <c r="D112" s="516">
        <f t="shared" si="31"/>
        <v>0.11098309049612984</v>
      </c>
      <c r="E112" s="516">
        <f t="shared" si="31"/>
        <v>8.3237190208958645E-2</v>
      </c>
      <c r="F112" s="516">
        <f t="shared" si="31"/>
        <v>5.3355205204095556E-2</v>
      </c>
      <c r="G112" s="516">
        <f t="shared" si="31"/>
        <v>4.301956489423172E-2</v>
      </c>
      <c r="H112" s="517">
        <f t="shared" si="31"/>
        <v>8.6820410192719577E-2</v>
      </c>
      <c r="I112" s="517">
        <f t="shared" si="31"/>
        <v>5.2415768757433708E-2</v>
      </c>
      <c r="J112" s="517">
        <f t="shared" si="31"/>
        <v>6.5800343131167852E-2</v>
      </c>
    </row>
    <row r="113" spans="1:12" x14ac:dyDescent="0.2">
      <c r="A113" s="479" t="s">
        <v>612</v>
      </c>
      <c r="B113" s="488" t="s">
        <v>84</v>
      </c>
      <c r="C113" s="514">
        <f t="shared" ref="C113:J113" si="32">C38/C$69</f>
        <v>9.6301785240139205E-3</v>
      </c>
      <c r="D113" s="514">
        <f t="shared" si="32"/>
        <v>1.4451352256319864E-2</v>
      </c>
      <c r="E113" s="514">
        <f t="shared" si="32"/>
        <v>9.739404046707657E-3</v>
      </c>
      <c r="F113" s="514">
        <f t="shared" si="32"/>
        <v>8.3269067356161984E-3</v>
      </c>
      <c r="G113" s="514">
        <f t="shared" si="32"/>
        <v>5.8218207699178379E-3</v>
      </c>
      <c r="H113" s="515">
        <f t="shared" si="32"/>
        <v>1.0245868212565979E-2</v>
      </c>
      <c r="I113" s="515">
        <f t="shared" si="32"/>
        <v>8.0992121770166493E-3</v>
      </c>
      <c r="J113" s="515">
        <f t="shared" si="32"/>
        <v>8.9343343048458104E-3</v>
      </c>
    </row>
    <row r="114" spans="1:12" x14ac:dyDescent="0.2">
      <c r="A114" s="478" t="s">
        <v>637</v>
      </c>
      <c r="B114" s="494" t="s">
        <v>84</v>
      </c>
      <c r="C114" s="526">
        <f t="shared" ref="C114:J114" si="33">C39/C$69</f>
        <v>0.11663105251938795</v>
      </c>
      <c r="D114" s="526">
        <f t="shared" si="33"/>
        <v>8.6756980836696307E-2</v>
      </c>
      <c r="E114" s="526">
        <f t="shared" si="33"/>
        <v>5.8547522797973157E-2</v>
      </c>
      <c r="F114" s="526">
        <f t="shared" si="33"/>
        <v>3.108580797988646E-2</v>
      </c>
      <c r="G114" s="526">
        <f t="shared" si="33"/>
        <v>2.6211350739916345E-2</v>
      </c>
      <c r="H114" s="527">
        <f t="shared" si="33"/>
        <v>6.2243615923374546E-2</v>
      </c>
      <c r="I114" s="527">
        <f t="shared" si="33"/>
        <v>3.0642754366212183E-2</v>
      </c>
      <c r="J114" s="527">
        <f t="shared" si="33"/>
        <v>4.29365631123809E-2</v>
      </c>
    </row>
    <row r="115" spans="1:12" x14ac:dyDescent="0.2">
      <c r="A115" s="479" t="s">
        <v>636</v>
      </c>
      <c r="B115" s="492" t="s">
        <v>84</v>
      </c>
      <c r="C115" s="522">
        <f t="shared" ref="C115:J115" si="34">C40/C$69</f>
        <v>1.3430245395164892E-3</v>
      </c>
      <c r="D115" s="522">
        <f t="shared" si="34"/>
        <v>4.2375428584956742E-3</v>
      </c>
      <c r="E115" s="522">
        <f t="shared" si="34"/>
        <v>3.3155325351276071E-3</v>
      </c>
      <c r="F115" s="522">
        <f t="shared" si="34"/>
        <v>8.0153957014795496E-3</v>
      </c>
      <c r="G115" s="522">
        <f t="shared" si="34"/>
        <v>8.2570118471118899E-6</v>
      </c>
      <c r="H115" s="523">
        <f t="shared" si="34"/>
        <v>3.3925782976700733E-3</v>
      </c>
      <c r="I115" s="523">
        <f t="shared" si="34"/>
        <v>7.2876035480182759E-3</v>
      </c>
      <c r="J115" s="523">
        <f t="shared" si="34"/>
        <v>5.7723063969371017E-3</v>
      </c>
    </row>
    <row r="116" spans="1:12" x14ac:dyDescent="0.2">
      <c r="A116" s="478" t="s">
        <v>638</v>
      </c>
      <c r="B116" s="494" t="s">
        <v>84</v>
      </c>
      <c r="C116" s="526">
        <f t="shared" ref="C116:J116" si="35">C41/C$69</f>
        <v>0</v>
      </c>
      <c r="D116" s="526">
        <f t="shared" si="35"/>
        <v>0</v>
      </c>
      <c r="E116" s="526">
        <f t="shared" si="35"/>
        <v>2.9922098073436118E-4</v>
      </c>
      <c r="F116" s="526">
        <f t="shared" si="35"/>
        <v>5.3993331210461397E-5</v>
      </c>
      <c r="G116" s="526">
        <f t="shared" si="35"/>
        <v>4.8279713134794465E-5</v>
      </c>
      <c r="H116" s="527">
        <f t="shared" si="35"/>
        <v>2.6359823639489837E-4</v>
      </c>
      <c r="I116" s="527">
        <f t="shared" si="35"/>
        <v>5.3474003824671377E-5</v>
      </c>
      <c r="J116" s="527">
        <f t="shared" si="35"/>
        <v>1.3521946900703932E-4</v>
      </c>
    </row>
    <row r="117" spans="1:12" x14ac:dyDescent="0.2">
      <c r="A117" s="479" t="s">
        <v>639</v>
      </c>
      <c r="B117" s="492" t="s">
        <v>84</v>
      </c>
      <c r="C117" s="522">
        <f t="shared" ref="C117:J117" si="36">C42/C$69</f>
        <v>8.1499947770444347E-3</v>
      </c>
      <c r="D117" s="522">
        <f t="shared" si="36"/>
        <v>5.5372145446179891E-3</v>
      </c>
      <c r="E117" s="522">
        <f t="shared" si="36"/>
        <v>1.1335509848136938E-2</v>
      </c>
      <c r="F117" s="522">
        <f t="shared" si="36"/>
        <v>5.8731014557307781E-3</v>
      </c>
      <c r="G117" s="522">
        <f t="shared" si="36"/>
        <v>1.092985665769422E-2</v>
      </c>
      <c r="H117" s="523">
        <f t="shared" si="36"/>
        <v>1.0674749522468349E-2</v>
      </c>
      <c r="I117" s="523">
        <f t="shared" si="36"/>
        <v>6.3327246620489891E-3</v>
      </c>
      <c r="J117" s="523">
        <f t="shared" si="36"/>
        <v>8.0219198477102134E-3</v>
      </c>
    </row>
    <row r="118" spans="1:12" s="7" customFormat="1" x14ac:dyDescent="0.2">
      <c r="A118" s="504" t="s">
        <v>613</v>
      </c>
      <c r="B118" s="505" t="s">
        <v>84</v>
      </c>
      <c r="C118" s="528">
        <f t="shared" ref="C118:J118" si="37">C43/C$69</f>
        <v>9.2796973905221569E-2</v>
      </c>
      <c r="D118" s="528">
        <f t="shared" si="37"/>
        <v>3.1548324905464747E-2</v>
      </c>
      <c r="E118" s="528">
        <f t="shared" si="37"/>
        <v>4.4939620122726079E-2</v>
      </c>
      <c r="F118" s="528">
        <f t="shared" si="37"/>
        <v>4.5050731970858252E-2</v>
      </c>
      <c r="G118" s="528">
        <f t="shared" si="37"/>
        <v>6.3288302770119848E-2</v>
      </c>
      <c r="H118" s="529">
        <f t="shared" si="37"/>
        <v>4.403774965325908E-2</v>
      </c>
      <c r="I118" s="529">
        <f t="shared" si="37"/>
        <v>4.6708397891280361E-2</v>
      </c>
      <c r="J118" s="529">
        <f t="shared" si="37"/>
        <v>4.5669424994698539E-2</v>
      </c>
    </row>
    <row r="119" spans="1:12" s="47" customFormat="1" x14ac:dyDescent="0.2">
      <c r="A119" s="479" t="s">
        <v>614</v>
      </c>
      <c r="B119" s="492" t="s">
        <v>84</v>
      </c>
      <c r="C119" s="522">
        <f t="shared" ref="C119:J119" si="38">C44/C$69</f>
        <v>1.7903108081904118E-3</v>
      </c>
      <c r="D119" s="522">
        <f t="shared" si="38"/>
        <v>1.373912021200911E-3</v>
      </c>
      <c r="E119" s="522">
        <f t="shared" si="38"/>
        <v>3.0272573150655906E-3</v>
      </c>
      <c r="F119" s="522">
        <f t="shared" si="38"/>
        <v>4.1549899838582548E-3</v>
      </c>
      <c r="G119" s="522">
        <f t="shared" si="38"/>
        <v>0</v>
      </c>
      <c r="H119" s="523">
        <f t="shared" si="38"/>
        <v>2.8351310469248705E-3</v>
      </c>
      <c r="I119" s="523">
        <f t="shared" si="38"/>
        <v>3.7773308442860093E-3</v>
      </c>
      <c r="J119" s="523">
        <f t="shared" si="38"/>
        <v>3.4107831130324156E-3</v>
      </c>
    </row>
    <row r="120" spans="1:12" x14ac:dyDescent="0.2">
      <c r="A120" s="478" t="s">
        <v>615</v>
      </c>
      <c r="B120" s="494" t="s">
        <v>84</v>
      </c>
      <c r="C120" s="526">
        <f t="shared" ref="C120:J120" si="39">C45/C$69</f>
        <v>8.0372506762545426E-2</v>
      </c>
      <c r="D120" s="526">
        <f t="shared" si="39"/>
        <v>2.1981110971561021E-2</v>
      </c>
      <c r="E120" s="526">
        <f t="shared" si="39"/>
        <v>3.2478805414833188E-2</v>
      </c>
      <c r="F120" s="526">
        <f t="shared" si="39"/>
        <v>3.2536608393545434E-2</v>
      </c>
      <c r="G120" s="526">
        <f t="shared" si="39"/>
        <v>5.3771169030339391E-2</v>
      </c>
      <c r="H120" s="527">
        <f t="shared" si="39"/>
        <v>3.1889123020414176E-2</v>
      </c>
      <c r="I120" s="527">
        <f t="shared" si="39"/>
        <v>3.4466679447974199E-2</v>
      </c>
      <c r="J120" s="527">
        <f t="shared" si="39"/>
        <v>3.3463922428341654E-2</v>
      </c>
    </row>
    <row r="121" spans="1:12" s="7" customFormat="1" x14ac:dyDescent="0.2">
      <c r="A121" s="479" t="s">
        <v>616</v>
      </c>
      <c r="B121" s="492" t="s">
        <v>84</v>
      </c>
      <c r="C121" s="522">
        <f t="shared" ref="C121:J121" si="40">C46/C$69</f>
        <v>1.4618299328006961E-2</v>
      </c>
      <c r="D121" s="522">
        <f t="shared" si="40"/>
        <v>3.1127032036135332E-3</v>
      </c>
      <c r="E121" s="522">
        <f t="shared" si="40"/>
        <v>9.4623291032873216E-3</v>
      </c>
      <c r="F121" s="522">
        <f t="shared" si="40"/>
        <v>6.6702583262920803E-3</v>
      </c>
      <c r="G121" s="522">
        <f t="shared" si="40"/>
        <v>2.2630903715628536E-2</v>
      </c>
      <c r="H121" s="523">
        <f t="shared" si="40"/>
        <v>8.8364607600250819E-3</v>
      </c>
      <c r="I121" s="523">
        <f t="shared" si="40"/>
        <v>8.120967865465822E-3</v>
      </c>
      <c r="J121" s="523">
        <f t="shared" si="40"/>
        <v>8.3993189094410947E-3</v>
      </c>
    </row>
    <row r="122" spans="1:12" s="7" customFormat="1" x14ac:dyDescent="0.2">
      <c r="A122" s="478" t="s">
        <v>645</v>
      </c>
      <c r="B122" s="494" t="s">
        <v>84</v>
      </c>
      <c r="C122" s="526">
        <f t="shared" ref="C122:J122" si="41">C47/C$69</f>
        <v>1.6681234183661384E-2</v>
      </c>
      <c r="D122" s="526">
        <f t="shared" si="41"/>
        <v>2.2177252126549334E-3</v>
      </c>
      <c r="E122" s="526">
        <f t="shared" si="41"/>
        <v>3.5008152343778067E-3</v>
      </c>
      <c r="F122" s="526">
        <f t="shared" si="41"/>
        <v>6.1971809727182159E-3</v>
      </c>
      <c r="G122" s="526">
        <f t="shared" si="41"/>
        <v>2.6436652034052939E-2</v>
      </c>
      <c r="H122" s="527">
        <f t="shared" si="41"/>
        <v>3.51156393528676E-3</v>
      </c>
      <c r="I122" s="527">
        <f t="shared" si="41"/>
        <v>8.0368054377869102E-3</v>
      </c>
      <c r="J122" s="527">
        <f t="shared" si="41"/>
        <v>6.2763327537960246E-3</v>
      </c>
    </row>
    <row r="123" spans="1:12" x14ac:dyDescent="0.2">
      <c r="A123" s="476" t="s">
        <v>646</v>
      </c>
      <c r="B123" s="488" t="s">
        <v>84</v>
      </c>
      <c r="C123" s="514">
        <f t="shared" ref="C123:J123" si="42">C48/C$69</f>
        <v>4.9072973250877082E-2</v>
      </c>
      <c r="D123" s="514">
        <f t="shared" si="42"/>
        <v>1.6650682553012018E-2</v>
      </c>
      <c r="E123" s="514">
        <f t="shared" si="42"/>
        <v>1.9515661076889131E-2</v>
      </c>
      <c r="F123" s="514">
        <f t="shared" si="42"/>
        <v>1.9669169094190923E-2</v>
      </c>
      <c r="G123" s="514">
        <f t="shared" si="42"/>
        <v>4.703613278936509E-3</v>
      </c>
      <c r="H123" s="515">
        <f t="shared" si="42"/>
        <v>1.954109832461089E-2</v>
      </c>
      <c r="I123" s="515">
        <f t="shared" si="42"/>
        <v>1.8308906144252075E-2</v>
      </c>
      <c r="J123" s="515">
        <f t="shared" si="42"/>
        <v>1.8788270764626563E-2</v>
      </c>
      <c r="L123" s="267"/>
    </row>
    <row r="124" spans="1:12" x14ac:dyDescent="0.2">
      <c r="A124" s="477" t="s">
        <v>617</v>
      </c>
      <c r="B124" s="489" t="s">
        <v>84</v>
      </c>
      <c r="C124" s="516">
        <f t="shared" ref="C124:J124" si="43">C49/C$69</f>
        <v>1.0634156334485736E-2</v>
      </c>
      <c r="D124" s="516">
        <f t="shared" si="43"/>
        <v>8.1933019127028127E-3</v>
      </c>
      <c r="E124" s="516">
        <f t="shared" si="43"/>
        <v>9.4335573928273041E-3</v>
      </c>
      <c r="F124" s="516">
        <f t="shared" si="43"/>
        <v>8.3591335936266681E-3</v>
      </c>
      <c r="G124" s="516">
        <f t="shared" si="43"/>
        <v>9.517133741501857E-3</v>
      </c>
      <c r="H124" s="517">
        <f t="shared" si="43"/>
        <v>9.3134955859200345E-3</v>
      </c>
      <c r="I124" s="517">
        <f t="shared" si="43"/>
        <v>8.4643875993330731E-3</v>
      </c>
      <c r="J124" s="517">
        <f t="shared" si="43"/>
        <v>8.794719453515655E-3</v>
      </c>
    </row>
    <row r="125" spans="1:12" x14ac:dyDescent="0.2">
      <c r="A125" s="501" t="s">
        <v>618</v>
      </c>
      <c r="B125" s="502" t="s">
        <v>84</v>
      </c>
      <c r="C125" s="520">
        <f t="shared" ref="C125:J125" si="44">C50/C$69</f>
        <v>0.20462684032236186</v>
      </c>
      <c r="D125" s="520">
        <f t="shared" si="44"/>
        <v>0.19474423584761402</v>
      </c>
      <c r="E125" s="520">
        <f t="shared" si="44"/>
        <v>0.21780302478721267</v>
      </c>
      <c r="F125" s="520">
        <f t="shared" si="44"/>
        <v>0.26761986684695188</v>
      </c>
      <c r="G125" s="520">
        <f t="shared" si="44"/>
        <v>0.34130551897262029</v>
      </c>
      <c r="H125" s="521">
        <f t="shared" si="44"/>
        <v>0.21516955631234266</v>
      </c>
      <c r="I125" s="521">
        <f t="shared" si="44"/>
        <v>0.27431737035206477</v>
      </c>
      <c r="J125" s="521">
        <f t="shared" si="44"/>
        <v>0.25130686121632612</v>
      </c>
    </row>
    <row r="126" spans="1:12" x14ac:dyDescent="0.2">
      <c r="A126" s="477" t="s">
        <v>619</v>
      </c>
      <c r="B126" s="489" t="s">
        <v>84</v>
      </c>
      <c r="C126" s="516">
        <f t="shared" ref="C126:J126" si="45">C51/C$69</f>
        <v>2.4116448045837409E-3</v>
      </c>
      <c r="D126" s="516">
        <f t="shared" si="45"/>
        <v>4.661168123031142E-3</v>
      </c>
      <c r="E126" s="516">
        <f t="shared" si="45"/>
        <v>7.4939190688116542E-3</v>
      </c>
      <c r="F126" s="516">
        <f t="shared" si="45"/>
        <v>1.1918752185320746E-2</v>
      </c>
      <c r="G126" s="516">
        <f t="shared" si="45"/>
        <v>6.3458126366582124E-3</v>
      </c>
      <c r="H126" s="517">
        <f t="shared" si="45"/>
        <v>7.1312457386939788E-3</v>
      </c>
      <c r="I126" s="517">
        <f t="shared" si="45"/>
        <v>1.1412211480526636E-2</v>
      </c>
      <c r="J126" s="517">
        <f t="shared" si="45"/>
        <v>9.7467703664041467E-3</v>
      </c>
    </row>
    <row r="127" spans="1:12" x14ac:dyDescent="0.2">
      <c r="A127" s="476" t="s">
        <v>620</v>
      </c>
      <c r="B127" s="488" t="s">
        <v>84</v>
      </c>
      <c r="C127" s="514">
        <f t="shared" ref="C127:J127" si="46">C52/C$69</f>
        <v>0.17880035101189767</v>
      </c>
      <c r="D127" s="514">
        <f t="shared" si="46"/>
        <v>0.16153808949991721</v>
      </c>
      <c r="E127" s="514">
        <f t="shared" si="46"/>
        <v>0.17401257388066707</v>
      </c>
      <c r="F127" s="514">
        <f t="shared" si="46"/>
        <v>0.20846022822722143</v>
      </c>
      <c r="G127" s="514">
        <f t="shared" si="46"/>
        <v>0.25026526812550276</v>
      </c>
      <c r="H127" s="515">
        <f t="shared" si="46"/>
        <v>0.1727226073661732</v>
      </c>
      <c r="I127" s="515">
        <f t="shared" si="46"/>
        <v>0.21226001004597508</v>
      </c>
      <c r="J127" s="515">
        <f t="shared" si="46"/>
        <v>0.19687861716886934</v>
      </c>
    </row>
    <row r="128" spans="1:12" s="7" customFormat="1" x14ac:dyDescent="0.2">
      <c r="A128" s="477" t="s">
        <v>621</v>
      </c>
      <c r="B128" s="489" t="s">
        <v>84</v>
      </c>
      <c r="C128" s="516">
        <f t="shared" ref="C128:J128" si="47">C53/C$69</f>
        <v>0</v>
      </c>
      <c r="D128" s="516">
        <f t="shared" si="47"/>
        <v>2.8060091316329605E-4</v>
      </c>
      <c r="E128" s="516">
        <f t="shared" si="47"/>
        <v>5.5478545364309731E-3</v>
      </c>
      <c r="F128" s="516">
        <f t="shared" si="47"/>
        <v>7.27688485118417E-3</v>
      </c>
      <c r="G128" s="516">
        <f t="shared" si="47"/>
        <v>1.2905197001396022E-2</v>
      </c>
      <c r="H128" s="517">
        <f t="shared" si="47"/>
        <v>4.917607375731897E-3</v>
      </c>
      <c r="I128" s="517">
        <f t="shared" si="47"/>
        <v>7.7884585329862218E-3</v>
      </c>
      <c r="J128" s="517">
        <f t="shared" si="47"/>
        <v>6.6715998991746248E-3</v>
      </c>
    </row>
    <row r="129" spans="1:10" s="7" customFormat="1" x14ac:dyDescent="0.2">
      <c r="A129" s="476" t="s">
        <v>622</v>
      </c>
      <c r="B129" s="488" t="s">
        <v>84</v>
      </c>
      <c r="C129" s="514">
        <f t="shared" ref="C129:J129" si="48">C54/C$69</f>
        <v>2.3414844484143927E-2</v>
      </c>
      <c r="D129" s="514">
        <f t="shared" si="48"/>
        <v>2.1744581709617315E-2</v>
      </c>
      <c r="E129" s="514">
        <f t="shared" si="48"/>
        <v>2.3603592152134957E-2</v>
      </c>
      <c r="F129" s="514">
        <f t="shared" si="48"/>
        <v>3.2276214013329009E-2</v>
      </c>
      <c r="G129" s="514">
        <f t="shared" si="48"/>
        <v>6.6381700551648243E-2</v>
      </c>
      <c r="H129" s="515">
        <f t="shared" si="48"/>
        <v>2.3401155411883444E-2</v>
      </c>
      <c r="I129" s="515">
        <f t="shared" si="48"/>
        <v>3.5376161004968695E-2</v>
      </c>
      <c r="J129" s="515">
        <f t="shared" si="48"/>
        <v>3.0717476993161318E-2</v>
      </c>
    </row>
    <row r="130" spans="1:10" x14ac:dyDescent="0.2">
      <c r="A130" s="478" t="s">
        <v>623</v>
      </c>
      <c r="B130" s="494" t="s">
        <v>84</v>
      </c>
      <c r="C130" s="526">
        <f t="shared" ref="C130:J130" si="49">C55/C$69</f>
        <v>0</v>
      </c>
      <c r="D130" s="516">
        <f t="shared" si="49"/>
        <v>6.519795601885022E-3</v>
      </c>
      <c r="E130" s="516">
        <f t="shared" si="49"/>
        <v>7.1450851483312369E-3</v>
      </c>
      <c r="F130" s="516">
        <f t="shared" si="49"/>
        <v>7.687787569896555E-3</v>
      </c>
      <c r="G130" s="516">
        <f t="shared" si="49"/>
        <v>5.407540653972271E-3</v>
      </c>
      <c r="H130" s="517">
        <f t="shared" si="49"/>
        <v>6.9969404188772342E-3</v>
      </c>
      <c r="I130" s="517">
        <f t="shared" si="49"/>
        <v>7.480529287295215E-3</v>
      </c>
      <c r="J130" s="517">
        <f t="shared" si="49"/>
        <v>7.2923967881431684E-3</v>
      </c>
    </row>
    <row r="131" spans="1:10" x14ac:dyDescent="0.2">
      <c r="A131" s="507" t="s">
        <v>624</v>
      </c>
      <c r="B131" s="508" t="s">
        <v>84</v>
      </c>
      <c r="C131" s="524">
        <f t="shared" ref="C131:J131" si="50">C56/C$69</f>
        <v>1.8428043547828177E-2</v>
      </c>
      <c r="D131" s="520">
        <f t="shared" si="50"/>
        <v>6.66415073941099E-2</v>
      </c>
      <c r="E131" s="520">
        <f t="shared" si="50"/>
        <v>8.774662501536748E-2</v>
      </c>
      <c r="F131" s="520">
        <f t="shared" si="50"/>
        <v>9.2758683737544353E-2</v>
      </c>
      <c r="G131" s="520">
        <f t="shared" si="50"/>
        <v>0.10983928700608524</v>
      </c>
      <c r="H131" s="521">
        <f t="shared" si="50"/>
        <v>8.4688997615588527E-2</v>
      </c>
      <c r="I131" s="521">
        <f t="shared" si="50"/>
        <v>9.4311189509840354E-2</v>
      </c>
      <c r="J131" s="521">
        <f t="shared" si="50"/>
        <v>9.0567829960832888E-2</v>
      </c>
    </row>
    <row r="132" spans="1:10" x14ac:dyDescent="0.2">
      <c r="A132" s="478" t="s">
        <v>625</v>
      </c>
      <c r="B132" s="494" t="s">
        <v>84</v>
      </c>
      <c r="C132" s="526">
        <f t="shared" ref="C132:J132" si="51">C57/C$69</f>
        <v>0</v>
      </c>
      <c r="D132" s="516">
        <f t="shared" si="51"/>
        <v>5.4789240262158243E-3</v>
      </c>
      <c r="E132" s="516">
        <f t="shared" si="51"/>
        <v>1.2166558085436471E-2</v>
      </c>
      <c r="F132" s="516">
        <f t="shared" si="51"/>
        <v>7.5664451062139437E-3</v>
      </c>
      <c r="G132" s="516">
        <f t="shared" si="51"/>
        <v>1.7069788671381789E-2</v>
      </c>
      <c r="H132" s="517">
        <f t="shared" si="51"/>
        <v>1.1308447910136306E-2</v>
      </c>
      <c r="I132" s="517">
        <f t="shared" si="51"/>
        <v>8.4302316779803609E-3</v>
      </c>
      <c r="J132" s="517">
        <f t="shared" si="51"/>
        <v>9.5499555761480552E-3</v>
      </c>
    </row>
    <row r="133" spans="1:10" x14ac:dyDescent="0.2">
      <c r="A133" s="479" t="s">
        <v>332</v>
      </c>
      <c r="B133" s="492" t="s">
        <v>84</v>
      </c>
      <c r="C133" s="522">
        <f t="shared" ref="C133:J133" si="52">C58/C$69</f>
        <v>4.1891666707835782E-3</v>
      </c>
      <c r="D133" s="514">
        <f t="shared" si="52"/>
        <v>9.6548349252237112E-3</v>
      </c>
      <c r="E133" s="514">
        <f t="shared" si="52"/>
        <v>1.6633548438994335E-2</v>
      </c>
      <c r="F133" s="514">
        <f t="shared" si="52"/>
        <v>1.6212792121802065E-2</v>
      </c>
      <c r="G133" s="514">
        <f t="shared" si="52"/>
        <v>4.621972495396895E-7</v>
      </c>
      <c r="H133" s="515">
        <f t="shared" si="52"/>
        <v>1.5740934631082722E-2</v>
      </c>
      <c r="I133" s="515">
        <f t="shared" si="52"/>
        <v>1.4739206242280306E-2</v>
      </c>
      <c r="J133" s="515">
        <f t="shared" si="52"/>
        <v>1.5128912618015286E-2</v>
      </c>
    </row>
    <row r="134" spans="1:10" x14ac:dyDescent="0.2">
      <c r="A134" s="745" t="s">
        <v>626</v>
      </c>
      <c r="B134" s="489" t="s">
        <v>84</v>
      </c>
      <c r="C134" s="516">
        <f t="shared" ref="C134:J134" si="53">C59/C$69</f>
        <v>1.3933856176304375E-3</v>
      </c>
      <c r="D134" s="526">
        <f t="shared" si="53"/>
        <v>2.1944331559403635E-2</v>
      </c>
      <c r="E134" s="526">
        <f t="shared" si="53"/>
        <v>4.0262084614360011E-2</v>
      </c>
      <c r="F134" s="526">
        <f t="shared" si="53"/>
        <v>5.0794098560277522E-2</v>
      </c>
      <c r="G134" s="526">
        <f t="shared" si="53"/>
        <v>5.5889204004277965E-2</v>
      </c>
      <c r="H134" s="527">
        <f t="shared" si="53"/>
        <v>3.7849008274494361E-2</v>
      </c>
      <c r="I134" s="527">
        <f t="shared" si="53"/>
        <v>5.1257207531775997E-2</v>
      </c>
      <c r="J134" s="527">
        <f t="shared" si="53"/>
        <v>4.6040962493602934E-2</v>
      </c>
    </row>
    <row r="135" spans="1:10" s="7" customFormat="1" x14ac:dyDescent="0.2">
      <c r="A135" s="476" t="s">
        <v>627</v>
      </c>
      <c r="B135" s="488" t="s">
        <v>84</v>
      </c>
      <c r="C135" s="514">
        <f t="shared" ref="C135:J135" si="54">C60/C$69</f>
        <v>1.2845491259414159E-2</v>
      </c>
      <c r="D135" s="522">
        <f t="shared" si="54"/>
        <v>2.6843662631300086E-2</v>
      </c>
      <c r="E135" s="522">
        <f t="shared" si="54"/>
        <v>1.4233409265796694E-2</v>
      </c>
      <c r="F135" s="522">
        <f t="shared" si="54"/>
        <v>1.2941787206318486E-2</v>
      </c>
      <c r="G135" s="522">
        <f t="shared" si="54"/>
        <v>2.093131044207807E-2</v>
      </c>
      <c r="H135" s="523">
        <f t="shared" si="54"/>
        <v>1.5576438187044819E-2</v>
      </c>
      <c r="I135" s="523">
        <f t="shared" si="54"/>
        <v>1.3667978239878472E-2</v>
      </c>
      <c r="J135" s="523">
        <f t="shared" si="54"/>
        <v>1.4410433996907304E-2</v>
      </c>
    </row>
    <row r="136" spans="1:10" s="7" customFormat="1" x14ac:dyDescent="0.2">
      <c r="A136" s="477" t="s">
        <v>628</v>
      </c>
      <c r="B136" s="494" t="s">
        <v>84</v>
      </c>
      <c r="C136" s="526">
        <f t="shared" ref="C136:J136" si="55">C61/C$69</f>
        <v>0</v>
      </c>
      <c r="D136" s="526">
        <f t="shared" si="55"/>
        <v>2.7197542496861077E-3</v>
      </c>
      <c r="E136" s="526">
        <f t="shared" si="55"/>
        <v>4.4510246107799618E-3</v>
      </c>
      <c r="F136" s="526">
        <f t="shared" si="55"/>
        <v>5.2435607425881277E-3</v>
      </c>
      <c r="G136" s="526">
        <f t="shared" si="55"/>
        <v>1.5948521692819261E-2</v>
      </c>
      <c r="H136" s="527">
        <f t="shared" si="55"/>
        <v>4.2141686125845941E-3</v>
      </c>
      <c r="I136" s="527">
        <f t="shared" si="55"/>
        <v>6.2165658177687592E-3</v>
      </c>
      <c r="J136" s="527">
        <f t="shared" si="55"/>
        <v>5.4375652759681061E-3</v>
      </c>
    </row>
    <row r="137" spans="1:10" x14ac:dyDescent="0.2">
      <c r="A137" s="501" t="s">
        <v>629</v>
      </c>
      <c r="B137" s="508" t="s">
        <v>84</v>
      </c>
      <c r="C137" s="524">
        <f t="shared" ref="C137:J137" si="56">C62/C$69</f>
        <v>5.0111144026689328E-2</v>
      </c>
      <c r="D137" s="524">
        <f t="shared" si="56"/>
        <v>4.4753746573679032E-2</v>
      </c>
      <c r="E137" s="524">
        <f t="shared" si="56"/>
        <v>6.0247262462221521E-2</v>
      </c>
      <c r="F137" s="524">
        <f t="shared" si="56"/>
        <v>5.3442176279814804E-2</v>
      </c>
      <c r="G137" s="524">
        <f t="shared" si="56"/>
        <v>4.5522719021476657E-2</v>
      </c>
      <c r="H137" s="525">
        <f t="shared" si="56"/>
        <v>5.8463296869552414E-2</v>
      </c>
      <c r="I137" s="525">
        <f t="shared" si="56"/>
        <v>5.2722353746985036E-2</v>
      </c>
      <c r="J137" s="525">
        <f t="shared" si="56"/>
        <v>5.495577566315047E-2</v>
      </c>
    </row>
    <row r="138" spans="1:10" x14ac:dyDescent="0.2">
      <c r="A138" s="478" t="s">
        <v>630</v>
      </c>
      <c r="B138" s="494" t="s">
        <v>84</v>
      </c>
      <c r="C138" s="526">
        <f t="shared" ref="C138:J138" si="57">C63/C$69</f>
        <v>1.1725104210749022E-2</v>
      </c>
      <c r="D138" s="516">
        <f t="shared" si="57"/>
        <v>2.2543621711422348E-2</v>
      </c>
      <c r="E138" s="516">
        <f t="shared" si="57"/>
        <v>3.3211124797285468E-2</v>
      </c>
      <c r="F138" s="516">
        <f t="shared" si="57"/>
        <v>3.1887566058743766E-2</v>
      </c>
      <c r="G138" s="516">
        <f t="shared" si="57"/>
        <v>3.8871845336335122E-2</v>
      </c>
      <c r="H138" s="517">
        <f t="shared" si="57"/>
        <v>3.1818843338515632E-2</v>
      </c>
      <c r="I138" s="517">
        <f t="shared" si="57"/>
        <v>3.2522387541528211E-2</v>
      </c>
      <c r="J138" s="517">
        <f t="shared" si="57"/>
        <v>3.2248684944506709E-2</v>
      </c>
    </row>
    <row r="139" spans="1:10" x14ac:dyDescent="0.2">
      <c r="A139" s="479" t="s">
        <v>333</v>
      </c>
      <c r="B139" s="492" t="s">
        <v>84</v>
      </c>
      <c r="C139" s="522">
        <f t="shared" ref="C139:J139" si="58">C64/C$69</f>
        <v>8.2205339346502759E-3</v>
      </c>
      <c r="D139" s="514">
        <f t="shared" si="58"/>
        <v>6.3341123022937632E-4</v>
      </c>
      <c r="E139" s="514">
        <f t="shared" si="58"/>
        <v>9.7797736183803121E-4</v>
      </c>
      <c r="F139" s="514">
        <f t="shared" si="58"/>
        <v>2.5994814943858203E-3</v>
      </c>
      <c r="G139" s="514">
        <f t="shared" si="58"/>
        <v>0</v>
      </c>
      <c r="H139" s="515">
        <f t="shared" si="58"/>
        <v>1.0227247888046022E-3</v>
      </c>
      <c r="I139" s="515">
        <f t="shared" si="58"/>
        <v>2.3632070512902641E-3</v>
      </c>
      <c r="J139" s="515">
        <f t="shared" si="58"/>
        <v>1.8417139099459853E-3</v>
      </c>
    </row>
    <row r="140" spans="1:10" x14ac:dyDescent="0.2">
      <c r="A140" s="478" t="s">
        <v>631</v>
      </c>
      <c r="B140" s="533" t="s">
        <v>84</v>
      </c>
      <c r="C140" s="757">
        <f t="shared" ref="C140:J140" si="59">C65/C$69</f>
        <v>9.78146695179582E-5</v>
      </c>
      <c r="D140" s="526">
        <f t="shared" si="59"/>
        <v>1.1277495935044443E-3</v>
      </c>
      <c r="E140" s="526">
        <f t="shared" si="59"/>
        <v>1.0738983009307339E-3</v>
      </c>
      <c r="F140" s="526">
        <f t="shared" si="59"/>
        <v>1.0022214480999516E-3</v>
      </c>
      <c r="G140" s="526">
        <f t="shared" si="59"/>
        <v>2.2554852060505653E-3</v>
      </c>
      <c r="H140" s="527">
        <f t="shared" si="59"/>
        <v>1.0686664914200262E-3</v>
      </c>
      <c r="I140" s="527">
        <f t="shared" si="59"/>
        <v>1.1161342407476976E-3</v>
      </c>
      <c r="J140" s="527">
        <f t="shared" si="59"/>
        <v>1.09766767360079E-3</v>
      </c>
    </row>
    <row r="141" spans="1:10" s="7" customFormat="1" x14ac:dyDescent="0.2">
      <c r="A141" s="479" t="s">
        <v>632</v>
      </c>
      <c r="B141" s="492" t="s">
        <v>84</v>
      </c>
      <c r="C141" s="522">
        <f t="shared" ref="C141:J141" si="60">C66/C$69</f>
        <v>9.7450012082676615E-3</v>
      </c>
      <c r="D141" s="522">
        <f t="shared" si="60"/>
        <v>2.310258409718297E-3</v>
      </c>
      <c r="E141" s="522">
        <f t="shared" si="60"/>
        <v>1.0212939222228354E-3</v>
      </c>
      <c r="F141" s="522">
        <f t="shared" si="60"/>
        <v>2.1529704456077891E-3</v>
      </c>
      <c r="G141" s="522">
        <f t="shared" si="60"/>
        <v>2.0906636183927311E-4</v>
      </c>
      <c r="H141" s="523">
        <f t="shared" si="60"/>
        <v>1.25879324801082E-3</v>
      </c>
      <c r="I141" s="523">
        <f t="shared" si="60"/>
        <v>1.9762833425006751E-3</v>
      </c>
      <c r="J141" s="523">
        <f t="shared" si="60"/>
        <v>1.6971553198999879E-3</v>
      </c>
    </row>
    <row r="142" spans="1:10" s="7" customFormat="1" x14ac:dyDescent="0.2">
      <c r="A142" s="745" t="s">
        <v>633</v>
      </c>
      <c r="B142" s="751" t="s">
        <v>84</v>
      </c>
      <c r="C142" s="753">
        <f t="shared" ref="C142:J142" si="61">C67/C$69</f>
        <v>2.0322690003504409E-2</v>
      </c>
      <c r="D142" s="753">
        <f t="shared" si="61"/>
        <v>1.8138705631085099E-2</v>
      </c>
      <c r="E142" s="753">
        <f t="shared" si="61"/>
        <v>2.3962968079386603E-2</v>
      </c>
      <c r="F142" s="753">
        <f t="shared" si="61"/>
        <v>1.5799936832633261E-2</v>
      </c>
      <c r="G142" s="753">
        <f t="shared" si="61"/>
        <v>4.1863221172516885E-3</v>
      </c>
      <c r="H142" s="754">
        <f t="shared" si="61"/>
        <v>2.3294269002555615E-2</v>
      </c>
      <c r="I142" s="754">
        <f t="shared" si="61"/>
        <v>1.4744341570605262E-2</v>
      </c>
      <c r="J142" s="754">
        <f t="shared" si="61"/>
        <v>1.8070553814910215E-2</v>
      </c>
    </row>
    <row r="143" spans="1:10" s="7" customFormat="1" x14ac:dyDescent="0.2">
      <c r="A143" s="742" t="s">
        <v>634</v>
      </c>
      <c r="B143" s="748" t="s">
        <v>84</v>
      </c>
      <c r="C143" s="749">
        <f t="shared" ref="C143:J143" si="62">C68/C$69</f>
        <v>0</v>
      </c>
      <c r="D143" s="749">
        <f t="shared" si="62"/>
        <v>0</v>
      </c>
      <c r="E143" s="749">
        <f t="shared" si="62"/>
        <v>7.41549691115347E-7</v>
      </c>
      <c r="F143" s="749">
        <f t="shared" si="62"/>
        <v>1.3424330749093958E-5</v>
      </c>
      <c r="G143" s="749">
        <f t="shared" si="62"/>
        <v>0</v>
      </c>
      <c r="H143" s="750">
        <f t="shared" si="62"/>
        <v>6.5326699450504167E-7</v>
      </c>
      <c r="I143" s="750">
        <f t="shared" si="62"/>
        <v>1.2204154233691554E-5</v>
      </c>
      <c r="J143" s="750">
        <f t="shared" si="62"/>
        <v>7.7104666704505967E-6</v>
      </c>
    </row>
    <row r="144" spans="1:10" s="7" customFormat="1" x14ac:dyDescent="0.2">
      <c r="A144" s="746" t="s">
        <v>641</v>
      </c>
      <c r="B144" s="739" t="s">
        <v>84</v>
      </c>
      <c r="C144" s="740">
        <f t="shared" ref="C144:J144" si="63">C69/C$69</f>
        <v>1</v>
      </c>
      <c r="D144" s="740">
        <f t="shared" si="63"/>
        <v>1</v>
      </c>
      <c r="E144" s="740">
        <f t="shared" si="63"/>
        <v>1</v>
      </c>
      <c r="F144" s="740">
        <f t="shared" si="63"/>
        <v>1</v>
      </c>
      <c r="G144" s="740">
        <f t="shared" si="63"/>
        <v>1</v>
      </c>
      <c r="H144" s="741">
        <f t="shared" si="63"/>
        <v>1</v>
      </c>
      <c r="I144" s="741">
        <f t="shared" si="63"/>
        <v>1</v>
      </c>
      <c r="J144" s="741">
        <f t="shared" si="63"/>
        <v>1</v>
      </c>
    </row>
    <row r="145" spans="1:10" ht="15" customHeight="1" x14ac:dyDescent="0.2">
      <c r="A145" s="511" t="s">
        <v>673</v>
      </c>
      <c r="B145" s="3"/>
      <c r="C145" s="3"/>
      <c r="D145" s="212"/>
      <c r="E145" s="3"/>
      <c r="F145" s="3"/>
      <c r="G145" s="212"/>
      <c r="H145" s="3"/>
      <c r="I145" s="3"/>
      <c r="J145" s="3"/>
    </row>
    <row r="146" spans="1:10" ht="15" customHeight="1" x14ac:dyDescent="0.2">
      <c r="A146" s="38" t="s">
        <v>349</v>
      </c>
      <c r="E146" s="3"/>
      <c r="F146" s="3"/>
      <c r="G146" s="212"/>
      <c r="H146" s="3"/>
      <c r="I146" s="3"/>
      <c r="J146" s="3"/>
    </row>
    <row r="147" spans="1:10" x14ac:dyDescent="0.2">
      <c r="A147" s="242" t="s">
        <v>742</v>
      </c>
      <c r="B147" s="3"/>
      <c r="C147" s="3"/>
      <c r="D147" s="212"/>
      <c r="E147" s="3"/>
      <c r="F147" s="3"/>
      <c r="G147" s="212"/>
      <c r="H147" s="3"/>
      <c r="I147" s="3"/>
      <c r="J147" s="3"/>
    </row>
    <row r="150" spans="1:10" ht="16.5" x14ac:dyDescent="0.25">
      <c r="A150" s="88" t="s">
        <v>798</v>
      </c>
    </row>
    <row r="151" spans="1:10" ht="13.5" thickBot="1" x14ac:dyDescent="0.25">
      <c r="A151" s="205"/>
      <c r="J151" s="398" t="s">
        <v>338</v>
      </c>
    </row>
    <row r="152" spans="1:10" x14ac:dyDescent="0.2">
      <c r="A152" s="204" t="s">
        <v>642</v>
      </c>
      <c r="B152" s="480" t="s">
        <v>34</v>
      </c>
      <c r="C152" s="480" t="s">
        <v>455</v>
      </c>
      <c r="D152" s="480" t="s">
        <v>457</v>
      </c>
      <c r="E152" s="480" t="s">
        <v>97</v>
      </c>
      <c r="F152" s="480" t="s">
        <v>267</v>
      </c>
      <c r="G152" s="481">
        <v>300000</v>
      </c>
      <c r="H152" s="482" t="s">
        <v>342</v>
      </c>
      <c r="I152" s="482" t="s">
        <v>342</v>
      </c>
      <c r="J152" s="482" t="s">
        <v>340</v>
      </c>
    </row>
    <row r="153" spans="1:10" x14ac:dyDescent="0.2">
      <c r="A153" s="203"/>
      <c r="B153" s="483" t="s">
        <v>454</v>
      </c>
      <c r="C153" s="483" t="s">
        <v>35</v>
      </c>
      <c r="D153" s="483" t="s">
        <v>35</v>
      </c>
      <c r="E153" s="483" t="s">
        <v>35</v>
      </c>
      <c r="F153" s="483" t="s">
        <v>35</v>
      </c>
      <c r="G153" s="483" t="s">
        <v>36</v>
      </c>
      <c r="H153" s="484" t="s">
        <v>644</v>
      </c>
      <c r="I153" s="484" t="s">
        <v>282</v>
      </c>
      <c r="J153" s="484" t="s">
        <v>106</v>
      </c>
    </row>
    <row r="154" spans="1:10" ht="13.5" thickBot="1" x14ac:dyDescent="0.25">
      <c r="A154" s="206"/>
      <c r="B154" s="485" t="s">
        <v>36</v>
      </c>
      <c r="C154" s="485" t="s">
        <v>456</v>
      </c>
      <c r="D154" s="485" t="s">
        <v>99</v>
      </c>
      <c r="E154" s="485" t="s">
        <v>100</v>
      </c>
      <c r="F154" s="485" t="s">
        <v>268</v>
      </c>
      <c r="G154" s="485" t="s">
        <v>101</v>
      </c>
      <c r="H154" s="486" t="s">
        <v>282</v>
      </c>
      <c r="I154" s="486" t="s">
        <v>101</v>
      </c>
      <c r="J154" s="486" t="s">
        <v>343</v>
      </c>
    </row>
    <row r="156" spans="1:10" x14ac:dyDescent="0.2">
      <c r="A156" s="496" t="s">
        <v>595</v>
      </c>
      <c r="B156" s="497" t="s">
        <v>84</v>
      </c>
      <c r="C156" s="497">
        <v>168.79238767474251</v>
      </c>
      <c r="D156" s="497">
        <v>158.75608406090481</v>
      </c>
      <c r="E156" s="497">
        <v>116.95539575782847</v>
      </c>
      <c r="F156" s="497">
        <v>107.04046589044556</v>
      </c>
      <c r="G156" s="497">
        <v>54.107456138139874</v>
      </c>
      <c r="H156" s="498">
        <v>120.69632680416747</v>
      </c>
      <c r="I156" s="498">
        <v>100.97277650205579</v>
      </c>
      <c r="J156" s="498">
        <v>108.38132776388942</v>
      </c>
    </row>
    <row r="157" spans="1:10" x14ac:dyDescent="0.2">
      <c r="A157" s="476" t="s">
        <v>596</v>
      </c>
      <c r="B157" s="488" t="s">
        <v>84</v>
      </c>
      <c r="C157" s="488">
        <v>21.885013325996869</v>
      </c>
      <c r="D157" s="488">
        <v>24.584908959620812</v>
      </c>
      <c r="E157" s="488">
        <v>5.2612487580923766</v>
      </c>
      <c r="F157" s="488">
        <v>3.9873101591977029</v>
      </c>
      <c r="G157" s="488">
        <v>4.2690456282924609</v>
      </c>
      <c r="H157" s="267">
        <v>6.9429346911034768</v>
      </c>
      <c r="I157" s="267">
        <v>4.0196053814825987</v>
      </c>
      <c r="J157" s="267">
        <v>5.117665046898324</v>
      </c>
    </row>
    <row r="158" spans="1:10" x14ac:dyDescent="0.2">
      <c r="A158" s="477" t="s">
        <v>321</v>
      </c>
      <c r="B158" s="489" t="s">
        <v>84</v>
      </c>
      <c r="C158" s="489">
        <v>134.25109651460701</v>
      </c>
      <c r="D158" s="489">
        <v>128.77161201171793</v>
      </c>
      <c r="E158" s="489">
        <v>106.81902211094599</v>
      </c>
      <c r="F158" s="489">
        <v>98.082699872091169</v>
      </c>
      <c r="G158" s="489">
        <v>46.733158757336689</v>
      </c>
      <c r="H158" s="490">
        <v>108.78501340856189</v>
      </c>
      <c r="I158" s="490">
        <v>92.196522849876615</v>
      </c>
      <c r="J158" s="490">
        <v>98.427484354170559</v>
      </c>
    </row>
    <row r="159" spans="1:10" x14ac:dyDescent="0.2">
      <c r="A159" s="476" t="s">
        <v>597</v>
      </c>
      <c r="B159" s="488" t="s">
        <v>84</v>
      </c>
      <c r="C159" s="488">
        <v>11.02003662499785</v>
      </c>
      <c r="D159" s="488">
        <v>5.3995630868230702</v>
      </c>
      <c r="E159" s="488">
        <v>4.7949836043089125</v>
      </c>
      <c r="F159" s="488">
        <v>4.8107861915830616</v>
      </c>
      <c r="G159" s="488">
        <v>3.1052517525107257</v>
      </c>
      <c r="H159" s="267">
        <v>4.8846561091279499</v>
      </c>
      <c r="I159" s="267">
        <v>4.6152814722043995</v>
      </c>
      <c r="J159" s="267">
        <v>4.716463854469132</v>
      </c>
    </row>
    <row r="160" spans="1:10" s="7" customFormat="1" x14ac:dyDescent="0.2">
      <c r="A160" s="477" t="s">
        <v>598</v>
      </c>
      <c r="B160" s="489" t="s">
        <v>84</v>
      </c>
      <c r="C160" s="489">
        <v>1.6362412091407741</v>
      </c>
      <c r="D160" s="489">
        <v>0</v>
      </c>
      <c r="E160" s="489">
        <v>8.0141284481190914E-2</v>
      </c>
      <c r="F160" s="489">
        <v>0.15966966749773767</v>
      </c>
      <c r="G160" s="489">
        <v>0</v>
      </c>
      <c r="H160" s="490">
        <v>8.3722595150762427E-2</v>
      </c>
      <c r="I160" s="490">
        <v>0.14136679842497454</v>
      </c>
      <c r="J160" s="490">
        <v>0.11971450822553537</v>
      </c>
    </row>
    <row r="161" spans="1:10" x14ac:dyDescent="0.2">
      <c r="A161" s="501" t="s">
        <v>322</v>
      </c>
      <c r="B161" s="502" t="s">
        <v>84</v>
      </c>
      <c r="C161" s="502">
        <v>24.992122341248688</v>
      </c>
      <c r="D161" s="502">
        <v>24.799836533001983</v>
      </c>
      <c r="E161" s="502">
        <v>21.508592892485979</v>
      </c>
      <c r="F161" s="502">
        <v>24.126616118365231</v>
      </c>
      <c r="G161" s="502">
        <v>9.6630757728251364</v>
      </c>
      <c r="H161" s="503">
        <v>21.799257018639231</v>
      </c>
      <c r="I161" s="503">
        <v>22.468666368599521</v>
      </c>
      <c r="J161" s="503">
        <v>22.217223123931721</v>
      </c>
    </row>
    <row r="162" spans="1:10" x14ac:dyDescent="0.2">
      <c r="A162" s="477" t="s">
        <v>599</v>
      </c>
      <c r="B162" s="489" t="s">
        <v>84</v>
      </c>
      <c r="C162" s="489">
        <v>0</v>
      </c>
      <c r="D162" s="489">
        <v>0.2045285666087901</v>
      </c>
      <c r="E162" s="489">
        <v>0.17309822780562745</v>
      </c>
      <c r="F162" s="489">
        <v>0.33209193331922743</v>
      </c>
      <c r="G162" s="489">
        <v>2.0511652884762492</v>
      </c>
      <c r="H162" s="490">
        <v>0.17453349543624821</v>
      </c>
      <c r="I162" s="490">
        <v>0.52914861314453232</v>
      </c>
      <c r="J162" s="490">
        <v>0.39594823909819687</v>
      </c>
    </row>
    <row r="163" spans="1:10" x14ac:dyDescent="0.2">
      <c r="A163" s="476" t="s">
        <v>600</v>
      </c>
      <c r="B163" s="488" t="s">
        <v>84</v>
      </c>
      <c r="C163" s="488">
        <v>2.8494867341850507</v>
      </c>
      <c r="D163" s="488">
        <v>6.3867937208045664E-2</v>
      </c>
      <c r="E163" s="488">
        <v>0.93291645392129308</v>
      </c>
      <c r="F163" s="488">
        <v>2.2500596762951699</v>
      </c>
      <c r="G163" s="488">
        <v>1.6545616158679377</v>
      </c>
      <c r="H163" s="267">
        <v>0.87459131289957959</v>
      </c>
      <c r="I163" s="267">
        <v>2.1817979757236543</v>
      </c>
      <c r="J163" s="267">
        <v>1.6907855858140264</v>
      </c>
    </row>
    <row r="164" spans="1:10" x14ac:dyDescent="0.2">
      <c r="A164" s="491" t="s">
        <v>601</v>
      </c>
      <c r="B164" s="489" t="s">
        <v>84</v>
      </c>
      <c r="C164" s="489">
        <v>19.584727547844629</v>
      </c>
      <c r="D164" s="489">
        <v>24.367673046803212</v>
      </c>
      <c r="E164" s="489">
        <v>19.853850859645611</v>
      </c>
      <c r="F164" s="489">
        <v>20.744443431872874</v>
      </c>
      <c r="G164" s="489">
        <v>5.9401570767786973</v>
      </c>
      <c r="H164" s="490">
        <v>20.219704689740826</v>
      </c>
      <c r="I164" s="490">
        <v>19.047434105559713</v>
      </c>
      <c r="J164" s="490">
        <v>19.487761865147476</v>
      </c>
    </row>
    <row r="165" spans="1:10" x14ac:dyDescent="0.2">
      <c r="A165" s="476" t="s">
        <v>323</v>
      </c>
      <c r="B165" s="488" t="s">
        <v>84</v>
      </c>
      <c r="C165" s="488">
        <v>1.4075586773733171</v>
      </c>
      <c r="D165" s="488">
        <v>0.13759842444091516</v>
      </c>
      <c r="E165" s="488">
        <v>0.20319482504302974</v>
      </c>
      <c r="F165" s="488">
        <v>0.502640607132113</v>
      </c>
      <c r="G165" s="488">
        <v>1.7191791702252251E-2</v>
      </c>
      <c r="H165" s="267">
        <v>0.20567588873649081</v>
      </c>
      <c r="I165" s="267">
        <v>0.44699380677495321</v>
      </c>
      <c r="J165" s="267">
        <v>0.35635007687833797</v>
      </c>
    </row>
    <row r="166" spans="1:10" s="7" customFormat="1" x14ac:dyDescent="0.2">
      <c r="A166" s="477" t="s">
        <v>602</v>
      </c>
      <c r="B166" s="489" t="s">
        <v>84</v>
      </c>
      <c r="C166" s="489">
        <v>1.1503493990405282</v>
      </c>
      <c r="D166" s="489">
        <v>2.616855794102077E-2</v>
      </c>
      <c r="E166" s="489">
        <v>0.3455325259479553</v>
      </c>
      <c r="F166" s="489">
        <v>0.29738046966995663</v>
      </c>
      <c r="G166" s="489">
        <v>0</v>
      </c>
      <c r="H166" s="490">
        <v>0.32475163182608152</v>
      </c>
      <c r="I166" s="490">
        <v>0.26329186732948306</v>
      </c>
      <c r="J166" s="490">
        <v>0.28637735695173033</v>
      </c>
    </row>
    <row r="167" spans="1:10" x14ac:dyDescent="0.2">
      <c r="A167" s="501" t="s">
        <v>324</v>
      </c>
      <c r="B167" s="502" t="s">
        <v>84</v>
      </c>
      <c r="C167" s="502">
        <v>76.175622538989288</v>
      </c>
      <c r="D167" s="502">
        <v>36.662038324706707</v>
      </c>
      <c r="E167" s="502">
        <v>11.998486179969911</v>
      </c>
      <c r="F167" s="502">
        <v>12.162116486746326</v>
      </c>
      <c r="G167" s="502">
        <v>3.7284979492737609</v>
      </c>
      <c r="H167" s="503">
        <v>14.423940746060609</v>
      </c>
      <c r="I167" s="503">
        <v>11.195374222420037</v>
      </c>
      <c r="J167" s="503">
        <v>12.408086955485661</v>
      </c>
    </row>
    <row r="168" spans="1:10" x14ac:dyDescent="0.2">
      <c r="A168" s="491" t="s">
        <v>603</v>
      </c>
      <c r="B168" s="489" t="s">
        <v>84</v>
      </c>
      <c r="C168" s="489">
        <v>3.8975557542514228</v>
      </c>
      <c r="D168" s="489">
        <v>0.89866451892508681</v>
      </c>
      <c r="E168" s="489">
        <v>3.0650169161503404</v>
      </c>
      <c r="F168" s="489">
        <v>1.1831021337719703</v>
      </c>
      <c r="G168" s="489">
        <v>0.1376095454755944</v>
      </c>
      <c r="H168" s="490">
        <v>2.8939988741405269</v>
      </c>
      <c r="I168" s="490">
        <v>1.063257743412706</v>
      </c>
      <c r="J168" s="490">
        <v>1.7509199191566032</v>
      </c>
    </row>
    <row r="169" spans="1:10" x14ac:dyDescent="0.2">
      <c r="A169" s="476" t="s">
        <v>325</v>
      </c>
      <c r="B169" s="488" t="s">
        <v>84</v>
      </c>
      <c r="C169" s="488">
        <v>50.541804425950446</v>
      </c>
      <c r="D169" s="488">
        <v>14.532783710353868</v>
      </c>
      <c r="E169" s="488">
        <v>3.7832697993415274</v>
      </c>
      <c r="F169" s="488">
        <v>1.6526848083097789</v>
      </c>
      <c r="G169" s="488">
        <v>5.9326862374199946E-3</v>
      </c>
      <c r="H169" s="267">
        <v>4.9624305841736334</v>
      </c>
      <c r="I169" s="267">
        <v>1.4639182820313152</v>
      </c>
      <c r="J169" s="267">
        <v>2.778027929309268</v>
      </c>
    </row>
    <row r="170" spans="1:10" x14ac:dyDescent="0.2">
      <c r="A170" s="477" t="s">
        <v>326</v>
      </c>
      <c r="B170" s="489" t="s">
        <v>84</v>
      </c>
      <c r="C170" s="489">
        <v>0</v>
      </c>
      <c r="D170" s="489">
        <v>5.7765471008231631E-3</v>
      </c>
      <c r="E170" s="489">
        <v>0.1064813807232914</v>
      </c>
      <c r="F170" s="489">
        <v>4.2789573798101659E-3</v>
      </c>
      <c r="G170" s="489">
        <v>0.6357859202417846</v>
      </c>
      <c r="H170" s="490">
        <v>9.7588391137877581E-2</v>
      </c>
      <c r="I170" s="490">
        <v>7.6668343798271699E-2</v>
      </c>
      <c r="J170" s="490">
        <v>8.4526322749397087E-2</v>
      </c>
    </row>
    <row r="171" spans="1:10" x14ac:dyDescent="0.2">
      <c r="A171" s="476" t="s">
        <v>604</v>
      </c>
      <c r="B171" s="488" t="s">
        <v>84</v>
      </c>
      <c r="C171" s="488">
        <v>0</v>
      </c>
      <c r="D171" s="488">
        <v>1.4110069012998909</v>
      </c>
      <c r="E171" s="488">
        <v>1.1978006347153669</v>
      </c>
      <c r="F171" s="488">
        <v>3.5056766865463946</v>
      </c>
      <c r="G171" s="488">
        <v>2.5044629389190152</v>
      </c>
      <c r="H171" s="267">
        <v>1.2073834299844968</v>
      </c>
      <c r="I171" s="267">
        <v>3.3909079616917879</v>
      </c>
      <c r="J171" s="267">
        <v>2.570733440531022</v>
      </c>
    </row>
    <row r="172" spans="1:10" x14ac:dyDescent="0.2">
      <c r="A172" s="477" t="s">
        <v>605</v>
      </c>
      <c r="B172" s="489" t="s">
        <v>84</v>
      </c>
      <c r="C172" s="489">
        <v>20.674279966298126</v>
      </c>
      <c r="D172" s="489">
        <v>18.811675224717405</v>
      </c>
      <c r="E172" s="489">
        <v>2.0137339032668304</v>
      </c>
      <c r="F172" s="489">
        <v>4.7998990260896388</v>
      </c>
      <c r="G172" s="489">
        <v>0.32914629178167865</v>
      </c>
      <c r="H172" s="490">
        <v>3.5029576763958197</v>
      </c>
      <c r="I172" s="490">
        <v>4.2874184577068197</v>
      </c>
      <c r="J172" s="490">
        <v>3.992759645159345</v>
      </c>
    </row>
    <row r="173" spans="1:10" s="7" customFormat="1" x14ac:dyDescent="0.2">
      <c r="A173" s="479" t="s">
        <v>327</v>
      </c>
      <c r="B173" s="492" t="s">
        <v>84</v>
      </c>
      <c r="C173" s="492">
        <v>1.0619823924892962</v>
      </c>
      <c r="D173" s="492">
        <v>1.0021314209381489</v>
      </c>
      <c r="E173" s="492">
        <v>1.8321835457725544</v>
      </c>
      <c r="F173" s="492">
        <v>1.0164748744210559</v>
      </c>
      <c r="G173" s="492">
        <v>0.11556056603209532</v>
      </c>
      <c r="H173" s="493">
        <v>1.759581790116562</v>
      </c>
      <c r="I173" s="493">
        <v>0.91320343351036615</v>
      </c>
      <c r="J173" s="493">
        <v>1.2311196983702564</v>
      </c>
    </row>
    <row r="174" spans="1:10" x14ac:dyDescent="0.2">
      <c r="A174" s="475" t="s">
        <v>606</v>
      </c>
      <c r="B174" s="499" t="s">
        <v>84</v>
      </c>
      <c r="C174" s="499">
        <v>124.08409013532335</v>
      </c>
      <c r="D174" s="499">
        <v>109.52453502629132</v>
      </c>
      <c r="E174" s="499">
        <v>70.688986484469183</v>
      </c>
      <c r="F174" s="499">
        <v>70.61694846580734</v>
      </c>
      <c r="G174" s="499">
        <v>67.356739354072531</v>
      </c>
      <c r="H174" s="500">
        <v>74.198560002166829</v>
      </c>
      <c r="I174" s="500">
        <v>70.243232020742667</v>
      </c>
      <c r="J174" s="500">
        <v>71.72893057191115</v>
      </c>
    </row>
    <row r="175" spans="1:10" x14ac:dyDescent="0.2">
      <c r="A175" s="479" t="s">
        <v>607</v>
      </c>
      <c r="B175" s="492" t="s">
        <v>84</v>
      </c>
      <c r="C175" s="492">
        <v>2.5438284299396461</v>
      </c>
      <c r="D175" s="492">
        <v>5.495322120092494</v>
      </c>
      <c r="E175" s="492">
        <v>3.0585554537088231</v>
      </c>
      <c r="F175" s="492">
        <v>5.2158487480658851</v>
      </c>
      <c r="G175" s="492">
        <v>1.4446447469227384</v>
      </c>
      <c r="H175" s="493">
        <v>3.2536602205254908</v>
      </c>
      <c r="I175" s="493">
        <v>4.7835571665694712</v>
      </c>
      <c r="J175" s="493">
        <v>4.2088979507346806</v>
      </c>
    </row>
    <row r="176" spans="1:10" x14ac:dyDescent="0.2">
      <c r="A176" s="477" t="s">
        <v>328</v>
      </c>
      <c r="B176" s="489" t="s">
        <v>84</v>
      </c>
      <c r="C176" s="489">
        <v>59.933454081194007</v>
      </c>
      <c r="D176" s="489">
        <v>44.780050251118446</v>
      </c>
      <c r="E176" s="489">
        <v>29.089769663103663</v>
      </c>
      <c r="F176" s="489">
        <v>37.073988938777099</v>
      </c>
      <c r="G176" s="489">
        <v>41.077973997951908</v>
      </c>
      <c r="H176" s="490">
        <v>30.567924410934236</v>
      </c>
      <c r="I176" s="490">
        <v>37.532964118320294</v>
      </c>
      <c r="J176" s="490">
        <v>34.916758976624692</v>
      </c>
    </row>
    <row r="177" spans="1:10" s="7" customFormat="1" x14ac:dyDescent="0.2">
      <c r="A177" s="476" t="s">
        <v>608</v>
      </c>
      <c r="B177" s="488" t="s">
        <v>84</v>
      </c>
      <c r="C177" s="488">
        <v>31.745977423182076</v>
      </c>
      <c r="D177" s="488">
        <v>29.083701178652053</v>
      </c>
      <c r="E177" s="488">
        <v>18.588617991970231</v>
      </c>
      <c r="F177" s="488">
        <v>23.835146321061352</v>
      </c>
      <c r="G177" s="488">
        <v>28.935076697806128</v>
      </c>
      <c r="H177" s="267">
        <v>19.528795149198718</v>
      </c>
      <c r="I177" s="267">
        <v>24.419749266809262</v>
      </c>
      <c r="J177" s="267">
        <v>22.582611239193891</v>
      </c>
    </row>
    <row r="178" spans="1:10" x14ac:dyDescent="0.2">
      <c r="A178" s="477" t="s">
        <v>635</v>
      </c>
      <c r="B178" s="489" t="s">
        <v>84</v>
      </c>
      <c r="C178" s="489">
        <v>28.187476658011935</v>
      </c>
      <c r="D178" s="489">
        <v>15.696349072466392</v>
      </c>
      <c r="E178" s="489">
        <v>10.501151671010971</v>
      </c>
      <c r="F178" s="489">
        <v>13.238842617791637</v>
      </c>
      <c r="G178" s="489">
        <v>12.142897300731953</v>
      </c>
      <c r="H178" s="490">
        <v>11.039129261623829</v>
      </c>
      <c r="I178" s="490">
        <v>13.113214851645413</v>
      </c>
      <c r="J178" s="490">
        <v>12.334147737472758</v>
      </c>
    </row>
    <row r="179" spans="1:10" x14ac:dyDescent="0.2">
      <c r="A179" s="476" t="s">
        <v>329</v>
      </c>
      <c r="B179" s="488" t="s">
        <v>84</v>
      </c>
      <c r="C179" s="488">
        <v>57.427675086404044</v>
      </c>
      <c r="D179" s="488">
        <v>31.56993485458171</v>
      </c>
      <c r="E179" s="488">
        <v>27.516482436337117</v>
      </c>
      <c r="F179" s="488">
        <v>24.202986461122059</v>
      </c>
      <c r="G179" s="488">
        <v>23.161624291243569</v>
      </c>
      <c r="H179" s="267">
        <v>28.040886269205508</v>
      </c>
      <c r="I179" s="267">
        <v>24.083615538946844</v>
      </c>
      <c r="J179" s="267">
        <v>25.570043824575333</v>
      </c>
    </row>
    <row r="180" spans="1:10" x14ac:dyDescent="0.2">
      <c r="A180" s="477" t="s">
        <v>330</v>
      </c>
      <c r="B180" s="489" t="s">
        <v>84</v>
      </c>
      <c r="C180" s="489">
        <v>4.1791325205908141</v>
      </c>
      <c r="D180" s="489">
        <v>27.679227799127187</v>
      </c>
      <c r="E180" s="489">
        <v>11.024178931442046</v>
      </c>
      <c r="F180" s="489">
        <v>4.1241243177664115</v>
      </c>
      <c r="G180" s="489">
        <v>1.6724963173681302</v>
      </c>
      <c r="H180" s="490">
        <v>12.3360891013899</v>
      </c>
      <c r="I180" s="490">
        <v>3.8430951967716824</v>
      </c>
      <c r="J180" s="490">
        <v>7.0332298198505745</v>
      </c>
    </row>
    <row r="181" spans="1:10" s="7" customFormat="1" x14ac:dyDescent="0.2">
      <c r="A181" s="501" t="s">
        <v>609</v>
      </c>
      <c r="B181" s="502" t="s">
        <v>84</v>
      </c>
      <c r="C181" s="502">
        <v>107.51373746926423</v>
      </c>
      <c r="D181" s="502">
        <v>68.562832659935424</v>
      </c>
      <c r="E181" s="502">
        <v>37.559372809739074</v>
      </c>
      <c r="F181" s="502">
        <v>24.664152728721856</v>
      </c>
      <c r="G181" s="502">
        <v>14.988113226348945</v>
      </c>
      <c r="H181" s="503">
        <v>40.538671369549967</v>
      </c>
      <c r="I181" s="503">
        <v>23.554992254285942</v>
      </c>
      <c r="J181" s="503">
        <v>29.934394309832474</v>
      </c>
    </row>
    <row r="182" spans="1:10" x14ac:dyDescent="0.2">
      <c r="A182" s="477" t="s">
        <v>610</v>
      </c>
      <c r="B182" s="489" t="s">
        <v>84</v>
      </c>
      <c r="C182" s="489">
        <v>2.7339787127946763E-3</v>
      </c>
      <c r="D182" s="489">
        <v>2.7267636579083793E-2</v>
      </c>
      <c r="E182" s="489">
        <v>0.27495774789321159</v>
      </c>
      <c r="F182" s="489">
        <v>0.35762756200929957</v>
      </c>
      <c r="G182" s="489">
        <v>8.7589656625718576E-2</v>
      </c>
      <c r="H182" s="490">
        <v>0.25301778589905688</v>
      </c>
      <c r="I182" s="490">
        <v>0.32667322669705934</v>
      </c>
      <c r="J182" s="490">
        <v>0.29900680252359141</v>
      </c>
    </row>
    <row r="183" spans="1:10" x14ac:dyDescent="0.2">
      <c r="A183" s="479" t="s">
        <v>331</v>
      </c>
      <c r="B183" s="492" t="s">
        <v>84</v>
      </c>
      <c r="C183" s="492">
        <v>0.12196296232611724</v>
      </c>
      <c r="D183" s="492">
        <v>1.7918796578974077</v>
      </c>
      <c r="E183" s="492">
        <v>0.73982814557918841</v>
      </c>
      <c r="F183" s="492">
        <v>0.77899635125129663</v>
      </c>
      <c r="G183" s="492">
        <v>0.25149733203359237</v>
      </c>
      <c r="H183" s="493">
        <v>0.82149289301207618</v>
      </c>
      <c r="I183" s="493">
        <v>0.71852935312913047</v>
      </c>
      <c r="J183" s="493">
        <v>0.75720447254923728</v>
      </c>
    </row>
    <row r="184" spans="1:10" x14ac:dyDescent="0.2">
      <c r="A184" s="478" t="s">
        <v>611</v>
      </c>
      <c r="B184" s="489" t="s">
        <v>84</v>
      </c>
      <c r="C184" s="489">
        <v>107.38904052822532</v>
      </c>
      <c r="D184" s="489">
        <v>66.74368536545893</v>
      </c>
      <c r="E184" s="489">
        <v>36.544586916389143</v>
      </c>
      <c r="F184" s="489">
        <v>23.527528815461263</v>
      </c>
      <c r="G184" s="489">
        <v>14.649026237689634</v>
      </c>
      <c r="H184" s="490">
        <v>39.464160690750532</v>
      </c>
      <c r="I184" s="490">
        <v>22.509789674459753</v>
      </c>
      <c r="J184" s="490">
        <v>28.878183034801605</v>
      </c>
    </row>
    <row r="185" spans="1:10" x14ac:dyDescent="0.2">
      <c r="A185" s="479" t="s">
        <v>612</v>
      </c>
      <c r="B185" s="488" t="s">
        <v>84</v>
      </c>
      <c r="C185" s="488">
        <v>7.6179981773475243</v>
      </c>
      <c r="D185" s="488">
        <v>8.6908420353897338</v>
      </c>
      <c r="E185" s="488">
        <v>4.2760032721579408</v>
      </c>
      <c r="F185" s="488">
        <v>3.6718355297569047</v>
      </c>
      <c r="G185" s="488">
        <v>1.9824469498781054</v>
      </c>
      <c r="H185" s="267">
        <v>4.6572526973716544</v>
      </c>
      <c r="I185" s="267">
        <v>3.4781816036536202</v>
      </c>
      <c r="J185" s="267">
        <v>3.9210637676330466</v>
      </c>
    </row>
    <row r="186" spans="1:10" x14ac:dyDescent="0.2">
      <c r="A186" s="478" t="s">
        <v>637</v>
      </c>
      <c r="B186" s="494" t="s">
        <v>84</v>
      </c>
      <c r="C186" s="494">
        <v>92.261544611998559</v>
      </c>
      <c r="D186" s="494">
        <v>52.174440325425365</v>
      </c>
      <c r="E186" s="494">
        <v>25.704796500921823</v>
      </c>
      <c r="F186" s="494">
        <v>13.707608099359986</v>
      </c>
      <c r="G186" s="494">
        <v>8.9254915910552342</v>
      </c>
      <c r="H186" s="495">
        <v>28.292794923691748</v>
      </c>
      <c r="I186" s="495">
        <v>13.159436028146516</v>
      </c>
      <c r="J186" s="495">
        <v>18.84382161918127</v>
      </c>
    </row>
    <row r="187" spans="1:10" x14ac:dyDescent="0.2">
      <c r="A187" s="479" t="s">
        <v>636</v>
      </c>
      <c r="B187" s="492" t="s">
        <v>84</v>
      </c>
      <c r="C187" s="492">
        <v>1.0624059012672593</v>
      </c>
      <c r="D187" s="492">
        <v>2.5483992742114663</v>
      </c>
      <c r="E187" s="492">
        <v>1.4556566193538589</v>
      </c>
      <c r="F187" s="492">
        <v>3.5344715218040017</v>
      </c>
      <c r="G187" s="492">
        <v>2.8116784419052734E-3</v>
      </c>
      <c r="H187" s="493">
        <v>1.5420942471708312</v>
      </c>
      <c r="I187" s="493">
        <v>3.1296387897291549</v>
      </c>
      <c r="J187" s="493">
        <v>2.5333260091275638</v>
      </c>
    </row>
    <row r="188" spans="1:10" x14ac:dyDescent="0.2">
      <c r="A188" s="478" t="s">
        <v>638</v>
      </c>
      <c r="B188" s="494" t="s">
        <v>84</v>
      </c>
      <c r="C188" s="494">
        <v>0</v>
      </c>
      <c r="D188" s="494">
        <v>0</v>
      </c>
      <c r="E188" s="494">
        <v>0.13137045003805478</v>
      </c>
      <c r="F188" s="494">
        <v>2.3808917068870415E-2</v>
      </c>
      <c r="G188" s="494">
        <v>1.6440212405648129E-2</v>
      </c>
      <c r="H188" s="495">
        <v>0.11981840601530634</v>
      </c>
      <c r="I188" s="495">
        <v>2.296424544901671E-2</v>
      </c>
      <c r="J188" s="495">
        <v>5.9344562505849942E-2</v>
      </c>
    </row>
    <row r="189" spans="1:10" x14ac:dyDescent="0.2">
      <c r="A189" s="479" t="s">
        <v>639</v>
      </c>
      <c r="B189" s="492" t="s">
        <v>84</v>
      </c>
      <c r="C189" s="492">
        <v>6.4470918376119819</v>
      </c>
      <c r="D189" s="492">
        <v>3.3300037304323733</v>
      </c>
      <c r="E189" s="492">
        <v>4.9767600737949991</v>
      </c>
      <c r="F189" s="492">
        <v>2.589804747395605</v>
      </c>
      <c r="G189" s="492">
        <v>3.7218358053225677</v>
      </c>
      <c r="H189" s="493">
        <v>4.8522004163892962</v>
      </c>
      <c r="I189" s="493">
        <v>2.7195690073470593</v>
      </c>
      <c r="J189" s="493">
        <v>3.5206270762280107</v>
      </c>
    </row>
    <row r="190" spans="1:10" s="7" customFormat="1" x14ac:dyDescent="0.2">
      <c r="A190" s="504" t="s">
        <v>613</v>
      </c>
      <c r="B190" s="505" t="s">
        <v>84</v>
      </c>
      <c r="C190" s="505">
        <v>73.407484223739175</v>
      </c>
      <c r="D190" s="505">
        <v>18.972723339066132</v>
      </c>
      <c r="E190" s="505">
        <v>19.730361505976401</v>
      </c>
      <c r="F190" s="505">
        <v>19.865585570283379</v>
      </c>
      <c r="G190" s="505">
        <v>21.550938743749196</v>
      </c>
      <c r="H190" s="506">
        <v>20.017330313431238</v>
      </c>
      <c r="I190" s="506">
        <v>20.058776919390109</v>
      </c>
      <c r="J190" s="506">
        <v>20.043208763547373</v>
      </c>
    </row>
    <row r="191" spans="1:10" s="7" customFormat="1" x14ac:dyDescent="0.2">
      <c r="A191" s="479" t="s">
        <v>614</v>
      </c>
      <c r="B191" s="492" t="s">
        <v>84</v>
      </c>
      <c r="C191" s="492">
        <v>1.4162338153618654</v>
      </c>
      <c r="D191" s="492">
        <v>0.82625156006133271</v>
      </c>
      <c r="E191" s="492">
        <v>1.3290918132984075</v>
      </c>
      <c r="F191" s="492">
        <v>1.8321857483114727</v>
      </c>
      <c r="G191" s="492">
        <v>0</v>
      </c>
      <c r="H191" s="493">
        <v>1.2887069637982567</v>
      </c>
      <c r="I191" s="493">
        <v>1.6221630408438659</v>
      </c>
      <c r="J191" s="493">
        <v>1.4969104163152158</v>
      </c>
    </row>
    <row r="192" spans="1:10" x14ac:dyDescent="0.2">
      <c r="A192" s="478" t="s">
        <v>615</v>
      </c>
      <c r="B192" s="494" t="s">
        <v>84</v>
      </c>
      <c r="C192" s="494">
        <v>63.579050845126119</v>
      </c>
      <c r="D192" s="494">
        <v>13.219134087100111</v>
      </c>
      <c r="E192" s="494">
        <v>14.259545816517909</v>
      </c>
      <c r="F192" s="494">
        <v>14.34735352639518</v>
      </c>
      <c r="G192" s="494">
        <v>18.310163477787853</v>
      </c>
      <c r="H192" s="495">
        <v>14.495180020126973</v>
      </c>
      <c r="I192" s="495">
        <v>14.801608820072738</v>
      </c>
      <c r="J192" s="495">
        <v>14.686508169443053</v>
      </c>
    </row>
    <row r="193" spans="1:10" s="7" customFormat="1" x14ac:dyDescent="0.2">
      <c r="A193" s="479" t="s">
        <v>616</v>
      </c>
      <c r="B193" s="492" t="s">
        <v>84</v>
      </c>
      <c r="C193" s="492">
        <v>11.563874684044913</v>
      </c>
      <c r="D193" s="492">
        <v>1.8719363673268983</v>
      </c>
      <c r="E193" s="492">
        <v>4.1543558531766074</v>
      </c>
      <c r="F193" s="492">
        <v>2.9413193029264364</v>
      </c>
      <c r="G193" s="492">
        <v>7.7062774374392218</v>
      </c>
      <c r="H193" s="493">
        <v>4.0166074612762435</v>
      </c>
      <c r="I193" s="493">
        <v>3.487524516727742</v>
      </c>
      <c r="J193" s="493">
        <v>3.6862584189111525</v>
      </c>
    </row>
    <row r="194" spans="1:10" s="7" customFormat="1" x14ac:dyDescent="0.2">
      <c r="A194" s="478" t="s">
        <v>645</v>
      </c>
      <c r="B194" s="494" t="s">
        <v>84</v>
      </c>
      <c r="C194" s="494">
        <v>13.195769038980689</v>
      </c>
      <c r="D194" s="494">
        <v>1.3337090646763712</v>
      </c>
      <c r="E194" s="494">
        <v>1.5370034270711064</v>
      </c>
      <c r="F194" s="494">
        <v>2.7327109576754869</v>
      </c>
      <c r="G194" s="494">
        <v>9.0022112086828638</v>
      </c>
      <c r="H194" s="495">
        <v>1.5961790909578293</v>
      </c>
      <c r="I194" s="495">
        <v>3.451381222630284</v>
      </c>
      <c r="J194" s="495">
        <v>2.75453101650452</v>
      </c>
    </row>
    <row r="195" spans="1:10" x14ac:dyDescent="0.2">
      <c r="A195" s="476" t="s">
        <v>646</v>
      </c>
      <c r="B195" s="488" t="s">
        <v>84</v>
      </c>
      <c r="C195" s="488">
        <v>38.819407122100515</v>
      </c>
      <c r="D195" s="488">
        <v>10.013488653725357</v>
      </c>
      <c r="E195" s="488">
        <v>8.5681865361477314</v>
      </c>
      <c r="F195" s="488">
        <v>8.6733232656414732</v>
      </c>
      <c r="G195" s="488">
        <v>1.6016748310795959</v>
      </c>
      <c r="H195" s="267">
        <v>8.8823934676695142</v>
      </c>
      <c r="I195" s="267">
        <v>7.8627030805131346</v>
      </c>
      <c r="J195" s="267">
        <v>8.2457187338176112</v>
      </c>
    </row>
    <row r="196" spans="1:10" x14ac:dyDescent="0.2">
      <c r="A196" s="477" t="s">
        <v>617</v>
      </c>
      <c r="B196" s="489" t="s">
        <v>84</v>
      </c>
      <c r="C196" s="489">
        <v>8.4121995632511997</v>
      </c>
      <c r="D196" s="489">
        <v>4.927337691904687</v>
      </c>
      <c r="E196" s="489">
        <v>4.1417238761600883</v>
      </c>
      <c r="F196" s="489">
        <v>3.6860462956526172</v>
      </c>
      <c r="G196" s="489">
        <v>3.2407752665475176</v>
      </c>
      <c r="H196" s="490">
        <v>4.2334433295060068</v>
      </c>
      <c r="I196" s="490">
        <v>3.6350050586078879</v>
      </c>
      <c r="J196" s="490">
        <v>3.8597901778730095</v>
      </c>
    </row>
    <row r="197" spans="1:10" x14ac:dyDescent="0.2">
      <c r="A197" s="501" t="s">
        <v>618</v>
      </c>
      <c r="B197" s="502" t="s">
        <v>84</v>
      </c>
      <c r="C197" s="502">
        <v>161.87102790721667</v>
      </c>
      <c r="D197" s="502">
        <v>117.11647194221122</v>
      </c>
      <c r="E197" s="502">
        <v>95.624582593515811</v>
      </c>
      <c r="F197" s="502">
        <v>118.00974440537341</v>
      </c>
      <c r="G197" s="502">
        <v>116.22138705472101</v>
      </c>
      <c r="H197" s="503">
        <v>97.805181145986452</v>
      </c>
      <c r="I197" s="503">
        <v>117.80474572931136</v>
      </c>
      <c r="J197" s="503">
        <v>110.29251810495454</v>
      </c>
    </row>
    <row r="198" spans="1:10" x14ac:dyDescent="0.2">
      <c r="A198" s="477" t="s">
        <v>619</v>
      </c>
      <c r="B198" s="489" t="s">
        <v>84</v>
      </c>
      <c r="C198" s="489">
        <v>1.9077430060009972</v>
      </c>
      <c r="D198" s="489">
        <v>2.8031616100107248</v>
      </c>
      <c r="E198" s="489">
        <v>3.2901420154509045</v>
      </c>
      <c r="F198" s="489">
        <v>5.2556968792793759</v>
      </c>
      <c r="G198" s="489">
        <v>2.160876709060652</v>
      </c>
      <c r="H198" s="490">
        <v>3.2415030881833897</v>
      </c>
      <c r="I198" s="490">
        <v>4.9009389013430695</v>
      </c>
      <c r="J198" s="490">
        <v>4.2776223533988675</v>
      </c>
    </row>
    <row r="199" spans="1:10" s="47" customFormat="1" x14ac:dyDescent="0.2">
      <c r="A199" s="476" t="s">
        <v>620</v>
      </c>
      <c r="B199" s="488" t="s">
        <v>84</v>
      </c>
      <c r="C199" s="488">
        <v>141.44086163316541</v>
      </c>
      <c r="D199" s="488">
        <v>97.146757870252259</v>
      </c>
      <c r="E199" s="488">
        <v>76.398754147784715</v>
      </c>
      <c r="F199" s="488">
        <v>91.92269072403657</v>
      </c>
      <c r="G199" s="488">
        <v>85.220352371450787</v>
      </c>
      <c r="H199" s="267">
        <v>78.510948253912588</v>
      </c>
      <c r="I199" s="267">
        <v>91.154404403464923</v>
      </c>
      <c r="J199" s="267">
        <v>86.405274983257272</v>
      </c>
    </row>
    <row r="200" spans="1:10" s="7" customFormat="1" x14ac:dyDescent="0.2">
      <c r="A200" s="477" t="s">
        <v>621</v>
      </c>
      <c r="B200" s="489" t="s">
        <v>84</v>
      </c>
      <c r="C200" s="489">
        <v>0</v>
      </c>
      <c r="D200" s="489">
        <v>0.16874948226535993</v>
      </c>
      <c r="E200" s="489">
        <v>2.4357387821131011</v>
      </c>
      <c r="F200" s="489">
        <v>3.2088175346364745</v>
      </c>
      <c r="G200" s="489">
        <v>4.394478882824604</v>
      </c>
      <c r="H200" s="490">
        <v>2.235295217554472</v>
      </c>
      <c r="I200" s="490">
        <v>3.3447294129575749</v>
      </c>
      <c r="J200" s="490">
        <v>2.9280042299972311</v>
      </c>
    </row>
    <row r="201" spans="1:10" s="7" customFormat="1" x14ac:dyDescent="0.2">
      <c r="A201" s="476" t="s">
        <v>622</v>
      </c>
      <c r="B201" s="488" t="s">
        <v>84</v>
      </c>
      <c r="C201" s="488">
        <v>18.522423250855443</v>
      </c>
      <c r="D201" s="488">
        <v>13.076888682252195</v>
      </c>
      <c r="E201" s="488">
        <v>10.362958225491115</v>
      </c>
      <c r="F201" s="488">
        <v>14.232529934948181</v>
      </c>
      <c r="G201" s="488">
        <v>22.604302843935542</v>
      </c>
      <c r="H201" s="267">
        <v>10.636979893021012</v>
      </c>
      <c r="I201" s="267">
        <v>15.192182860024083</v>
      </c>
      <c r="J201" s="267">
        <v>13.481159531456013</v>
      </c>
    </row>
    <row r="202" spans="1:10" x14ac:dyDescent="0.2">
      <c r="A202" s="478" t="s">
        <v>623</v>
      </c>
      <c r="B202" s="494" t="s">
        <v>84</v>
      </c>
      <c r="C202" s="494">
        <v>0</v>
      </c>
      <c r="D202" s="489">
        <v>3.9209142974306648</v>
      </c>
      <c r="E202" s="489">
        <v>3.1369894223085981</v>
      </c>
      <c r="F202" s="489">
        <v>3.390009332472816</v>
      </c>
      <c r="G202" s="489">
        <v>1.8413762462770689</v>
      </c>
      <c r="H202" s="490">
        <v>3.1804546928682167</v>
      </c>
      <c r="I202" s="490">
        <v>3.2124901513873323</v>
      </c>
      <c r="J202" s="490">
        <v>3.2004570065934259</v>
      </c>
    </row>
    <row r="203" spans="1:10" x14ac:dyDescent="0.2">
      <c r="A203" s="507" t="s">
        <v>624</v>
      </c>
      <c r="B203" s="508" t="s">
        <v>84</v>
      </c>
      <c r="C203" s="508">
        <v>14.577590831714152</v>
      </c>
      <c r="D203" s="502">
        <v>40.077274672284254</v>
      </c>
      <c r="E203" s="502">
        <v>38.524416266862119</v>
      </c>
      <c r="F203" s="502">
        <v>40.902899654705337</v>
      </c>
      <c r="G203" s="502">
        <v>37.402484224032975</v>
      </c>
      <c r="H203" s="503">
        <v>38.495328497312684</v>
      </c>
      <c r="I203" s="503">
        <v>40.501648456954932</v>
      </c>
      <c r="J203" s="503">
        <v>39.748035438965054</v>
      </c>
    </row>
    <row r="204" spans="1:10" x14ac:dyDescent="0.2">
      <c r="A204" s="478" t="s">
        <v>625</v>
      </c>
      <c r="B204" s="494" t="s">
        <v>84</v>
      </c>
      <c r="C204" s="494">
        <v>0</v>
      </c>
      <c r="D204" s="489">
        <v>3.2949486242659138</v>
      </c>
      <c r="E204" s="489">
        <v>5.3416247990874206</v>
      </c>
      <c r="F204" s="489">
        <v>3.3365021198229705</v>
      </c>
      <c r="G204" s="489">
        <v>5.8126060255067316</v>
      </c>
      <c r="H204" s="490">
        <v>5.1402476041978478</v>
      </c>
      <c r="I204" s="490">
        <v>3.6203369038900788</v>
      </c>
      <c r="J204" s="490">
        <v>4.1912450905076764</v>
      </c>
    </row>
    <row r="205" spans="1:10" x14ac:dyDescent="0.2">
      <c r="A205" s="479" t="s">
        <v>332</v>
      </c>
      <c r="B205" s="492" t="s">
        <v>84</v>
      </c>
      <c r="C205" s="492">
        <v>3.3138600684354422</v>
      </c>
      <c r="D205" s="488">
        <v>5.8062832961661579</v>
      </c>
      <c r="E205" s="488">
        <v>7.3028192702181585</v>
      </c>
      <c r="F205" s="488">
        <v>7.1491981403812774</v>
      </c>
      <c r="G205" s="488">
        <v>1.5738745038778275E-4</v>
      </c>
      <c r="H205" s="267">
        <v>7.1550315452868034</v>
      </c>
      <c r="I205" s="267">
        <v>6.329706505261564</v>
      </c>
      <c r="J205" s="267">
        <v>6.639714732636695</v>
      </c>
    </row>
    <row r="206" spans="1:10" s="47" customFormat="1" x14ac:dyDescent="0.2">
      <c r="A206" s="745" t="s">
        <v>626</v>
      </c>
      <c r="B206" s="489" t="s">
        <v>84</v>
      </c>
      <c r="C206" s="489">
        <v>1.1022442698213457</v>
      </c>
      <c r="D206" s="494">
        <v>13.197015460722113</v>
      </c>
      <c r="E206" s="494">
        <v>17.676728958903926</v>
      </c>
      <c r="F206" s="494">
        <v>22.398182388408763</v>
      </c>
      <c r="G206" s="494">
        <v>19.031396944045685</v>
      </c>
      <c r="H206" s="495">
        <v>17.204241965853395</v>
      </c>
      <c r="I206" s="495">
        <v>22.012249141662728</v>
      </c>
      <c r="J206" s="495">
        <v>20.206267607727952</v>
      </c>
    </row>
    <row r="207" spans="1:10" s="7" customFormat="1" x14ac:dyDescent="0.2">
      <c r="A207" s="476" t="s">
        <v>627</v>
      </c>
      <c r="B207" s="488" t="s">
        <v>84</v>
      </c>
      <c r="C207" s="488">
        <v>10.161486493457364</v>
      </c>
      <c r="D207" s="492">
        <v>16.143404952148977</v>
      </c>
      <c r="E207" s="492">
        <v>6.249058392344228</v>
      </c>
      <c r="F207" s="492">
        <v>5.7068147382338896</v>
      </c>
      <c r="G207" s="492">
        <v>7.127531777903739</v>
      </c>
      <c r="H207" s="493">
        <v>7.0802597941955696</v>
      </c>
      <c r="I207" s="493">
        <v>5.8696709549094166</v>
      </c>
      <c r="J207" s="493">
        <v>6.3243918005725268</v>
      </c>
    </row>
    <row r="208" spans="1:10" s="7" customFormat="1" x14ac:dyDescent="0.2">
      <c r="A208" s="477" t="s">
        <v>628</v>
      </c>
      <c r="B208" s="494" t="s">
        <v>84</v>
      </c>
      <c r="C208" s="494">
        <v>0</v>
      </c>
      <c r="D208" s="494">
        <v>1.6356223376096155</v>
      </c>
      <c r="E208" s="494">
        <v>1.9541848463083826</v>
      </c>
      <c r="F208" s="494">
        <v>2.3122022677066538</v>
      </c>
      <c r="G208" s="494">
        <v>5.4307920897126047</v>
      </c>
      <c r="H208" s="495">
        <v>1.9155475876673713</v>
      </c>
      <c r="I208" s="495">
        <v>2.6696849511639575</v>
      </c>
      <c r="J208" s="495">
        <v>2.3864162074362953</v>
      </c>
    </row>
    <row r="209" spans="1:10" x14ac:dyDescent="0.2">
      <c r="A209" s="501" t="s">
        <v>629</v>
      </c>
      <c r="B209" s="508" t="s">
        <v>84</v>
      </c>
      <c r="C209" s="508">
        <v>39.640657014632801</v>
      </c>
      <c r="D209" s="508">
        <v>26.914280066324896</v>
      </c>
      <c r="E209" s="508">
        <v>26.451052876700754</v>
      </c>
      <c r="F209" s="508">
        <v>23.565879609582829</v>
      </c>
      <c r="G209" s="508">
        <v>15.501400513839251</v>
      </c>
      <c r="H209" s="509">
        <v>26.574453369313183</v>
      </c>
      <c r="I209" s="509">
        <v>22.641451649391072</v>
      </c>
      <c r="J209" s="509">
        <v>24.118764020065189</v>
      </c>
    </row>
    <row r="210" spans="1:10" x14ac:dyDescent="0.2">
      <c r="A210" s="478" t="s">
        <v>630</v>
      </c>
      <c r="B210" s="494" t="s">
        <v>84</v>
      </c>
      <c r="C210" s="494">
        <v>9.2751990302113239</v>
      </c>
      <c r="D210" s="489">
        <v>13.557420214006127</v>
      </c>
      <c r="E210" s="489">
        <v>14.581064470083696</v>
      </c>
      <c r="F210" s="489">
        <v>14.061151605212647</v>
      </c>
      <c r="G210" s="489">
        <v>13.236644388184862</v>
      </c>
      <c r="H210" s="490">
        <v>14.46323443666817</v>
      </c>
      <c r="I210" s="490">
        <v>13.96663867812196</v>
      </c>
      <c r="J210" s="490">
        <v>14.153169757833551</v>
      </c>
    </row>
    <row r="211" spans="1:10" x14ac:dyDescent="0.2">
      <c r="A211" s="479" t="s">
        <v>333</v>
      </c>
      <c r="B211" s="492" t="s">
        <v>84</v>
      </c>
      <c r="C211" s="492">
        <v>6.5028921711917738</v>
      </c>
      <c r="D211" s="488">
        <v>0.38092469463942352</v>
      </c>
      <c r="E211" s="488">
        <v>0.42937271924039894</v>
      </c>
      <c r="F211" s="488">
        <v>1.1462682137660691</v>
      </c>
      <c r="G211" s="488">
        <v>0</v>
      </c>
      <c r="H211" s="267">
        <v>0.46487888410348971</v>
      </c>
      <c r="I211" s="267">
        <v>1.0148719544287865</v>
      </c>
      <c r="J211" s="267">
        <v>0.80828380002729516</v>
      </c>
    </row>
    <row r="212" spans="1:10" x14ac:dyDescent="0.2">
      <c r="A212" s="478" t="s">
        <v>631</v>
      </c>
      <c r="B212" s="533" t="s">
        <v>84</v>
      </c>
      <c r="C212" s="533">
        <v>7.7376756022490847E-2</v>
      </c>
      <c r="D212" s="494">
        <v>0.6782129034558616</v>
      </c>
      <c r="E212" s="494">
        <v>0.47148599921747419</v>
      </c>
      <c r="F212" s="494">
        <v>0.44193989901167013</v>
      </c>
      <c r="G212" s="494">
        <v>0.76803803207655885</v>
      </c>
      <c r="H212" s="495">
        <v>0.48576165499108687</v>
      </c>
      <c r="I212" s="495">
        <v>0.47932039543215471</v>
      </c>
      <c r="J212" s="495">
        <v>0.4817398585055962</v>
      </c>
    </row>
    <row r="213" spans="1:10" s="7" customFormat="1" x14ac:dyDescent="0.2">
      <c r="A213" s="479" t="s">
        <v>632</v>
      </c>
      <c r="B213" s="492" t="s">
        <v>84</v>
      </c>
      <c r="C213" s="492">
        <v>7.7088292037072064</v>
      </c>
      <c r="D213" s="492">
        <v>1.3893572410161039</v>
      </c>
      <c r="E213" s="492">
        <v>0.44839049004606368</v>
      </c>
      <c r="F213" s="492">
        <v>0.94937455500565693</v>
      </c>
      <c r="G213" s="492">
        <v>7.1191296972240609E-2</v>
      </c>
      <c r="H213" s="493">
        <v>0.57218364789638521</v>
      </c>
      <c r="I213" s="493">
        <v>0.84870876515608584</v>
      </c>
      <c r="J213" s="493">
        <v>0.74484052262250344</v>
      </c>
    </row>
    <row r="214" spans="1:10" x14ac:dyDescent="0.2">
      <c r="A214" s="745" t="s">
        <v>633</v>
      </c>
      <c r="B214" s="751" t="s">
        <v>84</v>
      </c>
      <c r="C214" s="751">
        <v>16.076359853500009</v>
      </c>
      <c r="D214" s="751">
        <v>10.908365014578859</v>
      </c>
      <c r="E214" s="751">
        <v>10.520739197868199</v>
      </c>
      <c r="F214" s="751">
        <v>6.9671453364349993</v>
      </c>
      <c r="G214" s="751">
        <v>1.4255267966055893</v>
      </c>
      <c r="H214" s="751">
        <v>10.588394745542356</v>
      </c>
      <c r="I214" s="751">
        <v>6.3319118561176966</v>
      </c>
      <c r="J214" s="751">
        <v>7.9307300809503793</v>
      </c>
    </row>
    <row r="215" spans="1:10" x14ac:dyDescent="0.2">
      <c r="A215" s="742" t="s">
        <v>634</v>
      </c>
      <c r="B215" s="748" t="s">
        <v>84</v>
      </c>
      <c r="C215" s="748">
        <v>0</v>
      </c>
      <c r="D215" s="748">
        <v>0</v>
      </c>
      <c r="E215" s="748">
        <v>3.2557114279993608E-4</v>
      </c>
      <c r="F215" s="748">
        <v>5.9195972973850866E-3</v>
      </c>
      <c r="G215" s="748">
        <v>0</v>
      </c>
      <c r="H215" s="748">
        <v>2.9694208525258122E-4</v>
      </c>
      <c r="I215" s="748">
        <v>5.2410362657535972E-3</v>
      </c>
      <c r="J215" s="748">
        <v>3.3839377911623618E-3</v>
      </c>
    </row>
    <row r="216" spans="1:10" x14ac:dyDescent="0.2">
      <c r="A216" s="746" t="s">
        <v>641</v>
      </c>
      <c r="B216" s="739" t="s">
        <v>84</v>
      </c>
      <c r="C216" s="739">
        <v>791.05472015406576</v>
      </c>
      <c r="D216" s="739">
        <v>601.38607662746972</v>
      </c>
      <c r="E216" s="739">
        <v>439.04157293930285</v>
      </c>
      <c r="F216" s="739">
        <v>440.96032852770816</v>
      </c>
      <c r="G216" s="739">
        <v>340.52009297876123</v>
      </c>
      <c r="H216" s="739">
        <v>454.54934620960643</v>
      </c>
      <c r="I216" s="739">
        <v>429.44690515995484</v>
      </c>
      <c r="J216" s="739">
        <v>438.87587299104501</v>
      </c>
    </row>
    <row r="217" spans="1:10" ht="14.25" customHeight="1" x14ac:dyDescent="0.2">
      <c r="A217" s="747" t="s">
        <v>118</v>
      </c>
      <c r="B217" s="752" t="s">
        <v>84</v>
      </c>
      <c r="C217" s="752">
        <v>11.921608748731881</v>
      </c>
      <c r="D217" s="752">
        <v>7.9578639434510343</v>
      </c>
      <c r="E217" s="752">
        <v>5.3096447222676346</v>
      </c>
      <c r="F217" s="752">
        <v>8.372623243738964</v>
      </c>
      <c r="G217" s="752">
        <v>9.3523069717658043</v>
      </c>
      <c r="H217" s="752">
        <v>5.5682628256392155</v>
      </c>
      <c r="I217" s="752">
        <v>8.4849239911996275</v>
      </c>
      <c r="J217" s="752">
        <v>7.3893690111137014</v>
      </c>
    </row>
    <row r="218" spans="1:10" ht="15" customHeight="1" x14ac:dyDescent="0.2">
      <c r="A218" s="511" t="s">
        <v>673</v>
      </c>
      <c r="B218" s="3"/>
      <c r="C218" s="3"/>
      <c r="D218" s="212"/>
      <c r="E218" s="3"/>
      <c r="F218" s="3"/>
      <c r="G218" s="212"/>
      <c r="H218" s="3"/>
      <c r="I218" s="3"/>
      <c r="J218" s="3"/>
    </row>
    <row r="219" spans="1:10" ht="15" customHeight="1" x14ac:dyDescent="0.2">
      <c r="A219" s="38" t="s">
        <v>349</v>
      </c>
    </row>
    <row r="220" spans="1:10" x14ac:dyDescent="0.2">
      <c r="A220" s="242" t="s">
        <v>742</v>
      </c>
      <c r="B220" s="3"/>
      <c r="C220" s="3"/>
      <c r="D220" s="212"/>
      <c r="E220" s="3"/>
      <c r="F220" s="3"/>
      <c r="G220" s="212"/>
      <c r="H220" s="3"/>
      <c r="I220" s="3"/>
      <c r="J220" s="3"/>
    </row>
    <row r="222" spans="1:10" ht="87" customHeight="1" x14ac:dyDescent="0.2">
      <c r="A222" s="820" t="s">
        <v>350</v>
      </c>
      <c r="B222" s="821"/>
      <c r="C222" s="821"/>
      <c r="D222" s="821"/>
      <c r="E222" s="821"/>
      <c r="F222" s="821"/>
      <c r="G222" s="821"/>
      <c r="H222" s="821"/>
      <c r="I222" s="821"/>
      <c r="J222" s="822"/>
    </row>
  </sheetData>
  <mergeCells count="1">
    <mergeCell ref="A222:J222"/>
  </mergeCells>
  <printOptions horizontalCentered="1" verticalCentered="1"/>
  <pageMargins left="0.70866141732283472" right="0.70866141732283472" top="0.19685039370078741" bottom="0.19685039370078741" header="0.31496062992125984" footer="0.31496062992125984"/>
  <pageSetup paperSize="9" scale="50" firstPageNumber="86" orientation="landscape" useFirstPageNumber="1" r:id="rId1"/>
  <headerFooter>
    <oddHeader>&amp;R&amp;12Les groupements à fiscalité propre en 2023</oddHeader>
    <oddFooter>&amp;L&amp;12Direction Générale des Collectivités Locales / DESL&amp;C&amp;12&amp;P&amp;R&amp;12Mise en ligne : janvier 2025</oddFooter>
    <firstHeader>&amp;RLes groupements à fiscalité propre en 2019</firstHeader>
    <firstFooter>&amp;LDirection Générale des Collectivités Locales / DESL&amp;C&amp;P&amp;RMise en ligne : mai 2021</firstFooter>
  </headerFooter>
  <rowBreaks count="2" manualBreakCount="2">
    <brk id="75" max="9" man="1"/>
    <brk id="147" max="9"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0"/>
  <sheetViews>
    <sheetView zoomScaleNormal="100" workbookViewId="0"/>
  </sheetViews>
  <sheetFormatPr baseColWidth="10" defaultRowHeight="12.75" x14ac:dyDescent="0.2"/>
  <cols>
    <col min="1" max="1" width="78.5703125" customWidth="1"/>
    <col min="2" max="9" width="17.28515625" customWidth="1"/>
    <col min="11" max="11" width="12" bestFit="1" customWidth="1"/>
  </cols>
  <sheetData>
    <row r="1" spans="1:10" ht="21" x14ac:dyDescent="0.25">
      <c r="A1" s="9" t="s">
        <v>661</v>
      </c>
    </row>
    <row r="2" spans="1:10" ht="18" x14ac:dyDescent="0.25">
      <c r="A2" s="9"/>
    </row>
    <row r="3" spans="1:10" ht="16.5" x14ac:dyDescent="0.25">
      <c r="A3" s="88" t="s">
        <v>799</v>
      </c>
    </row>
    <row r="4" spans="1:10" ht="13.5" thickBot="1" x14ac:dyDescent="0.25">
      <c r="A4" s="205"/>
      <c r="J4" s="398" t="s">
        <v>334</v>
      </c>
    </row>
    <row r="5" spans="1:10" x14ac:dyDescent="0.2">
      <c r="A5" s="204" t="s">
        <v>337</v>
      </c>
      <c r="B5" s="480" t="s">
        <v>34</v>
      </c>
      <c r="C5" s="480" t="s">
        <v>455</v>
      </c>
      <c r="D5" s="480" t="s">
        <v>457</v>
      </c>
      <c r="E5" s="480" t="s">
        <v>97</v>
      </c>
      <c r="F5" s="480" t="s">
        <v>267</v>
      </c>
      <c r="G5" s="481">
        <v>300000</v>
      </c>
      <c r="H5" s="482" t="s">
        <v>342</v>
      </c>
      <c r="I5" s="482" t="s">
        <v>342</v>
      </c>
      <c r="J5" s="482" t="s">
        <v>340</v>
      </c>
    </row>
    <row r="6" spans="1:10" x14ac:dyDescent="0.2">
      <c r="A6" s="203"/>
      <c r="B6" s="483" t="s">
        <v>454</v>
      </c>
      <c r="C6" s="483" t="s">
        <v>35</v>
      </c>
      <c r="D6" s="483" t="s">
        <v>35</v>
      </c>
      <c r="E6" s="483" t="s">
        <v>35</v>
      </c>
      <c r="F6" s="483" t="s">
        <v>35</v>
      </c>
      <c r="G6" s="483" t="s">
        <v>36</v>
      </c>
      <c r="H6" s="484" t="s">
        <v>644</v>
      </c>
      <c r="I6" s="484" t="s">
        <v>282</v>
      </c>
      <c r="J6" s="484" t="s">
        <v>106</v>
      </c>
    </row>
    <row r="7" spans="1:10" ht="13.5" thickBot="1" x14ac:dyDescent="0.25">
      <c r="A7" s="206"/>
      <c r="B7" s="485" t="s">
        <v>36</v>
      </c>
      <c r="C7" s="485" t="s">
        <v>456</v>
      </c>
      <c r="D7" s="485" t="s">
        <v>99</v>
      </c>
      <c r="E7" s="485" t="s">
        <v>100</v>
      </c>
      <c r="F7" s="485" t="s">
        <v>268</v>
      </c>
      <c r="G7" s="485" t="s">
        <v>101</v>
      </c>
      <c r="H7" s="486" t="s">
        <v>282</v>
      </c>
      <c r="I7" s="486" t="s">
        <v>101</v>
      </c>
      <c r="J7" s="486" t="s">
        <v>343</v>
      </c>
    </row>
    <row r="9" spans="1:10" x14ac:dyDescent="0.2">
      <c r="A9" s="496" t="s">
        <v>595</v>
      </c>
      <c r="B9" s="497" t="s">
        <v>84</v>
      </c>
      <c r="C9" s="497">
        <v>0.70216414999999999</v>
      </c>
      <c r="D9" s="497">
        <v>11.750326759</v>
      </c>
      <c r="E9" s="497">
        <v>222.87522739899998</v>
      </c>
      <c r="F9" s="497">
        <v>373.98793376999998</v>
      </c>
      <c r="G9" s="497">
        <v>37.475267678999998</v>
      </c>
      <c r="H9" s="498">
        <f>SUM(C9:E9)</f>
        <v>235.32771830799999</v>
      </c>
      <c r="I9" s="498">
        <f>SUM(F9:G9)</f>
        <v>411.463201449</v>
      </c>
      <c r="J9" s="498">
        <f>SUM(H9:I9)</f>
        <v>646.79091975699998</v>
      </c>
    </row>
    <row r="10" spans="1:10" x14ac:dyDescent="0.2">
      <c r="A10" s="476" t="s">
        <v>596</v>
      </c>
      <c r="B10" s="488" t="s">
        <v>84</v>
      </c>
      <c r="C10" s="488">
        <v>0</v>
      </c>
      <c r="D10" s="488">
        <v>1.00551155</v>
      </c>
      <c r="E10" s="488">
        <v>54.381622448999998</v>
      </c>
      <c r="F10" s="488">
        <v>101.410353289</v>
      </c>
      <c r="G10" s="488">
        <v>6.4358220800000003</v>
      </c>
      <c r="H10" s="267">
        <f t="shared" ref="H10:H69" si="0">SUM(C10:E10)</f>
        <v>55.387133999</v>
      </c>
      <c r="I10" s="267">
        <f t="shared" ref="I10:I69" si="1">SUM(F10:G10)</f>
        <v>107.84617536899999</v>
      </c>
      <c r="J10" s="267">
        <f t="shared" ref="J10:J69" si="2">SUM(H10:I10)</f>
        <v>163.23330936799999</v>
      </c>
    </row>
    <row r="11" spans="1:10" x14ac:dyDescent="0.2">
      <c r="A11" s="477" t="s">
        <v>321</v>
      </c>
      <c r="B11" s="489" t="s">
        <v>84</v>
      </c>
      <c r="C11" s="489">
        <v>0.70216414999999999</v>
      </c>
      <c r="D11" s="489">
        <v>10.74352884</v>
      </c>
      <c r="E11" s="489">
        <v>168.39722425900001</v>
      </c>
      <c r="F11" s="489">
        <v>272.34077955999999</v>
      </c>
      <c r="G11" s="489">
        <v>31.039445600000001</v>
      </c>
      <c r="H11" s="490">
        <f t="shared" si="0"/>
        <v>179.84291724900001</v>
      </c>
      <c r="I11" s="490">
        <f t="shared" si="1"/>
        <v>303.38022516000001</v>
      </c>
      <c r="J11" s="490">
        <f t="shared" si="2"/>
        <v>483.22314240900005</v>
      </c>
    </row>
    <row r="12" spans="1:10" x14ac:dyDescent="0.2">
      <c r="A12" s="476" t="s">
        <v>597</v>
      </c>
      <c r="B12" s="488" t="s">
        <v>84</v>
      </c>
      <c r="C12" s="488">
        <v>0</v>
      </c>
      <c r="D12" s="488">
        <v>1.2863699999999998E-3</v>
      </c>
      <c r="E12" s="488">
        <v>8.7449579999999999E-2</v>
      </c>
      <c r="F12" s="488">
        <v>0.15069723000000002</v>
      </c>
      <c r="G12" s="488">
        <v>0</v>
      </c>
      <c r="H12" s="267">
        <f t="shared" si="0"/>
        <v>8.8735949999999994E-2</v>
      </c>
      <c r="I12" s="267">
        <f t="shared" si="1"/>
        <v>0.15069723000000002</v>
      </c>
      <c r="J12" s="267">
        <f t="shared" si="2"/>
        <v>0.23943318000000002</v>
      </c>
    </row>
    <row r="13" spans="1:10" x14ac:dyDescent="0.2">
      <c r="A13" s="477" t="s">
        <v>598</v>
      </c>
      <c r="B13" s="489" t="s">
        <v>84</v>
      </c>
      <c r="C13" s="489">
        <v>0</v>
      </c>
      <c r="D13" s="489">
        <v>0</v>
      </c>
      <c r="E13" s="489">
        <v>8.9311100000000008E-3</v>
      </c>
      <c r="F13" s="489">
        <v>8.6103689999999997E-2</v>
      </c>
      <c r="G13" s="489">
        <v>0</v>
      </c>
      <c r="H13" s="490">
        <f t="shared" si="0"/>
        <v>8.9311100000000008E-3</v>
      </c>
      <c r="I13" s="490">
        <f t="shared" si="1"/>
        <v>8.6103689999999997E-2</v>
      </c>
      <c r="J13" s="490">
        <f t="shared" si="2"/>
        <v>9.5034800000000003E-2</v>
      </c>
    </row>
    <row r="14" spans="1:10" x14ac:dyDescent="0.2">
      <c r="A14" s="501" t="s">
        <v>322</v>
      </c>
      <c r="B14" s="502" t="s">
        <v>84</v>
      </c>
      <c r="C14" s="502">
        <v>0</v>
      </c>
      <c r="D14" s="502">
        <v>0.12418891</v>
      </c>
      <c r="E14" s="502">
        <v>6.0779557899999999</v>
      </c>
      <c r="F14" s="502">
        <v>18.643050110000001</v>
      </c>
      <c r="G14" s="502">
        <v>3.4619735899999999</v>
      </c>
      <c r="H14" s="503">
        <f t="shared" si="0"/>
        <v>6.2021446999999998</v>
      </c>
      <c r="I14" s="503">
        <f t="shared" si="1"/>
        <v>22.1050237</v>
      </c>
      <c r="J14" s="503">
        <f t="shared" si="2"/>
        <v>28.307168400000002</v>
      </c>
    </row>
    <row r="15" spans="1:10" x14ac:dyDescent="0.2">
      <c r="A15" s="477" t="s">
        <v>599</v>
      </c>
      <c r="B15" s="489" t="s">
        <v>84</v>
      </c>
      <c r="C15" s="489">
        <v>0</v>
      </c>
      <c r="D15" s="489">
        <v>0</v>
      </c>
      <c r="E15" s="489">
        <v>1.93586178</v>
      </c>
      <c r="F15" s="489">
        <v>6.5185112099999998</v>
      </c>
      <c r="G15" s="489">
        <v>2.87746032</v>
      </c>
      <c r="H15" s="490">
        <f t="shared" si="0"/>
        <v>1.93586178</v>
      </c>
      <c r="I15" s="490">
        <f t="shared" si="1"/>
        <v>9.3959715300000006</v>
      </c>
      <c r="J15" s="490">
        <f t="shared" si="2"/>
        <v>11.33183331</v>
      </c>
    </row>
    <row r="16" spans="1:10" x14ac:dyDescent="0.2">
      <c r="A16" s="476" t="s">
        <v>600</v>
      </c>
      <c r="B16" s="488" t="s">
        <v>84</v>
      </c>
      <c r="C16" s="488">
        <v>0</v>
      </c>
      <c r="D16" s="488">
        <v>0</v>
      </c>
      <c r="E16" s="488">
        <v>0.8473729499999999</v>
      </c>
      <c r="F16" s="488">
        <v>2.3795144490000002</v>
      </c>
      <c r="G16" s="488">
        <v>0.27451327000000003</v>
      </c>
      <c r="H16" s="267">
        <f t="shared" si="0"/>
        <v>0.8473729499999999</v>
      </c>
      <c r="I16" s="267">
        <f t="shared" si="1"/>
        <v>2.6540277190000001</v>
      </c>
      <c r="J16" s="267">
        <f t="shared" si="2"/>
        <v>3.5014006690000001</v>
      </c>
    </row>
    <row r="17" spans="1:10" x14ac:dyDescent="0.2">
      <c r="A17" s="491" t="s">
        <v>601</v>
      </c>
      <c r="B17" s="489" t="s">
        <v>84</v>
      </c>
      <c r="C17" s="489">
        <v>0</v>
      </c>
      <c r="D17" s="489">
        <v>8.656171E-2</v>
      </c>
      <c r="E17" s="489">
        <v>2.3983340699999998</v>
      </c>
      <c r="F17" s="489">
        <v>4.6325035099999994</v>
      </c>
      <c r="G17" s="489">
        <v>0</v>
      </c>
      <c r="H17" s="490">
        <f t="shared" si="0"/>
        <v>2.4848957799999996</v>
      </c>
      <c r="I17" s="490">
        <f t="shared" si="1"/>
        <v>4.6325035099999994</v>
      </c>
      <c r="J17" s="490">
        <f t="shared" si="2"/>
        <v>7.1173992899999989</v>
      </c>
    </row>
    <row r="18" spans="1:10" x14ac:dyDescent="0.2">
      <c r="A18" s="476" t="s">
        <v>323</v>
      </c>
      <c r="B18" s="488" t="s">
        <v>84</v>
      </c>
      <c r="C18" s="488">
        <v>0</v>
      </c>
      <c r="D18" s="488">
        <v>3.5000000000000003E-2</v>
      </c>
      <c r="E18" s="488">
        <v>0.16826720000000001</v>
      </c>
      <c r="F18" s="488">
        <v>1.1747551000000001</v>
      </c>
      <c r="G18" s="488">
        <v>0.31</v>
      </c>
      <c r="H18" s="267">
        <f t="shared" si="0"/>
        <v>0.20326720000000001</v>
      </c>
      <c r="I18" s="267">
        <f t="shared" si="1"/>
        <v>1.4847551000000001</v>
      </c>
      <c r="J18" s="267">
        <f t="shared" si="2"/>
        <v>1.6880223000000001</v>
      </c>
    </row>
    <row r="19" spans="1:10" x14ac:dyDescent="0.2">
      <c r="A19" s="477" t="s">
        <v>602</v>
      </c>
      <c r="B19" s="489" t="s">
        <v>84</v>
      </c>
      <c r="C19" s="489">
        <v>0</v>
      </c>
      <c r="D19" s="489">
        <v>2.6271999999999997E-3</v>
      </c>
      <c r="E19" s="489">
        <v>0.72811979000000004</v>
      </c>
      <c r="F19" s="489">
        <v>3.93776584</v>
      </c>
      <c r="G19" s="489">
        <v>0</v>
      </c>
      <c r="H19" s="490">
        <f t="shared" si="0"/>
        <v>0.7307469900000001</v>
      </c>
      <c r="I19" s="490">
        <f t="shared" si="1"/>
        <v>3.93776584</v>
      </c>
      <c r="J19" s="490">
        <f t="shared" si="2"/>
        <v>4.6685128300000001</v>
      </c>
    </row>
    <row r="20" spans="1:10" x14ac:dyDescent="0.2">
      <c r="A20" s="501" t="s">
        <v>324</v>
      </c>
      <c r="B20" s="502" t="s">
        <v>84</v>
      </c>
      <c r="C20" s="502">
        <v>0.54643034999999995</v>
      </c>
      <c r="D20" s="502">
        <v>1.6943883500000001</v>
      </c>
      <c r="E20" s="502">
        <v>33.24477924</v>
      </c>
      <c r="F20" s="502">
        <v>46.799772108999996</v>
      </c>
      <c r="G20" s="502">
        <v>1.495028349</v>
      </c>
      <c r="H20" s="503">
        <f t="shared" si="0"/>
        <v>35.485597939999998</v>
      </c>
      <c r="I20" s="503">
        <f t="shared" si="1"/>
        <v>48.294800457999997</v>
      </c>
      <c r="J20" s="503">
        <f t="shared" si="2"/>
        <v>83.780398397999988</v>
      </c>
    </row>
    <row r="21" spans="1:10" x14ac:dyDescent="0.2">
      <c r="A21" s="491" t="s">
        <v>603</v>
      </c>
      <c r="B21" s="489" t="s">
        <v>84</v>
      </c>
      <c r="C21" s="489">
        <v>0</v>
      </c>
      <c r="D21" s="489">
        <v>3.3830660000000005E-2</v>
      </c>
      <c r="E21" s="489">
        <v>1.48619396</v>
      </c>
      <c r="F21" s="489">
        <v>2.3697104690000002</v>
      </c>
      <c r="G21" s="489">
        <v>0</v>
      </c>
      <c r="H21" s="490">
        <f t="shared" si="0"/>
        <v>1.52002462</v>
      </c>
      <c r="I21" s="490">
        <f t="shared" si="1"/>
        <v>2.3697104690000002</v>
      </c>
      <c r="J21" s="490">
        <f t="shared" si="2"/>
        <v>3.8897350890000002</v>
      </c>
    </row>
    <row r="22" spans="1:10" x14ac:dyDescent="0.2">
      <c r="A22" s="476" t="s">
        <v>325</v>
      </c>
      <c r="B22" s="488" t="s">
        <v>84</v>
      </c>
      <c r="C22" s="488">
        <v>0.54323449000000001</v>
      </c>
      <c r="D22" s="488">
        <v>0.93466384999999996</v>
      </c>
      <c r="E22" s="488">
        <v>17.998042850000001</v>
      </c>
      <c r="F22" s="488">
        <v>7.1045660199999991</v>
      </c>
      <c r="G22" s="488">
        <v>0.22421166000000001</v>
      </c>
      <c r="H22" s="267">
        <f t="shared" si="0"/>
        <v>19.47594119</v>
      </c>
      <c r="I22" s="267">
        <f t="shared" si="1"/>
        <v>7.3287776799999991</v>
      </c>
      <c r="J22" s="267">
        <f t="shared" si="2"/>
        <v>26.804718869999999</v>
      </c>
    </row>
    <row r="23" spans="1:10" x14ac:dyDescent="0.2">
      <c r="A23" s="477" t="s">
        <v>326</v>
      </c>
      <c r="B23" s="489" t="s">
        <v>84</v>
      </c>
      <c r="C23" s="489">
        <v>0</v>
      </c>
      <c r="D23" s="489">
        <v>0</v>
      </c>
      <c r="E23" s="489">
        <v>3.44328747</v>
      </c>
      <c r="F23" s="489">
        <v>1.8792157199999999</v>
      </c>
      <c r="G23" s="489">
        <v>0</v>
      </c>
      <c r="H23" s="490">
        <f t="shared" si="0"/>
        <v>3.44328747</v>
      </c>
      <c r="I23" s="490">
        <f t="shared" si="1"/>
        <v>1.8792157199999999</v>
      </c>
      <c r="J23" s="490">
        <f t="shared" si="2"/>
        <v>5.3225031899999999</v>
      </c>
    </row>
    <row r="24" spans="1:10" x14ac:dyDescent="0.2">
      <c r="A24" s="476" t="s">
        <v>604</v>
      </c>
      <c r="B24" s="488" t="s">
        <v>84</v>
      </c>
      <c r="C24" s="488">
        <v>0</v>
      </c>
      <c r="D24" s="488">
        <v>0.48249287000000002</v>
      </c>
      <c r="E24" s="488">
        <v>2.356694949</v>
      </c>
      <c r="F24" s="488">
        <v>29.271046899999998</v>
      </c>
      <c r="G24" s="488">
        <v>1.23934699</v>
      </c>
      <c r="H24" s="267">
        <f t="shared" si="0"/>
        <v>2.8391878190000002</v>
      </c>
      <c r="I24" s="267">
        <f t="shared" si="1"/>
        <v>30.51039389</v>
      </c>
      <c r="J24" s="267">
        <f t="shared" si="2"/>
        <v>33.349581708999999</v>
      </c>
    </row>
    <row r="25" spans="1:10" x14ac:dyDescent="0.2">
      <c r="A25" s="477" t="s">
        <v>605</v>
      </c>
      <c r="B25" s="489" t="s">
        <v>84</v>
      </c>
      <c r="C25" s="489">
        <v>3.19586E-3</v>
      </c>
      <c r="D25" s="489">
        <v>0.22444229000000002</v>
      </c>
      <c r="E25" s="489">
        <v>0.35881581000000001</v>
      </c>
      <c r="F25" s="489">
        <v>5.9577059090000004</v>
      </c>
      <c r="G25" s="489">
        <v>9.6862700000000003E-3</v>
      </c>
      <c r="H25" s="490">
        <f t="shared" si="0"/>
        <v>0.58645396000000005</v>
      </c>
      <c r="I25" s="490">
        <f t="shared" si="1"/>
        <v>5.9673921790000009</v>
      </c>
      <c r="J25" s="490">
        <f t="shared" si="2"/>
        <v>6.5538461390000009</v>
      </c>
    </row>
    <row r="26" spans="1:10" s="47" customFormat="1" x14ac:dyDescent="0.2">
      <c r="A26" s="479" t="s">
        <v>327</v>
      </c>
      <c r="B26" s="492" t="s">
        <v>84</v>
      </c>
      <c r="C26" s="492">
        <v>0</v>
      </c>
      <c r="D26" s="492">
        <v>1.8958679999999999E-2</v>
      </c>
      <c r="E26" s="492">
        <v>7.6017442000000006</v>
      </c>
      <c r="F26" s="492">
        <v>0.21752709000000001</v>
      </c>
      <c r="G26" s="492">
        <v>2.1783429999999999E-2</v>
      </c>
      <c r="H26" s="493">
        <f t="shared" si="0"/>
        <v>7.6207028800000005</v>
      </c>
      <c r="I26" s="493">
        <f t="shared" si="1"/>
        <v>0.23931052</v>
      </c>
      <c r="J26" s="493">
        <f t="shared" si="2"/>
        <v>7.8600134000000006</v>
      </c>
    </row>
    <row r="27" spans="1:10" s="7" customFormat="1" x14ac:dyDescent="0.2">
      <c r="A27" s="475" t="s">
        <v>606</v>
      </c>
      <c r="B27" s="499" t="s">
        <v>84</v>
      </c>
      <c r="C27" s="499">
        <v>5.0899682199999994</v>
      </c>
      <c r="D27" s="499">
        <v>13.96125923</v>
      </c>
      <c r="E27" s="499">
        <v>186.928271499</v>
      </c>
      <c r="F27" s="499">
        <v>294.298413649</v>
      </c>
      <c r="G27" s="499">
        <v>43.816468878999999</v>
      </c>
      <c r="H27" s="500">
        <f t="shared" si="0"/>
        <v>205.979498949</v>
      </c>
      <c r="I27" s="500">
        <f t="shared" si="1"/>
        <v>338.11488252800001</v>
      </c>
      <c r="J27" s="500">
        <f t="shared" si="2"/>
        <v>544.09438147700007</v>
      </c>
    </row>
    <row r="28" spans="1:10" x14ac:dyDescent="0.2">
      <c r="A28" s="479" t="s">
        <v>607</v>
      </c>
      <c r="B28" s="492" t="s">
        <v>84</v>
      </c>
      <c r="C28" s="492">
        <v>0</v>
      </c>
      <c r="D28" s="492">
        <v>1.54501102</v>
      </c>
      <c r="E28" s="492">
        <v>1.9417223799999999</v>
      </c>
      <c r="F28" s="492">
        <v>5.5123839989999999</v>
      </c>
      <c r="G28" s="492">
        <v>0.17381019</v>
      </c>
      <c r="H28" s="493">
        <f t="shared" si="0"/>
        <v>3.4867333999999999</v>
      </c>
      <c r="I28" s="493">
        <f t="shared" si="1"/>
        <v>5.6861941890000001</v>
      </c>
      <c r="J28" s="493">
        <f t="shared" si="2"/>
        <v>9.1729275890000004</v>
      </c>
    </row>
    <row r="29" spans="1:10" s="47" customFormat="1" x14ac:dyDescent="0.2">
      <c r="A29" s="477" t="s">
        <v>328</v>
      </c>
      <c r="B29" s="489" t="s">
        <v>84</v>
      </c>
      <c r="C29" s="489">
        <v>3.60037064</v>
      </c>
      <c r="D29" s="489">
        <v>1.93275939</v>
      </c>
      <c r="E29" s="489">
        <v>41.492274449</v>
      </c>
      <c r="F29" s="489">
        <v>111.95869418000001</v>
      </c>
      <c r="G29" s="489">
        <v>30.200296039999998</v>
      </c>
      <c r="H29" s="490">
        <f t="shared" si="0"/>
        <v>47.025404479000002</v>
      </c>
      <c r="I29" s="490">
        <f t="shared" si="1"/>
        <v>142.15899022000002</v>
      </c>
      <c r="J29" s="490">
        <f t="shared" si="2"/>
        <v>189.18439469900002</v>
      </c>
    </row>
    <row r="30" spans="1:10" x14ac:dyDescent="0.2">
      <c r="A30" s="476" t="s">
        <v>608</v>
      </c>
      <c r="B30" s="488" t="s">
        <v>84</v>
      </c>
      <c r="C30" s="488">
        <v>0.35223163000000002</v>
      </c>
      <c r="D30" s="488">
        <v>0.94077670999999996</v>
      </c>
      <c r="E30" s="488">
        <v>15.611773698999999</v>
      </c>
      <c r="F30" s="488">
        <v>79.078626209999996</v>
      </c>
      <c r="G30" s="488">
        <v>21.136838949000001</v>
      </c>
      <c r="H30" s="267">
        <f t="shared" si="0"/>
        <v>16.904782038999997</v>
      </c>
      <c r="I30" s="267">
        <f t="shared" si="1"/>
        <v>100.21546515899999</v>
      </c>
      <c r="J30" s="267">
        <f t="shared" si="2"/>
        <v>117.12024719799999</v>
      </c>
    </row>
    <row r="31" spans="1:10" s="7" customFormat="1" x14ac:dyDescent="0.2">
      <c r="A31" s="477" t="s">
        <v>635</v>
      </c>
      <c r="B31" s="489" t="s">
        <v>84</v>
      </c>
      <c r="C31" s="489">
        <v>3.2481390099999996</v>
      </c>
      <c r="D31" s="489">
        <v>0.99198268000000001</v>
      </c>
      <c r="E31" s="489">
        <v>25.880500749999999</v>
      </c>
      <c r="F31" s="489">
        <v>32.880067969999999</v>
      </c>
      <c r="G31" s="489">
        <v>9.0634570889999999</v>
      </c>
      <c r="H31" s="490">
        <f t="shared" si="0"/>
        <v>30.120622439999998</v>
      </c>
      <c r="I31" s="490">
        <f t="shared" si="1"/>
        <v>41.943525058999995</v>
      </c>
      <c r="J31" s="490">
        <f t="shared" si="2"/>
        <v>72.064147499000001</v>
      </c>
    </row>
    <row r="32" spans="1:10" s="47" customFormat="1" x14ac:dyDescent="0.2">
      <c r="A32" s="476" t="s">
        <v>329</v>
      </c>
      <c r="B32" s="488" t="s">
        <v>84</v>
      </c>
      <c r="C32" s="488">
        <v>1.3944438899999998</v>
      </c>
      <c r="D32" s="488">
        <v>10.188141369999999</v>
      </c>
      <c r="E32" s="488">
        <v>135.13116567899999</v>
      </c>
      <c r="F32" s="488">
        <v>173.946522289</v>
      </c>
      <c r="G32" s="488">
        <v>13.186901730000001</v>
      </c>
      <c r="H32" s="267">
        <f t="shared" si="0"/>
        <v>146.71375093899999</v>
      </c>
      <c r="I32" s="267">
        <f t="shared" si="1"/>
        <v>187.13342401899999</v>
      </c>
      <c r="J32" s="267">
        <f t="shared" si="2"/>
        <v>333.84717495799998</v>
      </c>
    </row>
    <row r="33" spans="1:10" x14ac:dyDescent="0.2">
      <c r="A33" s="477" t="s">
        <v>330</v>
      </c>
      <c r="B33" s="489" t="s">
        <v>84</v>
      </c>
      <c r="C33" s="489">
        <v>9.5153689999999999E-2</v>
      </c>
      <c r="D33" s="489">
        <v>0.29534745000000001</v>
      </c>
      <c r="E33" s="489">
        <v>8.3631089890000005</v>
      </c>
      <c r="F33" s="489">
        <v>2.8808131800000001</v>
      </c>
      <c r="G33" s="489">
        <v>0.25546092000000004</v>
      </c>
      <c r="H33" s="490">
        <f t="shared" si="0"/>
        <v>8.7536101290000001</v>
      </c>
      <c r="I33" s="490">
        <f t="shared" si="1"/>
        <v>3.1362741000000001</v>
      </c>
      <c r="J33" s="490">
        <f t="shared" si="2"/>
        <v>11.889884229</v>
      </c>
    </row>
    <row r="34" spans="1:10" x14ac:dyDescent="0.2">
      <c r="A34" s="501" t="s">
        <v>609</v>
      </c>
      <c r="B34" s="502" t="s">
        <v>84</v>
      </c>
      <c r="C34" s="502">
        <v>5.3606525199999995</v>
      </c>
      <c r="D34" s="502">
        <v>3.2835407390000002</v>
      </c>
      <c r="E34" s="502">
        <v>35.304156390000003</v>
      </c>
      <c r="F34" s="502">
        <v>39.718154640000002</v>
      </c>
      <c r="G34" s="502">
        <v>8.3545125999999996</v>
      </c>
      <c r="H34" s="503">
        <f t="shared" si="0"/>
        <v>43.948349649000001</v>
      </c>
      <c r="I34" s="503">
        <f t="shared" si="1"/>
        <v>48.072667240000001</v>
      </c>
      <c r="J34" s="503">
        <f t="shared" si="2"/>
        <v>92.021016889000009</v>
      </c>
    </row>
    <row r="35" spans="1:10" s="7" customFormat="1" x14ac:dyDescent="0.2">
      <c r="A35" s="477" t="s">
        <v>610</v>
      </c>
      <c r="B35" s="489" t="s">
        <v>84</v>
      </c>
      <c r="C35" s="489">
        <v>0</v>
      </c>
      <c r="D35" s="489">
        <v>0</v>
      </c>
      <c r="E35" s="489">
        <v>0.99314572000000001</v>
      </c>
      <c r="F35" s="489">
        <v>6.6539143799999998</v>
      </c>
      <c r="G35" s="489">
        <v>0</v>
      </c>
      <c r="H35" s="490">
        <f t="shared" si="0"/>
        <v>0.99314572000000001</v>
      </c>
      <c r="I35" s="490">
        <f t="shared" si="1"/>
        <v>6.6539143799999998</v>
      </c>
      <c r="J35" s="490">
        <f t="shared" si="2"/>
        <v>7.6470601</v>
      </c>
    </row>
    <row r="36" spans="1:10" x14ac:dyDescent="0.2">
      <c r="A36" s="479" t="s">
        <v>331</v>
      </c>
      <c r="B36" s="492" t="s">
        <v>84</v>
      </c>
      <c r="C36" s="492">
        <v>0</v>
      </c>
      <c r="D36" s="492">
        <v>0.42951949</v>
      </c>
      <c r="E36" s="492">
        <v>7.324761649</v>
      </c>
      <c r="F36" s="492">
        <v>2.7296022089999998</v>
      </c>
      <c r="G36" s="492">
        <v>2.4714883100000002</v>
      </c>
      <c r="H36" s="493">
        <f t="shared" si="0"/>
        <v>7.7542811389999997</v>
      </c>
      <c r="I36" s="493">
        <f t="shared" si="1"/>
        <v>5.2010905190000001</v>
      </c>
      <c r="J36" s="493">
        <f t="shared" si="2"/>
        <v>12.955371658000001</v>
      </c>
    </row>
    <row r="37" spans="1:10" x14ac:dyDescent="0.2">
      <c r="A37" s="478" t="s">
        <v>611</v>
      </c>
      <c r="B37" s="489" t="s">
        <v>84</v>
      </c>
      <c r="C37" s="489">
        <v>5.3606525199999995</v>
      </c>
      <c r="D37" s="489">
        <v>2.8540212489999996</v>
      </c>
      <c r="E37" s="489">
        <v>26.986249019000002</v>
      </c>
      <c r="F37" s="489">
        <v>30.334638050000002</v>
      </c>
      <c r="G37" s="489">
        <v>5.8830242899999998</v>
      </c>
      <c r="H37" s="490">
        <f t="shared" si="0"/>
        <v>35.200922788</v>
      </c>
      <c r="I37" s="490">
        <f t="shared" si="1"/>
        <v>36.217662340000004</v>
      </c>
      <c r="J37" s="490">
        <f t="shared" si="2"/>
        <v>71.418585128000004</v>
      </c>
    </row>
    <row r="38" spans="1:10" x14ac:dyDescent="0.2">
      <c r="A38" s="479" t="s">
        <v>612</v>
      </c>
      <c r="B38" s="488" t="s">
        <v>84</v>
      </c>
      <c r="C38" s="488">
        <v>0</v>
      </c>
      <c r="D38" s="488">
        <v>3.1265500000000002E-2</v>
      </c>
      <c r="E38" s="488">
        <v>1.8361340390000001</v>
      </c>
      <c r="F38" s="488">
        <v>1.97103798</v>
      </c>
      <c r="G38" s="488">
        <v>1.9238150000000002E-2</v>
      </c>
      <c r="H38" s="267">
        <f t="shared" si="0"/>
        <v>1.867399539</v>
      </c>
      <c r="I38" s="267">
        <f t="shared" si="1"/>
        <v>1.99027613</v>
      </c>
      <c r="J38" s="267">
        <f t="shared" si="2"/>
        <v>3.8576756689999998</v>
      </c>
    </row>
    <row r="39" spans="1:10" x14ac:dyDescent="0.2">
      <c r="A39" s="478" t="s">
        <v>637</v>
      </c>
      <c r="B39" s="494" t="s">
        <v>84</v>
      </c>
      <c r="C39" s="494">
        <v>5.3575911999999999</v>
      </c>
      <c r="D39" s="494">
        <v>1.8991536299999998</v>
      </c>
      <c r="E39" s="494">
        <v>15.101372789000001</v>
      </c>
      <c r="F39" s="494">
        <v>17.261780438999999</v>
      </c>
      <c r="G39" s="494">
        <v>3.0953291200000002</v>
      </c>
      <c r="H39" s="495">
        <f t="shared" si="0"/>
        <v>22.358117619000001</v>
      </c>
      <c r="I39" s="495">
        <f t="shared" si="1"/>
        <v>20.357109558999998</v>
      </c>
      <c r="J39" s="495">
        <f t="shared" si="2"/>
        <v>42.715227177999999</v>
      </c>
    </row>
    <row r="40" spans="1:10" x14ac:dyDescent="0.2">
      <c r="A40" s="479" t="s">
        <v>636</v>
      </c>
      <c r="B40" s="492" t="s">
        <v>84</v>
      </c>
      <c r="C40" s="492">
        <v>0</v>
      </c>
      <c r="D40" s="492">
        <v>0.72952168000000006</v>
      </c>
      <c r="E40" s="492">
        <v>0.45701186999999999</v>
      </c>
      <c r="F40" s="492">
        <v>4.4751238300000002</v>
      </c>
      <c r="G40" s="492">
        <v>0.65717853000000004</v>
      </c>
      <c r="H40" s="493">
        <f t="shared" si="0"/>
        <v>1.18653355</v>
      </c>
      <c r="I40" s="493">
        <f t="shared" si="1"/>
        <v>5.1323023600000006</v>
      </c>
      <c r="J40" s="493">
        <f t="shared" si="2"/>
        <v>6.3188359100000007</v>
      </c>
    </row>
    <row r="41" spans="1:10" x14ac:dyDescent="0.2">
      <c r="A41" s="478" t="s">
        <v>638</v>
      </c>
      <c r="B41" s="494" t="s">
        <v>84</v>
      </c>
      <c r="C41" s="494">
        <v>0</v>
      </c>
      <c r="D41" s="494">
        <v>0</v>
      </c>
      <c r="E41" s="494">
        <v>0.16899895000000001</v>
      </c>
      <c r="F41" s="494">
        <v>4.9634300000000004E-3</v>
      </c>
      <c r="G41" s="494">
        <v>0.36424965000000004</v>
      </c>
      <c r="H41" s="495">
        <f t="shared" si="0"/>
        <v>0.16899895000000001</v>
      </c>
      <c r="I41" s="495">
        <f t="shared" si="1"/>
        <v>0.36921308000000003</v>
      </c>
      <c r="J41" s="495">
        <f t="shared" si="2"/>
        <v>0.53821203000000006</v>
      </c>
    </row>
    <row r="42" spans="1:10" x14ac:dyDescent="0.2">
      <c r="A42" s="479" t="s">
        <v>639</v>
      </c>
      <c r="B42" s="492" t="s">
        <v>84</v>
      </c>
      <c r="C42" s="492">
        <v>3.0613200000000002E-3</v>
      </c>
      <c r="D42" s="492">
        <v>0.19408043999999999</v>
      </c>
      <c r="E42" s="492">
        <v>9.4227313699999993</v>
      </c>
      <c r="F42" s="492">
        <v>6.6217323690000001</v>
      </c>
      <c r="G42" s="492">
        <v>1.74702884</v>
      </c>
      <c r="H42" s="493">
        <f t="shared" si="0"/>
        <v>9.6198731299999984</v>
      </c>
      <c r="I42" s="493">
        <f t="shared" si="1"/>
        <v>8.3687612090000005</v>
      </c>
      <c r="J42" s="493">
        <f t="shared" si="2"/>
        <v>17.988634339000001</v>
      </c>
    </row>
    <row r="43" spans="1:10" s="47" customFormat="1" x14ac:dyDescent="0.2">
      <c r="A43" s="504" t="s">
        <v>613</v>
      </c>
      <c r="B43" s="505" t="s">
        <v>84</v>
      </c>
      <c r="C43" s="505">
        <v>3.0155361200000002</v>
      </c>
      <c r="D43" s="505">
        <v>5.2271097800000001</v>
      </c>
      <c r="E43" s="505">
        <v>141.52178644999998</v>
      </c>
      <c r="F43" s="505">
        <v>417.908143929</v>
      </c>
      <c r="G43" s="505">
        <v>33.871928619000002</v>
      </c>
      <c r="H43" s="506">
        <f t="shared" si="0"/>
        <v>149.76443234999999</v>
      </c>
      <c r="I43" s="506">
        <f t="shared" si="1"/>
        <v>451.78007254800002</v>
      </c>
      <c r="J43" s="506">
        <f t="shared" si="2"/>
        <v>601.54450489800001</v>
      </c>
    </row>
    <row r="44" spans="1:10" s="7" customFormat="1" x14ac:dyDescent="0.2">
      <c r="A44" s="479" t="s">
        <v>614</v>
      </c>
      <c r="B44" s="492" t="s">
        <v>84</v>
      </c>
      <c r="C44" s="492">
        <v>0</v>
      </c>
      <c r="D44" s="492">
        <v>0.48802896000000001</v>
      </c>
      <c r="E44" s="492">
        <v>7.8227280400000003</v>
      </c>
      <c r="F44" s="492">
        <v>19.546706188999998</v>
      </c>
      <c r="G44" s="492">
        <v>0</v>
      </c>
      <c r="H44" s="493">
        <f t="shared" si="0"/>
        <v>8.3107570000000006</v>
      </c>
      <c r="I44" s="493">
        <f t="shared" si="1"/>
        <v>19.546706188999998</v>
      </c>
      <c r="J44" s="493">
        <f t="shared" si="2"/>
        <v>27.857463189000001</v>
      </c>
    </row>
    <row r="45" spans="1:10" x14ac:dyDescent="0.2">
      <c r="A45" s="478" t="s">
        <v>615</v>
      </c>
      <c r="B45" s="494" t="s">
        <v>84</v>
      </c>
      <c r="C45" s="494">
        <v>2.7836738199999997</v>
      </c>
      <c r="D45" s="494">
        <v>2.2759754589999996</v>
      </c>
      <c r="E45" s="494">
        <v>88.322791699999996</v>
      </c>
      <c r="F45" s="494">
        <v>240.25172222</v>
      </c>
      <c r="G45" s="494">
        <v>20.730873930000001</v>
      </c>
      <c r="H45" s="495">
        <f t="shared" si="0"/>
        <v>93.382440978999995</v>
      </c>
      <c r="I45" s="495">
        <f t="shared" si="1"/>
        <v>260.98259615000001</v>
      </c>
      <c r="J45" s="495">
        <f t="shared" si="2"/>
        <v>354.36503712900003</v>
      </c>
    </row>
    <row r="46" spans="1:10" s="47" customFormat="1" x14ac:dyDescent="0.2">
      <c r="A46" s="479" t="s">
        <v>616</v>
      </c>
      <c r="B46" s="492" t="s">
        <v>84</v>
      </c>
      <c r="C46" s="492">
        <v>3.01877E-3</v>
      </c>
      <c r="D46" s="492">
        <v>1.627E-4</v>
      </c>
      <c r="E46" s="492">
        <v>4.092928229</v>
      </c>
      <c r="F46" s="492">
        <v>10.26896552</v>
      </c>
      <c r="G46" s="492">
        <v>3.1149068099999999</v>
      </c>
      <c r="H46" s="493">
        <f t="shared" si="0"/>
        <v>4.0961096990000003</v>
      </c>
      <c r="I46" s="493">
        <f t="shared" si="1"/>
        <v>13.383872329999999</v>
      </c>
      <c r="J46" s="493">
        <f t="shared" si="2"/>
        <v>17.479982028999999</v>
      </c>
    </row>
    <row r="47" spans="1:10" s="7" customFormat="1" x14ac:dyDescent="0.2">
      <c r="A47" s="478" t="s">
        <v>645</v>
      </c>
      <c r="B47" s="494" t="s">
        <v>84</v>
      </c>
      <c r="C47" s="494">
        <v>0.27519337999999999</v>
      </c>
      <c r="D47" s="494">
        <v>0.39778806999999999</v>
      </c>
      <c r="E47" s="494">
        <v>11.465736049</v>
      </c>
      <c r="F47" s="494">
        <v>29.60763451</v>
      </c>
      <c r="G47" s="494">
        <v>13.586142689999999</v>
      </c>
      <c r="H47" s="495">
        <f t="shared" si="0"/>
        <v>12.138717499</v>
      </c>
      <c r="I47" s="495">
        <f t="shared" si="1"/>
        <v>43.1937772</v>
      </c>
      <c r="J47" s="495">
        <f t="shared" si="2"/>
        <v>55.332494699000002</v>
      </c>
    </row>
    <row r="48" spans="1:10" s="47" customFormat="1" x14ac:dyDescent="0.2">
      <c r="A48" s="476" t="s">
        <v>646</v>
      </c>
      <c r="B48" s="488" t="s">
        <v>84</v>
      </c>
      <c r="C48" s="488">
        <v>2.5054616699999999</v>
      </c>
      <c r="D48" s="488">
        <v>1.8780246890000001</v>
      </c>
      <c r="E48" s="488">
        <v>72.764127419000005</v>
      </c>
      <c r="F48" s="488">
        <v>200.37512218999998</v>
      </c>
      <c r="G48" s="488">
        <v>4.0298244289999996</v>
      </c>
      <c r="H48" s="267">
        <f t="shared" si="0"/>
        <v>77.147613778000007</v>
      </c>
      <c r="I48" s="267">
        <f t="shared" si="1"/>
        <v>204.40494661899999</v>
      </c>
      <c r="J48" s="267">
        <f t="shared" si="2"/>
        <v>281.55256039699998</v>
      </c>
    </row>
    <row r="49" spans="1:10" x14ac:dyDescent="0.2">
      <c r="A49" s="477" t="s">
        <v>617</v>
      </c>
      <c r="B49" s="489" t="s">
        <v>84</v>
      </c>
      <c r="C49" s="489">
        <v>0.23186229999999999</v>
      </c>
      <c r="D49" s="489">
        <v>2.4631053599999997</v>
      </c>
      <c r="E49" s="489">
        <v>45.376266710000003</v>
      </c>
      <c r="F49" s="489">
        <v>158.10971551899999</v>
      </c>
      <c r="G49" s="489">
        <v>13.141054689999999</v>
      </c>
      <c r="H49" s="490">
        <f t="shared" si="0"/>
        <v>48.071234369999999</v>
      </c>
      <c r="I49" s="490">
        <f t="shared" si="1"/>
        <v>171.250770209</v>
      </c>
      <c r="J49" s="490">
        <f t="shared" si="2"/>
        <v>219.32200457900001</v>
      </c>
    </row>
    <row r="50" spans="1:10" x14ac:dyDescent="0.2">
      <c r="A50" s="501" t="s">
        <v>618</v>
      </c>
      <c r="B50" s="502" t="s">
        <v>84</v>
      </c>
      <c r="C50" s="502">
        <v>1.1310420989999999</v>
      </c>
      <c r="D50" s="502">
        <v>16.105794839000001</v>
      </c>
      <c r="E50" s="502">
        <v>168.01740716999998</v>
      </c>
      <c r="F50" s="502">
        <v>261.17629012000003</v>
      </c>
      <c r="G50" s="502">
        <v>32.284535089000002</v>
      </c>
      <c r="H50" s="503">
        <f t="shared" si="0"/>
        <v>185.25424410799999</v>
      </c>
      <c r="I50" s="503">
        <f t="shared" si="1"/>
        <v>293.46082520900006</v>
      </c>
      <c r="J50" s="503">
        <f t="shared" si="2"/>
        <v>478.71506931700003</v>
      </c>
    </row>
    <row r="51" spans="1:10" x14ac:dyDescent="0.2">
      <c r="A51" s="477" t="s">
        <v>619</v>
      </c>
      <c r="B51" s="489" t="s">
        <v>84</v>
      </c>
      <c r="C51" s="489">
        <v>1.3232219999999999E-2</v>
      </c>
      <c r="D51" s="489">
        <v>0.29061552000000002</v>
      </c>
      <c r="E51" s="489">
        <v>15.339251669999999</v>
      </c>
      <c r="F51" s="489">
        <v>13.595564900000001</v>
      </c>
      <c r="G51" s="489">
        <v>0.43099363000000002</v>
      </c>
      <c r="H51" s="490">
        <f t="shared" si="0"/>
        <v>15.64309941</v>
      </c>
      <c r="I51" s="490">
        <f t="shared" si="1"/>
        <v>14.026558530000001</v>
      </c>
      <c r="J51" s="490">
        <f t="shared" si="2"/>
        <v>29.66965794</v>
      </c>
    </row>
    <row r="52" spans="1:10" s="47" customFormat="1" x14ac:dyDescent="0.2">
      <c r="A52" s="476" t="s">
        <v>620</v>
      </c>
      <c r="B52" s="488" t="s">
        <v>84</v>
      </c>
      <c r="C52" s="488">
        <v>0.8652512</v>
      </c>
      <c r="D52" s="488">
        <v>7.6828948989999999</v>
      </c>
      <c r="E52" s="488">
        <v>45.489153209000001</v>
      </c>
      <c r="F52" s="488">
        <v>95.911756510000004</v>
      </c>
      <c r="G52" s="488">
        <v>5.4777395899999997</v>
      </c>
      <c r="H52" s="267">
        <f t="shared" si="0"/>
        <v>54.037299308000001</v>
      </c>
      <c r="I52" s="267">
        <f t="shared" si="1"/>
        <v>101.3894961</v>
      </c>
      <c r="J52" s="267">
        <f t="shared" si="2"/>
        <v>155.426795408</v>
      </c>
    </row>
    <row r="53" spans="1:10" x14ac:dyDescent="0.2">
      <c r="A53" s="477" t="s">
        <v>621</v>
      </c>
      <c r="B53" s="489" t="s">
        <v>84</v>
      </c>
      <c r="C53" s="489">
        <v>0</v>
      </c>
      <c r="D53" s="489">
        <v>3.5712999999999999E-4</v>
      </c>
      <c r="E53" s="489">
        <v>0.42071424000000002</v>
      </c>
      <c r="F53" s="489">
        <v>2.9825219999999999</v>
      </c>
      <c r="G53" s="489">
        <v>4.142564E-2</v>
      </c>
      <c r="H53" s="490">
        <f t="shared" si="0"/>
        <v>0.42107137</v>
      </c>
      <c r="I53" s="490">
        <f t="shared" si="1"/>
        <v>3.0239476399999998</v>
      </c>
      <c r="J53" s="490">
        <f t="shared" si="2"/>
        <v>3.4450190099999998</v>
      </c>
    </row>
    <row r="54" spans="1:10" s="7" customFormat="1" x14ac:dyDescent="0.2">
      <c r="A54" s="476" t="s">
        <v>622</v>
      </c>
      <c r="B54" s="488" t="s">
        <v>84</v>
      </c>
      <c r="C54" s="488">
        <v>0.25255867999999998</v>
      </c>
      <c r="D54" s="488">
        <v>6.4081153499999992</v>
      </c>
      <c r="E54" s="488">
        <v>81.359331010000005</v>
      </c>
      <c r="F54" s="488">
        <v>120.9377447</v>
      </c>
      <c r="G54" s="488">
        <v>21.562249850000001</v>
      </c>
      <c r="H54" s="267">
        <f t="shared" si="0"/>
        <v>88.020005040000001</v>
      </c>
      <c r="I54" s="267">
        <f t="shared" si="1"/>
        <v>142.49999455</v>
      </c>
      <c r="J54" s="267">
        <f t="shared" si="2"/>
        <v>230.51999959</v>
      </c>
    </row>
    <row r="55" spans="1:10" x14ac:dyDescent="0.2">
      <c r="A55" s="478" t="s">
        <v>623</v>
      </c>
      <c r="B55" s="494" t="s">
        <v>84</v>
      </c>
      <c r="C55" s="494">
        <v>0</v>
      </c>
      <c r="D55" s="494">
        <v>1.72381194</v>
      </c>
      <c r="E55" s="494">
        <v>25.408957040000001</v>
      </c>
      <c r="F55" s="494">
        <v>27.748702010000002</v>
      </c>
      <c r="G55" s="494">
        <v>4.7721263799999996</v>
      </c>
      <c r="H55" s="495">
        <f t="shared" si="0"/>
        <v>27.132768980000002</v>
      </c>
      <c r="I55" s="495">
        <f t="shared" si="1"/>
        <v>32.520828390000005</v>
      </c>
      <c r="J55" s="495">
        <f t="shared" si="2"/>
        <v>59.653597370000007</v>
      </c>
    </row>
    <row r="56" spans="1:10" x14ac:dyDescent="0.2">
      <c r="A56" s="507" t="s">
        <v>624</v>
      </c>
      <c r="B56" s="508" t="s">
        <v>84</v>
      </c>
      <c r="C56" s="508">
        <v>3.4102492289999997</v>
      </c>
      <c r="D56" s="508">
        <v>29.671323100000002</v>
      </c>
      <c r="E56" s="508">
        <v>187.69405082</v>
      </c>
      <c r="F56" s="508">
        <v>393.04821400999998</v>
      </c>
      <c r="G56" s="508">
        <v>103.82334254000001</v>
      </c>
      <c r="H56" s="509">
        <f t="shared" si="0"/>
        <v>220.77562314900001</v>
      </c>
      <c r="I56" s="509">
        <f t="shared" si="1"/>
        <v>496.87155654999998</v>
      </c>
      <c r="J56" s="509">
        <f t="shared" si="2"/>
        <v>717.64717969899993</v>
      </c>
    </row>
    <row r="57" spans="1:10" x14ac:dyDescent="0.2">
      <c r="A57" s="478" t="s">
        <v>625</v>
      </c>
      <c r="B57" s="494" t="s">
        <v>84</v>
      </c>
      <c r="C57" s="494">
        <v>0</v>
      </c>
      <c r="D57" s="494">
        <v>6.2211428490000005</v>
      </c>
      <c r="E57" s="494">
        <v>15.963921859999999</v>
      </c>
      <c r="F57" s="494">
        <v>15.923715210000001</v>
      </c>
      <c r="G57" s="494">
        <v>25.978294589000001</v>
      </c>
      <c r="H57" s="495">
        <f t="shared" si="0"/>
        <v>22.185064708999999</v>
      </c>
      <c r="I57" s="495">
        <f t="shared" si="1"/>
        <v>41.902009798999998</v>
      </c>
      <c r="J57" s="495">
        <f t="shared" si="2"/>
        <v>64.087074508000001</v>
      </c>
    </row>
    <row r="58" spans="1:10" x14ac:dyDescent="0.2">
      <c r="A58" s="479" t="s">
        <v>332</v>
      </c>
      <c r="B58" s="492" t="s">
        <v>84</v>
      </c>
      <c r="C58" s="492">
        <v>0</v>
      </c>
      <c r="D58" s="492">
        <v>6.3197290000000003E-2</v>
      </c>
      <c r="E58" s="492">
        <v>0.80243876999999997</v>
      </c>
      <c r="F58" s="492">
        <v>5.6467330000000003E-2</v>
      </c>
      <c r="G58" s="492">
        <v>0</v>
      </c>
      <c r="H58" s="493">
        <f t="shared" si="0"/>
        <v>0.86563605999999993</v>
      </c>
      <c r="I58" s="493">
        <f t="shared" si="1"/>
        <v>5.6467330000000003E-2</v>
      </c>
      <c r="J58" s="493">
        <f t="shared" si="2"/>
        <v>0.92210338999999997</v>
      </c>
    </row>
    <row r="59" spans="1:10" s="47" customFormat="1" x14ac:dyDescent="0.2">
      <c r="A59" s="745" t="s">
        <v>626</v>
      </c>
      <c r="B59" s="489" t="s">
        <v>84</v>
      </c>
      <c r="C59" s="489">
        <v>0</v>
      </c>
      <c r="D59" s="489">
        <v>1.5745198500000002</v>
      </c>
      <c r="E59" s="489">
        <v>14.432089449999999</v>
      </c>
      <c r="F59" s="489">
        <v>105.0764435</v>
      </c>
      <c r="G59" s="489">
        <v>10.062518650000001</v>
      </c>
      <c r="H59" s="490">
        <f t="shared" si="0"/>
        <v>16.006609300000001</v>
      </c>
      <c r="I59" s="490">
        <f t="shared" si="1"/>
        <v>115.13896215</v>
      </c>
      <c r="J59" s="490">
        <f t="shared" si="2"/>
        <v>131.14557145000001</v>
      </c>
    </row>
    <row r="60" spans="1:10" s="47" customFormat="1" x14ac:dyDescent="0.2">
      <c r="A60" s="476" t="s">
        <v>627</v>
      </c>
      <c r="B60" s="488" t="s">
        <v>84</v>
      </c>
      <c r="C60" s="488">
        <v>3.4102492289999997</v>
      </c>
      <c r="D60" s="488">
        <v>18.503972149999999</v>
      </c>
      <c r="E60" s="488">
        <v>90.673577408999989</v>
      </c>
      <c r="F60" s="488">
        <v>173.06116216000001</v>
      </c>
      <c r="G60" s="488">
        <v>40.852600729999999</v>
      </c>
      <c r="H60" s="267">
        <f t="shared" si="0"/>
        <v>112.58779878799999</v>
      </c>
      <c r="I60" s="267">
        <f t="shared" si="1"/>
        <v>213.91376289000002</v>
      </c>
      <c r="J60" s="267">
        <f t="shared" si="2"/>
        <v>326.50156167800003</v>
      </c>
    </row>
    <row r="61" spans="1:10" s="7" customFormat="1" x14ac:dyDescent="0.2">
      <c r="A61" s="477" t="s">
        <v>628</v>
      </c>
      <c r="B61" s="494" t="s">
        <v>84</v>
      </c>
      <c r="C61" s="494">
        <v>0</v>
      </c>
      <c r="D61" s="494">
        <v>3.3084909589999998</v>
      </c>
      <c r="E61" s="494">
        <v>65.822023329999993</v>
      </c>
      <c r="F61" s="494">
        <v>98.930425810000003</v>
      </c>
      <c r="G61" s="494">
        <v>26.929928570000001</v>
      </c>
      <c r="H61" s="495">
        <f t="shared" si="0"/>
        <v>69.13051428899999</v>
      </c>
      <c r="I61" s="495">
        <f t="shared" si="1"/>
        <v>125.86035438</v>
      </c>
      <c r="J61" s="495">
        <f t="shared" si="2"/>
        <v>194.99086866900001</v>
      </c>
    </row>
    <row r="62" spans="1:10" x14ac:dyDescent="0.2">
      <c r="A62" s="501" t="s">
        <v>629</v>
      </c>
      <c r="B62" s="508" t="s">
        <v>84</v>
      </c>
      <c r="C62" s="508">
        <v>0.52295283000000004</v>
      </c>
      <c r="D62" s="508">
        <v>9.6920622200000004</v>
      </c>
      <c r="E62" s="508">
        <v>151.32010630899998</v>
      </c>
      <c r="F62" s="508">
        <v>215.90779935</v>
      </c>
      <c r="G62" s="508">
        <v>22.53764048</v>
      </c>
      <c r="H62" s="509">
        <f t="shared" si="0"/>
        <v>161.53512135899999</v>
      </c>
      <c r="I62" s="509">
        <f t="shared" si="1"/>
        <v>238.44543983</v>
      </c>
      <c r="J62" s="509">
        <f t="shared" si="2"/>
        <v>399.98056118900001</v>
      </c>
    </row>
    <row r="63" spans="1:10" x14ac:dyDescent="0.2">
      <c r="A63" s="478" t="s">
        <v>630</v>
      </c>
      <c r="B63" s="494" t="s">
        <v>84</v>
      </c>
      <c r="C63" s="494">
        <v>6.2883839999999996E-2</v>
      </c>
      <c r="D63" s="494">
        <v>8.3613699199999996</v>
      </c>
      <c r="E63" s="494">
        <v>120.90323337000001</v>
      </c>
      <c r="F63" s="494">
        <v>168.25377147999998</v>
      </c>
      <c r="G63" s="494">
        <v>20.332927160000001</v>
      </c>
      <c r="H63" s="495">
        <f t="shared" si="0"/>
        <v>129.32748713000001</v>
      </c>
      <c r="I63" s="495">
        <f t="shared" si="1"/>
        <v>188.58669863999998</v>
      </c>
      <c r="J63" s="495">
        <f t="shared" si="2"/>
        <v>317.91418577000002</v>
      </c>
    </row>
    <row r="64" spans="1:10" x14ac:dyDescent="0.2">
      <c r="A64" s="479" t="s">
        <v>333</v>
      </c>
      <c r="B64" s="492" t="s">
        <v>84</v>
      </c>
      <c r="C64" s="492">
        <v>8.0393580000000006E-2</v>
      </c>
      <c r="D64" s="492">
        <v>4.9019999999999999E-4</v>
      </c>
      <c r="E64" s="492">
        <v>2.01680561</v>
      </c>
      <c r="F64" s="492">
        <v>1.5337177990000002</v>
      </c>
      <c r="G64" s="492">
        <v>0</v>
      </c>
      <c r="H64" s="493">
        <f t="shared" si="0"/>
        <v>2.0976893900000002</v>
      </c>
      <c r="I64" s="493">
        <f t="shared" si="1"/>
        <v>1.5337177990000002</v>
      </c>
      <c r="J64" s="493">
        <f t="shared" si="2"/>
        <v>3.6314071890000004</v>
      </c>
    </row>
    <row r="65" spans="1:12" x14ac:dyDescent="0.2">
      <c r="A65" s="478" t="s">
        <v>631</v>
      </c>
      <c r="B65" s="533" t="s">
        <v>84</v>
      </c>
      <c r="C65" s="533">
        <v>0</v>
      </c>
      <c r="D65" s="489">
        <v>0.18418076999999999</v>
      </c>
      <c r="E65" s="489">
        <v>2.71284277</v>
      </c>
      <c r="F65" s="489">
        <v>3.1821999289999998</v>
      </c>
      <c r="G65" s="489">
        <v>1.7023681799999999</v>
      </c>
      <c r="H65" s="490">
        <f t="shared" si="0"/>
        <v>2.8970235400000002</v>
      </c>
      <c r="I65" s="490">
        <f t="shared" si="1"/>
        <v>4.8845681089999999</v>
      </c>
      <c r="J65" s="490">
        <f t="shared" si="2"/>
        <v>7.7815916490000001</v>
      </c>
    </row>
    <row r="66" spans="1:12" s="47" customFormat="1" x14ac:dyDescent="0.2">
      <c r="A66" s="479" t="s">
        <v>632</v>
      </c>
      <c r="B66" s="492" t="s">
        <v>84</v>
      </c>
      <c r="C66" s="492">
        <v>0</v>
      </c>
      <c r="D66" s="492">
        <v>0.40968445000000003</v>
      </c>
      <c r="E66" s="492">
        <v>2.0812589400000001</v>
      </c>
      <c r="F66" s="492">
        <v>13.202815969000001</v>
      </c>
      <c r="G66" s="492">
        <v>0</v>
      </c>
      <c r="H66" s="493">
        <f t="shared" si="0"/>
        <v>2.49094339</v>
      </c>
      <c r="I66" s="493">
        <f t="shared" si="1"/>
        <v>13.202815969000001</v>
      </c>
      <c r="J66" s="493">
        <f t="shared" si="2"/>
        <v>15.693759359000001</v>
      </c>
    </row>
    <row r="67" spans="1:12" x14ac:dyDescent="0.2">
      <c r="A67" s="745" t="s">
        <v>633</v>
      </c>
      <c r="B67" s="751" t="s">
        <v>84</v>
      </c>
      <c r="C67" s="751">
        <v>0.37967540999999999</v>
      </c>
      <c r="D67" s="751">
        <v>0.73633687999999997</v>
      </c>
      <c r="E67" s="751">
        <v>23.605965620000003</v>
      </c>
      <c r="F67" s="751">
        <v>29.735294168999999</v>
      </c>
      <c r="G67" s="751">
        <v>0.50234513999999997</v>
      </c>
      <c r="H67" s="751">
        <f t="shared" si="0"/>
        <v>24.721977910000003</v>
      </c>
      <c r="I67" s="751">
        <f t="shared" si="1"/>
        <v>30.237639308999999</v>
      </c>
      <c r="J67" s="751">
        <f t="shared" si="2"/>
        <v>54.959617219000002</v>
      </c>
    </row>
    <row r="68" spans="1:12" x14ac:dyDescent="0.2">
      <c r="A68" s="742" t="s">
        <v>634</v>
      </c>
      <c r="B68" s="748" t="s">
        <v>84</v>
      </c>
      <c r="C68" s="748">
        <v>0</v>
      </c>
      <c r="D68" s="748">
        <v>0</v>
      </c>
      <c r="E68" s="748">
        <v>2.5000000000000001E-2</v>
      </c>
      <c r="F68" s="748">
        <v>0</v>
      </c>
      <c r="G68" s="748">
        <v>0</v>
      </c>
      <c r="H68" s="748">
        <f t="shared" si="0"/>
        <v>2.5000000000000001E-2</v>
      </c>
      <c r="I68" s="748">
        <f t="shared" si="1"/>
        <v>0</v>
      </c>
      <c r="J68" s="748">
        <f t="shared" si="2"/>
        <v>2.5000000000000001E-2</v>
      </c>
    </row>
    <row r="69" spans="1:12" x14ac:dyDescent="0.2">
      <c r="A69" s="746" t="s">
        <v>659</v>
      </c>
      <c r="B69" s="739" t="s">
        <v>84</v>
      </c>
      <c r="C69" s="739">
        <v>19.778995519999999</v>
      </c>
      <c r="D69" s="739">
        <v>91.509993930000007</v>
      </c>
      <c r="E69" s="739">
        <v>1133.0087410690001</v>
      </c>
      <c r="F69" s="739">
        <v>2061.48777169</v>
      </c>
      <c r="G69" s="739">
        <v>287.12069782999998</v>
      </c>
      <c r="H69" s="739">
        <f t="shared" si="0"/>
        <v>1244.297730519</v>
      </c>
      <c r="I69" s="739">
        <f t="shared" si="1"/>
        <v>2348.6084695200002</v>
      </c>
      <c r="J69" s="739">
        <f t="shared" si="2"/>
        <v>3592.9062000390004</v>
      </c>
      <c r="L69" s="47"/>
    </row>
    <row r="70" spans="1:12" x14ac:dyDescent="0.2">
      <c r="A70" s="217" t="s">
        <v>432</v>
      </c>
      <c r="B70" s="530"/>
      <c r="C70" s="530"/>
      <c r="D70" s="530"/>
      <c r="E70" s="530"/>
      <c r="F70" s="530"/>
      <c r="G70" s="530"/>
      <c r="H70" s="530"/>
      <c r="I70" s="530"/>
      <c r="J70" s="530"/>
    </row>
    <row r="71" spans="1:12" x14ac:dyDescent="0.2">
      <c r="A71" s="217" t="s">
        <v>341</v>
      </c>
      <c r="B71" s="530"/>
      <c r="C71" s="530"/>
      <c r="D71" s="530"/>
      <c r="E71" s="530"/>
      <c r="F71" s="530"/>
      <c r="G71" s="530"/>
      <c r="H71" s="530"/>
      <c r="I71" s="530"/>
      <c r="J71" s="530"/>
    </row>
    <row r="72" spans="1:12" x14ac:dyDescent="0.2">
      <c r="A72" s="511" t="s">
        <v>640</v>
      </c>
      <c r="B72" s="3"/>
      <c r="C72" s="3"/>
      <c r="D72" s="212"/>
      <c r="E72" s="3"/>
      <c r="F72" s="3"/>
      <c r="G72" s="212"/>
      <c r="H72" s="3"/>
      <c r="I72" s="3"/>
      <c r="J72" s="3"/>
    </row>
    <row r="73" spans="1:12" x14ac:dyDescent="0.2">
      <c r="A73" s="38" t="s">
        <v>349</v>
      </c>
      <c r="B73" s="3"/>
      <c r="C73" s="3"/>
      <c r="D73" s="212"/>
      <c r="E73" s="3"/>
      <c r="F73" s="3"/>
      <c r="G73" s="212"/>
      <c r="H73" s="3"/>
      <c r="I73" s="3"/>
      <c r="J73" s="3"/>
    </row>
    <row r="74" spans="1:12" x14ac:dyDescent="0.2">
      <c r="A74" s="242" t="s">
        <v>742</v>
      </c>
      <c r="B74" s="3"/>
      <c r="C74" s="3"/>
      <c r="D74" s="212"/>
      <c r="E74" s="3"/>
      <c r="F74" s="3"/>
      <c r="G74" s="212"/>
      <c r="H74" s="3"/>
      <c r="I74" s="3"/>
      <c r="J74" s="3"/>
    </row>
    <row r="77" spans="1:12" ht="16.5" x14ac:dyDescent="0.25">
      <c r="A77" s="88" t="s">
        <v>800</v>
      </c>
    </row>
    <row r="78" spans="1:12" ht="13.5" thickBot="1" x14ac:dyDescent="0.25">
      <c r="A78" s="205"/>
      <c r="J78" s="398" t="s">
        <v>24</v>
      </c>
    </row>
    <row r="79" spans="1:12" x14ac:dyDescent="0.2">
      <c r="A79" s="204" t="s">
        <v>337</v>
      </c>
      <c r="B79" s="480" t="s">
        <v>34</v>
      </c>
      <c r="C79" s="480" t="s">
        <v>455</v>
      </c>
      <c r="D79" s="480" t="s">
        <v>457</v>
      </c>
      <c r="E79" s="480" t="s">
        <v>97</v>
      </c>
      <c r="F79" s="480" t="s">
        <v>267</v>
      </c>
      <c r="G79" s="481">
        <v>300000</v>
      </c>
      <c r="H79" s="482" t="s">
        <v>342</v>
      </c>
      <c r="I79" s="482" t="s">
        <v>342</v>
      </c>
      <c r="J79" s="482" t="s">
        <v>340</v>
      </c>
    </row>
    <row r="80" spans="1:12" x14ac:dyDescent="0.2">
      <c r="A80" s="203"/>
      <c r="B80" s="483" t="s">
        <v>454</v>
      </c>
      <c r="C80" s="483" t="s">
        <v>35</v>
      </c>
      <c r="D80" s="483" t="s">
        <v>35</v>
      </c>
      <c r="E80" s="483" t="s">
        <v>35</v>
      </c>
      <c r="F80" s="483" t="s">
        <v>35</v>
      </c>
      <c r="G80" s="483" t="s">
        <v>36</v>
      </c>
      <c r="H80" s="484" t="s">
        <v>644</v>
      </c>
      <c r="I80" s="484" t="s">
        <v>282</v>
      </c>
      <c r="J80" s="484" t="s">
        <v>106</v>
      </c>
    </row>
    <row r="81" spans="1:10" ht="13.5" thickBot="1" x14ac:dyDescent="0.25">
      <c r="A81" s="206"/>
      <c r="B81" s="485" t="s">
        <v>36</v>
      </c>
      <c r="C81" s="485" t="s">
        <v>456</v>
      </c>
      <c r="D81" s="485" t="s">
        <v>99</v>
      </c>
      <c r="E81" s="485" t="s">
        <v>100</v>
      </c>
      <c r="F81" s="485" t="s">
        <v>268</v>
      </c>
      <c r="G81" s="485" t="s">
        <v>101</v>
      </c>
      <c r="H81" s="486" t="s">
        <v>282</v>
      </c>
      <c r="I81" s="486" t="s">
        <v>101</v>
      </c>
      <c r="J81" s="486" t="s">
        <v>343</v>
      </c>
    </row>
    <row r="83" spans="1:10" x14ac:dyDescent="0.2">
      <c r="A83" s="496" t="s">
        <v>595</v>
      </c>
      <c r="B83" s="497" t="s">
        <v>84</v>
      </c>
      <c r="C83" s="512">
        <f t="shared" ref="C83:J92" si="3">C9/C$69</f>
        <v>3.5500495932161473E-2</v>
      </c>
      <c r="D83" s="512">
        <f t="shared" si="3"/>
        <v>0.12840484688468384</v>
      </c>
      <c r="E83" s="512">
        <f t="shared" si="3"/>
        <v>0.19671095139894151</v>
      </c>
      <c r="F83" s="512">
        <f t="shared" si="3"/>
        <v>0.18141651816028287</v>
      </c>
      <c r="G83" s="512">
        <f t="shared" si="3"/>
        <v>0.13052095499290184</v>
      </c>
      <c r="H83" s="513">
        <f t="shared" si="3"/>
        <v>0.18912492768900588</v>
      </c>
      <c r="I83" s="513">
        <f t="shared" si="3"/>
        <v>0.17519446378096953</v>
      </c>
      <c r="J83" s="513">
        <f t="shared" si="3"/>
        <v>0.18001887156140597</v>
      </c>
    </row>
    <row r="84" spans="1:10" x14ac:dyDescent="0.2">
      <c r="A84" s="476" t="s">
        <v>596</v>
      </c>
      <c r="B84" s="488" t="s">
        <v>84</v>
      </c>
      <c r="C84" s="514">
        <f t="shared" si="3"/>
        <v>0</v>
      </c>
      <c r="D84" s="514">
        <f t="shared" si="3"/>
        <v>1.0987997122687602E-2</v>
      </c>
      <c r="E84" s="514">
        <f t="shared" si="3"/>
        <v>4.7997531243837217E-2</v>
      </c>
      <c r="F84" s="514">
        <f t="shared" si="3"/>
        <v>4.9192798852192153E-2</v>
      </c>
      <c r="G84" s="514">
        <f t="shared" si="3"/>
        <v>2.2415040533965817E-2</v>
      </c>
      <c r="H84" s="515">
        <f t="shared" si="3"/>
        <v>4.4512766229910163E-2</v>
      </c>
      <c r="I84" s="515">
        <f t="shared" si="3"/>
        <v>4.5919180130965458E-2</v>
      </c>
      <c r="J84" s="515">
        <f t="shared" si="3"/>
        <v>4.5432109907636367E-2</v>
      </c>
    </row>
    <row r="85" spans="1:10" x14ac:dyDescent="0.2">
      <c r="A85" s="477" t="s">
        <v>321</v>
      </c>
      <c r="B85" s="489" t="s">
        <v>84</v>
      </c>
      <c r="C85" s="516">
        <f t="shared" si="3"/>
        <v>3.5500495932161473E-2</v>
      </c>
      <c r="D85" s="516">
        <f t="shared" si="3"/>
        <v>0.11740279261976778</v>
      </c>
      <c r="E85" s="516">
        <f t="shared" si="3"/>
        <v>0.14862835400556249</v>
      </c>
      <c r="F85" s="516">
        <f t="shared" si="3"/>
        <v>0.13210885036525635</v>
      </c>
      <c r="G85" s="516">
        <f t="shared" si="3"/>
        <v>0.10810591446241889</v>
      </c>
      <c r="H85" s="517">
        <f t="shared" si="3"/>
        <v>0.14453366974637738</v>
      </c>
      <c r="I85" s="517">
        <f t="shared" si="3"/>
        <v>0.12917445759786592</v>
      </c>
      <c r="J85" s="517">
        <f t="shared" si="3"/>
        <v>0.13449367044532215</v>
      </c>
    </row>
    <row r="86" spans="1:10" x14ac:dyDescent="0.2">
      <c r="A86" s="476" t="s">
        <v>597</v>
      </c>
      <c r="B86" s="488" t="s">
        <v>84</v>
      </c>
      <c r="C86" s="514">
        <f t="shared" si="3"/>
        <v>0</v>
      </c>
      <c r="D86" s="514">
        <f t="shared" si="3"/>
        <v>1.4057153156233411E-5</v>
      </c>
      <c r="E86" s="514">
        <f t="shared" si="3"/>
        <v>7.7183499853223397E-5</v>
      </c>
      <c r="F86" s="514">
        <f t="shared" si="3"/>
        <v>7.3101200050514474E-5</v>
      </c>
      <c r="G86" s="514">
        <f t="shared" si="3"/>
        <v>0</v>
      </c>
      <c r="H86" s="515">
        <f t="shared" si="3"/>
        <v>7.1314081689265787E-5</v>
      </c>
      <c r="I86" s="515">
        <f t="shared" si="3"/>
        <v>6.4164475243844689E-5</v>
      </c>
      <c r="J86" s="515">
        <f t="shared" si="3"/>
        <v>6.6640531833923471E-5</v>
      </c>
    </row>
    <row r="87" spans="1:10" x14ac:dyDescent="0.2">
      <c r="A87" s="477" t="s">
        <v>598</v>
      </c>
      <c r="B87" s="489" t="s">
        <v>84</v>
      </c>
      <c r="C87" s="516">
        <f t="shared" si="3"/>
        <v>0</v>
      </c>
      <c r="D87" s="516">
        <f t="shared" si="3"/>
        <v>0</v>
      </c>
      <c r="E87" s="516">
        <f t="shared" si="3"/>
        <v>7.8826488060219627E-6</v>
      </c>
      <c r="F87" s="516">
        <f t="shared" si="3"/>
        <v>4.1767742298763433E-5</v>
      </c>
      <c r="G87" s="516">
        <f t="shared" si="3"/>
        <v>0</v>
      </c>
      <c r="H87" s="517">
        <f t="shared" si="3"/>
        <v>7.1776310290904499E-6</v>
      </c>
      <c r="I87" s="517">
        <f t="shared" si="3"/>
        <v>3.6661576894337585E-5</v>
      </c>
      <c r="J87" s="517">
        <f t="shared" si="3"/>
        <v>2.6450676613535978E-5</v>
      </c>
    </row>
    <row r="88" spans="1:10" x14ac:dyDescent="0.2">
      <c r="A88" s="501" t="s">
        <v>322</v>
      </c>
      <c r="B88" s="502" t="s">
        <v>84</v>
      </c>
      <c r="C88" s="520">
        <f t="shared" si="3"/>
        <v>0</v>
      </c>
      <c r="D88" s="520">
        <f t="shared" si="3"/>
        <v>1.3571076192508277E-3</v>
      </c>
      <c r="E88" s="520">
        <f t="shared" si="3"/>
        <v>5.3644385693489135E-3</v>
      </c>
      <c r="F88" s="520">
        <f t="shared" si="3"/>
        <v>9.04349294040027E-3</v>
      </c>
      <c r="G88" s="520">
        <f t="shared" si="3"/>
        <v>1.2057554945236949E-2</v>
      </c>
      <c r="H88" s="521">
        <f t="shared" si="3"/>
        <v>4.9844539195720208E-3</v>
      </c>
      <c r="I88" s="521">
        <f t="shared" si="3"/>
        <v>9.4119662714653076E-3</v>
      </c>
      <c r="J88" s="521">
        <f t="shared" si="3"/>
        <v>7.8786271680826876E-3</v>
      </c>
    </row>
    <row r="89" spans="1:10" x14ac:dyDescent="0.2">
      <c r="A89" s="477" t="s">
        <v>599</v>
      </c>
      <c r="B89" s="489" t="s">
        <v>84</v>
      </c>
      <c r="C89" s="516">
        <f t="shared" si="3"/>
        <v>0</v>
      </c>
      <c r="D89" s="516">
        <f t="shared" si="3"/>
        <v>0</v>
      </c>
      <c r="E89" s="516">
        <f t="shared" si="3"/>
        <v>1.7086026875428196E-3</v>
      </c>
      <c r="F89" s="516">
        <f t="shared" si="3"/>
        <v>3.162042142338855E-3</v>
      </c>
      <c r="G89" s="516">
        <f t="shared" si="3"/>
        <v>1.0021779487676304E-2</v>
      </c>
      <c r="H89" s="517">
        <f t="shared" si="3"/>
        <v>1.5557866357214577E-3</v>
      </c>
      <c r="I89" s="517">
        <f t="shared" si="3"/>
        <v>4.000654707644955E-3</v>
      </c>
      <c r="J89" s="517">
        <f t="shared" si="3"/>
        <v>3.1539463262016121E-3</v>
      </c>
    </row>
    <row r="90" spans="1:10" x14ac:dyDescent="0.2">
      <c r="A90" s="476" t="s">
        <v>600</v>
      </c>
      <c r="B90" s="488" t="s">
        <v>84</v>
      </c>
      <c r="C90" s="514">
        <f t="shared" si="3"/>
        <v>0</v>
      </c>
      <c r="D90" s="514">
        <f t="shared" si="3"/>
        <v>0</v>
      </c>
      <c r="E90" s="514">
        <f t="shared" si="3"/>
        <v>7.4789621587605657E-4</v>
      </c>
      <c r="F90" s="514">
        <f t="shared" si="3"/>
        <v>1.1542704650871071E-3</v>
      </c>
      <c r="G90" s="514">
        <f t="shared" si="3"/>
        <v>9.5609014632074831E-4</v>
      </c>
      <c r="H90" s="515">
        <f t="shared" si="3"/>
        <v>6.8100497912710841E-4</v>
      </c>
      <c r="I90" s="515">
        <f t="shared" si="3"/>
        <v>1.1300426416082968E-3</v>
      </c>
      <c r="J90" s="515">
        <f t="shared" si="3"/>
        <v>9.7453161147429703E-4</v>
      </c>
    </row>
    <row r="91" spans="1:10" x14ac:dyDescent="0.2">
      <c r="A91" s="491" t="s">
        <v>601</v>
      </c>
      <c r="B91" s="489" t="s">
        <v>84</v>
      </c>
      <c r="C91" s="516">
        <f t="shared" si="3"/>
        <v>0</v>
      </c>
      <c r="D91" s="516">
        <f t="shared" si="3"/>
        <v>9.4592630031442072E-4</v>
      </c>
      <c r="E91" s="516">
        <f t="shared" si="3"/>
        <v>2.1167833778026799E-3</v>
      </c>
      <c r="F91" s="516">
        <f t="shared" si="3"/>
        <v>2.2471651656717274E-3</v>
      </c>
      <c r="G91" s="516">
        <f t="shared" si="3"/>
        <v>0</v>
      </c>
      <c r="H91" s="517">
        <f t="shared" si="3"/>
        <v>1.997026691484475E-3</v>
      </c>
      <c r="I91" s="517">
        <f t="shared" si="3"/>
        <v>1.9724460548108187E-3</v>
      </c>
      <c r="J91" s="517">
        <f t="shared" si="3"/>
        <v>1.9809588377015632E-3</v>
      </c>
    </row>
    <row r="92" spans="1:10" x14ac:dyDescent="0.2">
      <c r="A92" s="476" t="s">
        <v>323</v>
      </c>
      <c r="B92" s="488" t="s">
        <v>84</v>
      </c>
      <c r="C92" s="514">
        <f t="shared" si="3"/>
        <v>0</v>
      </c>
      <c r="D92" s="514">
        <f t="shared" si="3"/>
        <v>3.8247188636875043E-4</v>
      </c>
      <c r="E92" s="514">
        <f t="shared" si="3"/>
        <v>1.4851359385033427E-4</v>
      </c>
      <c r="F92" s="514">
        <f t="shared" si="3"/>
        <v>5.6985790366194616E-4</v>
      </c>
      <c r="G92" s="514">
        <f t="shared" si="3"/>
        <v>1.0796853112398971E-3</v>
      </c>
      <c r="H92" s="515">
        <f t="shared" si="3"/>
        <v>1.6335897351128071E-4</v>
      </c>
      <c r="I92" s="515">
        <f t="shared" si="3"/>
        <v>6.3218502328889615E-4</v>
      </c>
      <c r="J92" s="515">
        <f t="shared" si="3"/>
        <v>4.6982086534340275E-4</v>
      </c>
    </row>
    <row r="93" spans="1:10" x14ac:dyDescent="0.2">
      <c r="A93" s="477" t="s">
        <v>602</v>
      </c>
      <c r="B93" s="489" t="s">
        <v>84</v>
      </c>
      <c r="C93" s="516">
        <f t="shared" ref="C93:J102" si="4">C19/C$69</f>
        <v>0</v>
      </c>
      <c r="D93" s="516">
        <f t="shared" si="4"/>
        <v>2.8709432567656596E-5</v>
      </c>
      <c r="E93" s="516">
        <f t="shared" si="4"/>
        <v>6.4264269427702293E-4</v>
      </c>
      <c r="F93" s="516">
        <f t="shared" si="4"/>
        <v>1.9101572631555481E-3</v>
      </c>
      <c r="G93" s="516">
        <f t="shared" si="4"/>
        <v>0</v>
      </c>
      <c r="H93" s="517">
        <f t="shared" si="4"/>
        <v>5.8727663972769884E-4</v>
      </c>
      <c r="I93" s="517">
        <f t="shared" si="4"/>
        <v>1.6766378436865578E-3</v>
      </c>
      <c r="J93" s="517">
        <f t="shared" si="4"/>
        <v>1.2993695270834859E-3</v>
      </c>
    </row>
    <row r="94" spans="1:10" x14ac:dyDescent="0.2">
      <c r="A94" s="501" t="s">
        <v>324</v>
      </c>
      <c r="B94" s="502" t="s">
        <v>84</v>
      </c>
      <c r="C94" s="520">
        <f t="shared" si="4"/>
        <v>2.7626799826485828E-2</v>
      </c>
      <c r="D94" s="520">
        <f t="shared" si="4"/>
        <v>1.8515883099020986E-2</v>
      </c>
      <c r="E94" s="520">
        <f t="shared" si="4"/>
        <v>2.9342032444192236E-2</v>
      </c>
      <c r="F94" s="520">
        <f t="shared" si="4"/>
        <v>2.2701940196634646E-2</v>
      </c>
      <c r="G94" s="520">
        <f t="shared" si="4"/>
        <v>5.2069682203307573E-3</v>
      </c>
      <c r="H94" s="521">
        <f t="shared" si="4"/>
        <v>2.8518574831120892E-2</v>
      </c>
      <c r="I94" s="521">
        <f t="shared" si="4"/>
        <v>2.0563155197967205E-2</v>
      </c>
      <c r="J94" s="521">
        <f t="shared" si="4"/>
        <v>2.3318281561898434E-2</v>
      </c>
    </row>
    <row r="95" spans="1:10" x14ac:dyDescent="0.2">
      <c r="A95" s="491" t="s">
        <v>603</v>
      </c>
      <c r="B95" s="489" t="s">
        <v>84</v>
      </c>
      <c r="C95" s="516">
        <f t="shared" si="4"/>
        <v>0</v>
      </c>
      <c r="D95" s="516">
        <f t="shared" si="4"/>
        <v>3.6969360992285234E-4</v>
      </c>
      <c r="E95" s="516">
        <f t="shared" si="4"/>
        <v>1.3117232957953772E-3</v>
      </c>
      <c r="F95" s="516">
        <f t="shared" si="4"/>
        <v>1.1495146862100087E-3</v>
      </c>
      <c r="G95" s="516">
        <f t="shared" si="4"/>
        <v>0</v>
      </c>
      <c r="H95" s="517">
        <f t="shared" si="4"/>
        <v>1.2215923751351645E-3</v>
      </c>
      <c r="I95" s="517">
        <f t="shared" si="4"/>
        <v>1.0089848945679365E-3</v>
      </c>
      <c r="J95" s="517">
        <f t="shared" si="4"/>
        <v>1.0826152625297532E-3</v>
      </c>
    </row>
    <row r="96" spans="1:10" x14ac:dyDescent="0.2">
      <c r="A96" s="476" t="s">
        <v>325</v>
      </c>
      <c r="B96" s="488" t="s">
        <v>84</v>
      </c>
      <c r="C96" s="514">
        <f t="shared" si="4"/>
        <v>2.7465221348106156E-2</v>
      </c>
      <c r="D96" s="514">
        <f t="shared" si="4"/>
        <v>1.021378988086225E-2</v>
      </c>
      <c r="E96" s="514">
        <f t="shared" si="4"/>
        <v>1.5885175636878801E-2</v>
      </c>
      <c r="F96" s="514">
        <f t="shared" si="4"/>
        <v>3.4463294507809292E-3</v>
      </c>
      <c r="G96" s="514">
        <f t="shared" si="4"/>
        <v>7.8089689003456135E-4</v>
      </c>
      <c r="H96" s="515">
        <f t="shared" si="4"/>
        <v>1.5652155197515737E-2</v>
      </c>
      <c r="I96" s="515">
        <f t="shared" si="4"/>
        <v>3.1204765609560404E-3</v>
      </c>
      <c r="J96" s="515">
        <f t="shared" si="4"/>
        <v>7.4604560702723156E-3</v>
      </c>
    </row>
    <row r="97" spans="1:10" x14ac:dyDescent="0.2">
      <c r="A97" s="477" t="s">
        <v>326</v>
      </c>
      <c r="B97" s="489" t="s">
        <v>84</v>
      </c>
      <c r="C97" s="516">
        <f t="shared" si="4"/>
        <v>0</v>
      </c>
      <c r="D97" s="516">
        <f t="shared" si="4"/>
        <v>0</v>
      </c>
      <c r="E97" s="516">
        <f t="shared" si="4"/>
        <v>3.0390652297626929E-3</v>
      </c>
      <c r="F97" s="516">
        <f t="shared" si="4"/>
        <v>9.1158227849172531E-4</v>
      </c>
      <c r="G97" s="516">
        <f t="shared" si="4"/>
        <v>0</v>
      </c>
      <c r="H97" s="517">
        <f t="shared" si="4"/>
        <v>2.7672536769506083E-3</v>
      </c>
      <c r="I97" s="517">
        <f t="shared" si="4"/>
        <v>8.0014005926840027E-4</v>
      </c>
      <c r="J97" s="517">
        <f t="shared" si="4"/>
        <v>1.4813921916308934E-3</v>
      </c>
    </row>
    <row r="98" spans="1:10" x14ac:dyDescent="0.2">
      <c r="A98" s="476" t="s">
        <v>604</v>
      </c>
      <c r="B98" s="488" t="s">
        <v>84</v>
      </c>
      <c r="C98" s="514">
        <f t="shared" si="4"/>
        <v>0</v>
      </c>
      <c r="D98" s="514">
        <f t="shared" si="4"/>
        <v>5.2725702328106361E-3</v>
      </c>
      <c r="E98" s="514">
        <f t="shared" si="4"/>
        <v>2.0800324512734521E-3</v>
      </c>
      <c r="F98" s="514">
        <f t="shared" si="4"/>
        <v>1.4198991282884836E-2</v>
      </c>
      <c r="G98" s="514">
        <f t="shared" si="4"/>
        <v>4.3164669052657414E-3</v>
      </c>
      <c r="H98" s="515">
        <f t="shared" si="4"/>
        <v>2.2817592199704225E-3</v>
      </c>
      <c r="I98" s="515">
        <f t="shared" si="4"/>
        <v>1.2990838739602944E-2</v>
      </c>
      <c r="J98" s="515">
        <f t="shared" si="4"/>
        <v>9.2820630019893081E-3</v>
      </c>
    </row>
    <row r="99" spans="1:10" x14ac:dyDescent="0.2">
      <c r="A99" s="477" t="s">
        <v>605</v>
      </c>
      <c r="B99" s="489" t="s">
        <v>84</v>
      </c>
      <c r="C99" s="516">
        <f t="shared" si="4"/>
        <v>1.6157847837967458E-4</v>
      </c>
      <c r="D99" s="516">
        <f t="shared" si="4"/>
        <v>2.4526533153492037E-3</v>
      </c>
      <c r="E99" s="516">
        <f t="shared" si="4"/>
        <v>3.1669288770133874E-4</v>
      </c>
      <c r="F99" s="516">
        <f t="shared" si="4"/>
        <v>2.890003031216574E-3</v>
      </c>
      <c r="G99" s="516">
        <f t="shared" si="4"/>
        <v>3.3735882063560255E-5</v>
      </c>
      <c r="H99" s="517">
        <f t="shared" si="4"/>
        <v>4.7131321195562135E-4</v>
      </c>
      <c r="I99" s="517">
        <f t="shared" si="4"/>
        <v>2.5408203438096236E-3</v>
      </c>
      <c r="J99" s="517">
        <f t="shared" si="4"/>
        <v>1.8241072196454391E-3</v>
      </c>
    </row>
    <row r="100" spans="1:10" x14ac:dyDescent="0.2">
      <c r="A100" s="479" t="s">
        <v>327</v>
      </c>
      <c r="B100" s="492" t="s">
        <v>84</v>
      </c>
      <c r="C100" s="522">
        <f t="shared" si="4"/>
        <v>0</v>
      </c>
      <c r="D100" s="522">
        <f t="shared" si="4"/>
        <v>2.0717606007604285E-4</v>
      </c>
      <c r="E100" s="522">
        <f t="shared" si="4"/>
        <v>6.7093429418979703E-3</v>
      </c>
      <c r="F100" s="522">
        <f t="shared" si="4"/>
        <v>1.0551946656548543E-4</v>
      </c>
      <c r="G100" s="522">
        <f t="shared" si="4"/>
        <v>7.5868546449750046E-5</v>
      </c>
      <c r="H100" s="523">
        <f t="shared" si="4"/>
        <v>6.1245011487896751E-3</v>
      </c>
      <c r="I100" s="523">
        <f t="shared" si="4"/>
        <v>1.0189459976226237E-4</v>
      </c>
      <c r="J100" s="523">
        <f t="shared" si="4"/>
        <v>2.1876478155524021E-3</v>
      </c>
    </row>
    <row r="101" spans="1:10" x14ac:dyDescent="0.2">
      <c r="A101" s="475" t="s">
        <v>606</v>
      </c>
      <c r="B101" s="499" t="s">
        <v>84</v>
      </c>
      <c r="C101" s="518">
        <f t="shared" si="4"/>
        <v>0.2573420988367765</v>
      </c>
      <c r="D101" s="518">
        <f t="shared" si="4"/>
        <v>0.15256540439374935</v>
      </c>
      <c r="E101" s="518">
        <f t="shared" si="4"/>
        <v>0.16498396236787383</v>
      </c>
      <c r="F101" s="518">
        <f t="shared" si="4"/>
        <v>0.14276020342712742</v>
      </c>
      <c r="G101" s="518">
        <f t="shared" si="4"/>
        <v>0.15260644464211737</v>
      </c>
      <c r="H101" s="519">
        <f t="shared" si="4"/>
        <v>0.16553875643820823</v>
      </c>
      <c r="I101" s="519">
        <f t="shared" si="4"/>
        <v>0.14396392030260483</v>
      </c>
      <c r="J101" s="519">
        <f t="shared" si="4"/>
        <v>0.15143573229690604</v>
      </c>
    </row>
    <row r="102" spans="1:10" x14ac:dyDescent="0.2">
      <c r="A102" s="479" t="s">
        <v>607</v>
      </c>
      <c r="B102" s="492" t="s">
        <v>84</v>
      </c>
      <c r="C102" s="522">
        <f t="shared" si="4"/>
        <v>0</v>
      </c>
      <c r="D102" s="522">
        <f t="shared" si="4"/>
        <v>1.6883522265140203E-2</v>
      </c>
      <c r="E102" s="522">
        <f t="shared" si="4"/>
        <v>1.7137752866478099E-3</v>
      </c>
      <c r="F102" s="522">
        <f t="shared" si="4"/>
        <v>2.6739833603189253E-3</v>
      </c>
      <c r="G102" s="522">
        <f t="shared" si="4"/>
        <v>6.0535583576392152E-4</v>
      </c>
      <c r="H102" s="523">
        <f t="shared" si="4"/>
        <v>2.8021697014151701E-3</v>
      </c>
      <c r="I102" s="523">
        <f t="shared" si="4"/>
        <v>2.4210907278905125E-3</v>
      </c>
      <c r="J102" s="523">
        <f t="shared" si="4"/>
        <v>2.5530662584234537E-3</v>
      </c>
    </row>
    <row r="103" spans="1:10" x14ac:dyDescent="0.2">
      <c r="A103" s="477" t="s">
        <v>328</v>
      </c>
      <c r="B103" s="489" t="s">
        <v>84</v>
      </c>
      <c r="C103" s="516">
        <f t="shared" ref="C103:J112" si="5">C29/C$69</f>
        <v>0.18203000432248442</v>
      </c>
      <c r="D103" s="516">
        <f t="shared" si="5"/>
        <v>2.1120746565434723E-2</v>
      </c>
      <c r="E103" s="516">
        <f t="shared" si="5"/>
        <v>3.662131892279296E-2</v>
      </c>
      <c r="F103" s="516">
        <f t="shared" si="5"/>
        <v>5.4309657189097311E-2</v>
      </c>
      <c r="G103" s="516">
        <f t="shared" si="5"/>
        <v>0.10518327751446591</v>
      </c>
      <c r="H103" s="517">
        <f t="shared" si="5"/>
        <v>3.779272703437752E-2</v>
      </c>
      <c r="I103" s="517">
        <f t="shared" si="5"/>
        <v>6.0529029025026868E-2</v>
      </c>
      <c r="J103" s="517">
        <f t="shared" si="5"/>
        <v>5.265497738208319E-2</v>
      </c>
    </row>
    <row r="104" spans="1:10" x14ac:dyDescent="0.2">
      <c r="A104" s="476" t="s">
        <v>608</v>
      </c>
      <c r="B104" s="488" t="s">
        <v>84</v>
      </c>
      <c r="C104" s="514">
        <f t="shared" si="5"/>
        <v>1.7808367954976919E-2</v>
      </c>
      <c r="D104" s="514">
        <f t="shared" si="5"/>
        <v>1.0280589797871052E-2</v>
      </c>
      <c r="E104" s="514">
        <f t="shared" si="5"/>
        <v>1.3779040825642883E-2</v>
      </c>
      <c r="F104" s="514">
        <f t="shared" si="5"/>
        <v>3.8359978310796204E-2</v>
      </c>
      <c r="G104" s="514">
        <f t="shared" si="5"/>
        <v>7.3616563029931123E-2</v>
      </c>
      <c r="H104" s="515">
        <f t="shared" si="5"/>
        <v>1.3585801552453983E-2</v>
      </c>
      <c r="I104" s="515">
        <f t="shared" si="5"/>
        <v>4.2670145517903907E-2</v>
      </c>
      <c r="J104" s="515">
        <f t="shared" si="5"/>
        <v>3.2597635640120151E-2</v>
      </c>
    </row>
    <row r="105" spans="1:10" x14ac:dyDescent="0.2">
      <c r="A105" s="477" t="s">
        <v>635</v>
      </c>
      <c r="B105" s="489" t="s">
        <v>84</v>
      </c>
      <c r="C105" s="516">
        <f t="shared" si="5"/>
        <v>0.1642216363675075</v>
      </c>
      <c r="D105" s="516">
        <f t="shared" si="5"/>
        <v>1.0840156767563671E-2</v>
      </c>
      <c r="E105" s="516">
        <f t="shared" si="5"/>
        <v>2.2842278097150073E-2</v>
      </c>
      <c r="F105" s="516">
        <f t="shared" si="5"/>
        <v>1.5949678878301104E-2</v>
      </c>
      <c r="G105" s="516">
        <f t="shared" si="5"/>
        <v>3.1566714477569091E-2</v>
      </c>
      <c r="H105" s="517">
        <f t="shared" si="5"/>
        <v>2.420692548192353E-2</v>
      </c>
      <c r="I105" s="517">
        <f t="shared" si="5"/>
        <v>1.7858883506271378E-2</v>
      </c>
      <c r="J105" s="517">
        <f t="shared" si="5"/>
        <v>2.0057341741406373E-2</v>
      </c>
    </row>
    <row r="106" spans="1:10" x14ac:dyDescent="0.2">
      <c r="A106" s="476" t="s">
        <v>329</v>
      </c>
      <c r="B106" s="488" t="s">
        <v>84</v>
      </c>
      <c r="C106" s="514">
        <f t="shared" si="5"/>
        <v>7.0501249094777077E-2</v>
      </c>
      <c r="D106" s="514">
        <f t="shared" si="5"/>
        <v>0.11133364709644013</v>
      </c>
      <c r="E106" s="514">
        <f t="shared" si="5"/>
        <v>0.11926754029408722</v>
      </c>
      <c r="F106" s="514">
        <f t="shared" si="5"/>
        <v>8.4379119138019085E-2</v>
      </c>
      <c r="G106" s="514">
        <f t="shared" si="5"/>
        <v>4.5928077737564479E-2</v>
      </c>
      <c r="H106" s="515">
        <f t="shared" si="5"/>
        <v>0.11790887931444292</v>
      </c>
      <c r="I106" s="515">
        <f t="shared" si="5"/>
        <v>7.9678425096221181E-2</v>
      </c>
      <c r="J106" s="515">
        <f t="shared" si="5"/>
        <v>9.2918422127016884E-2</v>
      </c>
    </row>
    <row r="107" spans="1:10" x14ac:dyDescent="0.2">
      <c r="A107" s="477" t="s">
        <v>330</v>
      </c>
      <c r="B107" s="489" t="s">
        <v>84</v>
      </c>
      <c r="C107" s="516">
        <f t="shared" si="5"/>
        <v>4.810845419515015E-3</v>
      </c>
      <c r="D107" s="516">
        <f t="shared" si="5"/>
        <v>3.2274884667342911E-3</v>
      </c>
      <c r="E107" s="516">
        <f t="shared" si="5"/>
        <v>7.3813278625806189E-3</v>
      </c>
      <c r="F107" s="516">
        <f t="shared" si="5"/>
        <v>1.3974437392070098E-3</v>
      </c>
      <c r="G107" s="516">
        <f t="shared" si="5"/>
        <v>8.8973355780590485E-4</v>
      </c>
      <c r="H107" s="517">
        <f t="shared" si="5"/>
        <v>7.0349803863652841E-3</v>
      </c>
      <c r="I107" s="517">
        <f t="shared" si="5"/>
        <v>1.3353754534662732E-3</v>
      </c>
      <c r="J107" s="517">
        <f t="shared" si="5"/>
        <v>3.3092665288258672E-3</v>
      </c>
    </row>
    <row r="108" spans="1:10" x14ac:dyDescent="0.2">
      <c r="A108" s="501" t="s">
        <v>609</v>
      </c>
      <c r="B108" s="502" t="s">
        <v>84</v>
      </c>
      <c r="C108" s="520">
        <f t="shared" si="5"/>
        <v>0.27102754103864624</v>
      </c>
      <c r="D108" s="520">
        <f t="shared" si="5"/>
        <v>3.5881772011827733E-2</v>
      </c>
      <c r="E108" s="520">
        <f t="shared" si="5"/>
        <v>3.1159650504276194E-2</v>
      </c>
      <c r="F108" s="520">
        <f t="shared" si="5"/>
        <v>1.9266742779385591E-2</v>
      </c>
      <c r="G108" s="520">
        <f t="shared" si="5"/>
        <v>2.9097563021898847E-2</v>
      </c>
      <c r="H108" s="521">
        <f t="shared" si="5"/>
        <v>3.5319802143068305E-2</v>
      </c>
      <c r="I108" s="521">
        <f t="shared" si="5"/>
        <v>2.0468574419228298E-2</v>
      </c>
      <c r="J108" s="521">
        <f t="shared" si="5"/>
        <v>2.5611861753585756E-2</v>
      </c>
    </row>
    <row r="109" spans="1:10" x14ac:dyDescent="0.2">
      <c r="A109" s="477" t="s">
        <v>610</v>
      </c>
      <c r="B109" s="489" t="s">
        <v>84</v>
      </c>
      <c r="C109" s="516">
        <f t="shared" si="5"/>
        <v>0</v>
      </c>
      <c r="D109" s="516">
        <f t="shared" si="5"/>
        <v>0</v>
      </c>
      <c r="E109" s="516">
        <f t="shared" si="5"/>
        <v>8.7655609705443362E-4</v>
      </c>
      <c r="F109" s="516">
        <f t="shared" si="5"/>
        <v>3.2277243995219749E-3</v>
      </c>
      <c r="G109" s="516">
        <f t="shared" si="5"/>
        <v>0</v>
      </c>
      <c r="H109" s="517">
        <f t="shared" si="5"/>
        <v>7.9815762388777821E-4</v>
      </c>
      <c r="I109" s="517">
        <f t="shared" si="5"/>
        <v>2.8331305393614211E-3</v>
      </c>
      <c r="J109" s="517">
        <f t="shared" si="5"/>
        <v>2.1283773286140876E-3</v>
      </c>
    </row>
    <row r="110" spans="1:10" x14ac:dyDescent="0.2">
      <c r="A110" s="479" t="s">
        <v>331</v>
      </c>
      <c r="B110" s="492" t="s">
        <v>84</v>
      </c>
      <c r="C110" s="522">
        <f t="shared" si="5"/>
        <v>0</v>
      </c>
      <c r="D110" s="522">
        <f t="shared" si="5"/>
        <v>4.6936894163555317E-3</v>
      </c>
      <c r="E110" s="522">
        <f t="shared" si="5"/>
        <v>6.4648765569884714E-3</v>
      </c>
      <c r="F110" s="522">
        <f t="shared" si="5"/>
        <v>1.3240933303049777E-3</v>
      </c>
      <c r="G110" s="522">
        <f t="shared" si="5"/>
        <v>8.6078375006713483E-3</v>
      </c>
      <c r="H110" s="523">
        <f t="shared" si="5"/>
        <v>6.2318534775159225E-3</v>
      </c>
      <c r="I110" s="523">
        <f t="shared" si="5"/>
        <v>2.2145413279817472E-3</v>
      </c>
      <c r="J110" s="523">
        <f t="shared" si="5"/>
        <v>3.6058196169606021E-3</v>
      </c>
    </row>
    <row r="111" spans="1:10" x14ac:dyDescent="0.2">
      <c r="A111" s="478" t="s">
        <v>611</v>
      </c>
      <c r="B111" s="489" t="s">
        <v>84</v>
      </c>
      <c r="C111" s="516">
        <f t="shared" si="5"/>
        <v>0.27102754103864624</v>
      </c>
      <c r="D111" s="516">
        <f t="shared" si="5"/>
        <v>3.1188082595472198E-2</v>
      </c>
      <c r="E111" s="516">
        <f t="shared" si="5"/>
        <v>2.3818217848468076E-2</v>
      </c>
      <c r="F111" s="516">
        <f t="shared" si="5"/>
        <v>1.4714925049073553E-2</v>
      </c>
      <c r="G111" s="516">
        <f t="shared" si="5"/>
        <v>2.0489725521227499E-2</v>
      </c>
      <c r="H111" s="517">
        <f t="shared" si="5"/>
        <v>2.8289791040057268E-2</v>
      </c>
      <c r="I111" s="517">
        <f t="shared" si="5"/>
        <v>1.5420902551459347E-2</v>
      </c>
      <c r="J111" s="517">
        <f t="shared" si="5"/>
        <v>1.9877664807176086E-2</v>
      </c>
    </row>
    <row r="112" spans="1:10" x14ac:dyDescent="0.2">
      <c r="A112" s="479" t="s">
        <v>612</v>
      </c>
      <c r="B112" s="488" t="s">
        <v>84</v>
      </c>
      <c r="C112" s="514">
        <f t="shared" si="5"/>
        <v>0</v>
      </c>
      <c r="D112" s="514">
        <f t="shared" si="5"/>
        <v>3.4166213609320475E-4</v>
      </c>
      <c r="E112" s="514">
        <f t="shared" si="5"/>
        <v>1.6205824125130734E-3</v>
      </c>
      <c r="F112" s="514">
        <f t="shared" si="5"/>
        <v>9.5612402220758769E-4</v>
      </c>
      <c r="G112" s="514">
        <f t="shared" si="5"/>
        <v>6.7003703130418806E-5</v>
      </c>
      <c r="H112" s="515">
        <f t="shared" si="5"/>
        <v>1.5007658482356168E-3</v>
      </c>
      <c r="I112" s="515">
        <f t="shared" si="5"/>
        <v>8.4742780920259782E-4</v>
      </c>
      <c r="J112" s="515">
        <f t="shared" si="5"/>
        <v>1.0736922853588902E-3</v>
      </c>
    </row>
    <row r="113" spans="1:12" x14ac:dyDescent="0.2">
      <c r="A113" s="478" t="s">
        <v>637</v>
      </c>
      <c r="B113" s="494" t="s">
        <v>84</v>
      </c>
      <c r="C113" s="526">
        <f t="shared" ref="C113:J122" si="6">C39/C$69</f>
        <v>0.27087276472571847</v>
      </c>
      <c r="D113" s="526">
        <f t="shared" si="6"/>
        <v>2.0753510610575992E-2</v>
      </c>
      <c r="E113" s="526">
        <f t="shared" si="6"/>
        <v>1.3328558061036468E-2</v>
      </c>
      <c r="F113" s="526">
        <f t="shared" si="6"/>
        <v>8.373457595069243E-3</v>
      </c>
      <c r="G113" s="526">
        <f t="shared" si="6"/>
        <v>1.0780585110700378E-2</v>
      </c>
      <c r="H113" s="527">
        <f t="shared" si="6"/>
        <v>1.7968462909334706E-2</v>
      </c>
      <c r="I113" s="527">
        <f t="shared" si="6"/>
        <v>8.6677323288204388E-3</v>
      </c>
      <c r="J113" s="527">
        <f t="shared" si="6"/>
        <v>1.188876769940065E-2</v>
      </c>
    </row>
    <row r="114" spans="1:12" x14ac:dyDescent="0.2">
      <c r="A114" s="479" t="s">
        <v>636</v>
      </c>
      <c r="B114" s="492" t="s">
        <v>84</v>
      </c>
      <c r="C114" s="522">
        <f t="shared" si="6"/>
        <v>0</v>
      </c>
      <c r="D114" s="522">
        <f t="shared" si="6"/>
        <v>7.9720438027571401E-3</v>
      </c>
      <c r="E114" s="522">
        <f t="shared" si="6"/>
        <v>4.0336129231342626E-4</v>
      </c>
      <c r="F114" s="522">
        <f t="shared" si="6"/>
        <v>2.1708223989761097E-3</v>
      </c>
      <c r="G114" s="522">
        <f t="shared" si="6"/>
        <v>2.288858082913639E-3</v>
      </c>
      <c r="H114" s="523">
        <f t="shared" si="6"/>
        <v>9.5357688188107016E-4</v>
      </c>
      <c r="I114" s="523">
        <f t="shared" si="6"/>
        <v>2.1852524278126789E-3</v>
      </c>
      <c r="J114" s="523">
        <f t="shared" si="6"/>
        <v>1.7586977110427794E-3</v>
      </c>
    </row>
    <row r="115" spans="1:12" x14ac:dyDescent="0.2">
      <c r="A115" s="478" t="s">
        <v>638</v>
      </c>
      <c r="B115" s="494" t="s">
        <v>84</v>
      </c>
      <c r="C115" s="526">
        <f t="shared" si="6"/>
        <v>0</v>
      </c>
      <c r="D115" s="526">
        <f t="shared" si="6"/>
        <v>0</v>
      </c>
      <c r="E115" s="526">
        <f t="shared" si="6"/>
        <v>1.4915944058873593E-4</v>
      </c>
      <c r="F115" s="526">
        <f t="shared" si="6"/>
        <v>2.4076931564483638E-6</v>
      </c>
      <c r="G115" s="526">
        <f t="shared" si="6"/>
        <v>1.2686290217073343E-3</v>
      </c>
      <c r="H115" s="527">
        <f t="shared" si="6"/>
        <v>1.3581874004504541E-4</v>
      </c>
      <c r="I115" s="527">
        <f t="shared" si="6"/>
        <v>1.5720503642544491E-4</v>
      </c>
      <c r="J115" s="527">
        <f t="shared" si="6"/>
        <v>1.4979851964801026E-4</v>
      </c>
    </row>
    <row r="116" spans="1:12" x14ac:dyDescent="0.2">
      <c r="A116" s="479" t="s">
        <v>639</v>
      </c>
      <c r="B116" s="492" t="s">
        <v>84</v>
      </c>
      <c r="C116" s="522">
        <f t="shared" si="6"/>
        <v>1.547763129277457E-4</v>
      </c>
      <c r="D116" s="522">
        <f t="shared" si="6"/>
        <v>2.1208660569736306E-3</v>
      </c>
      <c r="E116" s="522">
        <f t="shared" si="6"/>
        <v>8.3165566411337651E-3</v>
      </c>
      <c r="F116" s="522">
        <f t="shared" si="6"/>
        <v>3.2121133386939899E-3</v>
      </c>
      <c r="G116" s="522">
        <f t="shared" si="6"/>
        <v>6.0846496027757305E-3</v>
      </c>
      <c r="H116" s="523">
        <f t="shared" si="6"/>
        <v>7.7311666605608311E-3</v>
      </c>
      <c r="I116" s="523">
        <f t="shared" si="6"/>
        <v>3.5632849483466168E-3</v>
      </c>
      <c r="J116" s="523">
        <f t="shared" si="6"/>
        <v>5.0067085911691036E-3</v>
      </c>
    </row>
    <row r="117" spans="1:12" x14ac:dyDescent="0.2">
      <c r="A117" s="504" t="s">
        <v>613</v>
      </c>
      <c r="B117" s="505" t="s">
        <v>84</v>
      </c>
      <c r="C117" s="528">
        <f t="shared" si="6"/>
        <v>0.15246154017026645</v>
      </c>
      <c r="D117" s="528">
        <f t="shared" si="6"/>
        <v>5.7120643937518395E-2</v>
      </c>
      <c r="E117" s="528">
        <f t="shared" si="6"/>
        <v>0.12490793876530325</v>
      </c>
      <c r="F117" s="528">
        <f t="shared" si="6"/>
        <v>0.20272162157255993</v>
      </c>
      <c r="G117" s="528">
        <f t="shared" si="6"/>
        <v>0.11797104449451806</v>
      </c>
      <c r="H117" s="529">
        <f t="shared" si="6"/>
        <v>0.12036060878093287</v>
      </c>
      <c r="I117" s="529">
        <f t="shared" si="6"/>
        <v>0.19236074399422273</v>
      </c>
      <c r="J117" s="529">
        <f t="shared" si="6"/>
        <v>0.16742560796367864</v>
      </c>
    </row>
    <row r="118" spans="1:12" s="7" customFormat="1" x14ac:dyDescent="0.2">
      <c r="A118" s="479" t="s">
        <v>614</v>
      </c>
      <c r="B118" s="492" t="s">
        <v>84</v>
      </c>
      <c r="C118" s="522">
        <f t="shared" si="6"/>
        <v>0</v>
      </c>
      <c r="D118" s="522">
        <f t="shared" si="6"/>
        <v>5.3330673409651263E-3</v>
      </c>
      <c r="E118" s="522">
        <f t="shared" si="6"/>
        <v>6.904384543952603E-3</v>
      </c>
      <c r="F118" s="522">
        <f t="shared" si="6"/>
        <v>9.4818443540781623E-3</v>
      </c>
      <c r="G118" s="522">
        <f t="shared" si="6"/>
        <v>0</v>
      </c>
      <c r="H118" s="523">
        <f t="shared" si="6"/>
        <v>6.6790743052577628E-3</v>
      </c>
      <c r="I118" s="523">
        <f t="shared" si="6"/>
        <v>8.3226755087853713E-3</v>
      </c>
      <c r="J118" s="523">
        <f t="shared" si="6"/>
        <v>7.7534624167749254E-3</v>
      </c>
    </row>
    <row r="119" spans="1:12" x14ac:dyDescent="0.2">
      <c r="A119" s="478" t="s">
        <v>615</v>
      </c>
      <c r="B119" s="494" t="s">
        <v>84</v>
      </c>
      <c r="C119" s="526">
        <f t="shared" si="6"/>
        <v>0.14073888722939557</v>
      </c>
      <c r="D119" s="526">
        <f t="shared" si="6"/>
        <v>2.4871332203791782E-2</v>
      </c>
      <c r="E119" s="526">
        <f t="shared" si="6"/>
        <v>7.7954201497745679E-2</v>
      </c>
      <c r="F119" s="526">
        <f t="shared" si="6"/>
        <v>0.11654288010791475</v>
      </c>
      <c r="G119" s="526">
        <f t="shared" si="6"/>
        <v>7.2202645391571355E-2</v>
      </c>
      <c r="H119" s="527">
        <f t="shared" si="6"/>
        <v>7.5048309330315921E-2</v>
      </c>
      <c r="I119" s="527">
        <f t="shared" si="6"/>
        <v>0.11112222387724704</v>
      </c>
      <c r="J119" s="527">
        <f t="shared" si="6"/>
        <v>9.8629081139149546E-2</v>
      </c>
    </row>
    <row r="120" spans="1:12" x14ac:dyDescent="0.2">
      <c r="A120" s="479" t="s">
        <v>616</v>
      </c>
      <c r="B120" s="492" t="s">
        <v>84</v>
      </c>
      <c r="C120" s="522">
        <f t="shared" si="6"/>
        <v>1.5262504088984192E-4</v>
      </c>
      <c r="D120" s="522">
        <f t="shared" si="6"/>
        <v>1.7779478832055911E-6</v>
      </c>
      <c r="E120" s="522">
        <f t="shared" si="6"/>
        <v>3.6124418820796559E-3</v>
      </c>
      <c r="F120" s="522">
        <f t="shared" si="6"/>
        <v>4.9813371008170185E-3</v>
      </c>
      <c r="G120" s="522">
        <f t="shared" si="6"/>
        <v>1.0848771382703629E-2</v>
      </c>
      <c r="H120" s="523">
        <f t="shared" si="6"/>
        <v>3.2919048219203148E-3</v>
      </c>
      <c r="I120" s="523">
        <f t="shared" si="6"/>
        <v>5.6986392170915341E-3</v>
      </c>
      <c r="J120" s="523">
        <f t="shared" si="6"/>
        <v>4.8651373166408449E-3</v>
      </c>
    </row>
    <row r="121" spans="1:12" s="7" customFormat="1" x14ac:dyDescent="0.2">
      <c r="A121" s="478" t="s">
        <v>645</v>
      </c>
      <c r="B121" s="494" t="s">
        <v>84</v>
      </c>
      <c r="C121" s="526">
        <f t="shared" si="6"/>
        <v>1.3913415356292067E-2</v>
      </c>
      <c r="D121" s="526">
        <f t="shared" si="6"/>
        <v>4.3469358145109861E-3</v>
      </c>
      <c r="E121" s="526">
        <f t="shared" si="6"/>
        <v>1.0119724264600125E-2</v>
      </c>
      <c r="F121" s="526">
        <f t="shared" si="6"/>
        <v>1.4362265406856025E-2</v>
      </c>
      <c r="G121" s="526">
        <f t="shared" si="6"/>
        <v>4.7318576447749366E-2</v>
      </c>
      <c r="H121" s="527">
        <f t="shared" si="6"/>
        <v>9.7554766847777735E-3</v>
      </c>
      <c r="I121" s="527">
        <f t="shared" si="6"/>
        <v>1.8391220912537962E-2</v>
      </c>
      <c r="J121" s="527">
        <f t="shared" si="6"/>
        <v>1.5400484070082146E-2</v>
      </c>
    </row>
    <row r="122" spans="1:12" x14ac:dyDescent="0.2">
      <c r="A122" s="476" t="s">
        <v>646</v>
      </c>
      <c r="B122" s="488" t="s">
        <v>84</v>
      </c>
      <c r="C122" s="514">
        <f t="shared" si="6"/>
        <v>0.12667284683221366</v>
      </c>
      <c r="D122" s="514">
        <f t="shared" si="6"/>
        <v>2.0522618441397595E-2</v>
      </c>
      <c r="E122" s="514">
        <f t="shared" si="6"/>
        <v>6.4222035348418097E-2</v>
      </c>
      <c r="F122" s="514">
        <f t="shared" si="6"/>
        <v>9.719927760024169E-2</v>
      </c>
      <c r="G122" s="514">
        <f t="shared" si="6"/>
        <v>1.4035297557635501E-2</v>
      </c>
      <c r="H122" s="515">
        <f t="shared" si="6"/>
        <v>6.200092782120685E-2</v>
      </c>
      <c r="I122" s="515">
        <f t="shared" si="6"/>
        <v>8.7032363747191754E-2</v>
      </c>
      <c r="J122" s="515">
        <f t="shared" si="6"/>
        <v>7.836345975131323E-2</v>
      </c>
      <c r="L122" s="267"/>
    </row>
    <row r="123" spans="1:12" x14ac:dyDescent="0.2">
      <c r="A123" s="477" t="s">
        <v>617</v>
      </c>
      <c r="B123" s="489" t="s">
        <v>84</v>
      </c>
      <c r="C123" s="516">
        <f t="shared" ref="C123:J132" si="7">C49/C$69</f>
        <v>1.1722652940870883E-2</v>
      </c>
      <c r="D123" s="516">
        <f t="shared" si="7"/>
        <v>2.6916244381833709E-2</v>
      </c>
      <c r="E123" s="516">
        <f t="shared" si="7"/>
        <v>4.0049352723604978E-2</v>
      </c>
      <c r="F123" s="516">
        <f t="shared" si="7"/>
        <v>7.669689711008193E-2</v>
      </c>
      <c r="G123" s="516">
        <f t="shared" si="7"/>
        <v>4.5768399106429547E-2</v>
      </c>
      <c r="H123" s="517">
        <f t="shared" si="7"/>
        <v>3.8633225144555521E-2</v>
      </c>
      <c r="I123" s="517">
        <f t="shared" si="7"/>
        <v>7.2915844608190311E-2</v>
      </c>
      <c r="J123" s="517">
        <f t="shared" si="7"/>
        <v>6.1043064407475846E-2</v>
      </c>
    </row>
    <row r="124" spans="1:12" x14ac:dyDescent="0.2">
      <c r="A124" s="501" t="s">
        <v>618</v>
      </c>
      <c r="B124" s="502" t="s">
        <v>84</v>
      </c>
      <c r="C124" s="520">
        <f t="shared" si="7"/>
        <v>5.7184000969933986E-2</v>
      </c>
      <c r="D124" s="520">
        <f t="shared" si="7"/>
        <v>0.17600039238686899</v>
      </c>
      <c r="E124" s="520">
        <f t="shared" si="7"/>
        <v>0.14829312526880828</v>
      </c>
      <c r="F124" s="520">
        <f t="shared" si="7"/>
        <v>0.12669310665175021</v>
      </c>
      <c r="G124" s="520">
        <f t="shared" si="7"/>
        <v>0.11244238166387854</v>
      </c>
      <c r="H124" s="521">
        <f t="shared" si="7"/>
        <v>0.14888257011505593</v>
      </c>
      <c r="I124" s="521">
        <f t="shared" si="7"/>
        <v>0.12495093542304073</v>
      </c>
      <c r="J124" s="521">
        <f t="shared" si="7"/>
        <v>0.13323895550398829</v>
      </c>
    </row>
    <row r="125" spans="1:12" x14ac:dyDescent="0.2">
      <c r="A125" s="477" t="s">
        <v>619</v>
      </c>
      <c r="B125" s="489" t="s">
        <v>84</v>
      </c>
      <c r="C125" s="516">
        <f t="shared" si="7"/>
        <v>6.69003640079696E-4</v>
      </c>
      <c r="D125" s="516">
        <f t="shared" si="7"/>
        <v>3.1757790326410089E-3</v>
      </c>
      <c r="E125" s="516">
        <f t="shared" si="7"/>
        <v>1.3538511322981788E-2</v>
      </c>
      <c r="F125" s="516">
        <f t="shared" si="7"/>
        <v>6.5950257317579954E-3</v>
      </c>
      <c r="G125" s="516">
        <f t="shared" si="7"/>
        <v>1.50108868241601E-3</v>
      </c>
      <c r="H125" s="517">
        <f t="shared" si="7"/>
        <v>1.2571829897556126E-2</v>
      </c>
      <c r="I125" s="517">
        <f t="shared" si="7"/>
        <v>5.9722847430873378E-3</v>
      </c>
      <c r="J125" s="517">
        <f t="shared" si="7"/>
        <v>8.2578437309824403E-3</v>
      </c>
    </row>
    <row r="126" spans="1:12" x14ac:dyDescent="0.2">
      <c r="A126" s="476" t="s">
        <v>620</v>
      </c>
      <c r="B126" s="488" t="s">
        <v>84</v>
      </c>
      <c r="C126" s="514">
        <f t="shared" si="7"/>
        <v>4.3745962686784615E-2</v>
      </c>
      <c r="D126" s="514">
        <f t="shared" si="7"/>
        <v>8.3956894422668002E-2</v>
      </c>
      <c r="E126" s="514">
        <f t="shared" si="7"/>
        <v>4.0148986993763819E-2</v>
      </c>
      <c r="F126" s="514">
        <f t="shared" si="7"/>
        <v>4.6525503486917072E-2</v>
      </c>
      <c r="G126" s="514">
        <f t="shared" si="7"/>
        <v>1.9078177335871794E-2</v>
      </c>
      <c r="H126" s="515">
        <f t="shared" si="7"/>
        <v>4.3427949744359734E-2</v>
      </c>
      <c r="I126" s="515">
        <f t="shared" si="7"/>
        <v>4.3170029153782964E-2</v>
      </c>
      <c r="J126" s="515">
        <f t="shared" si="7"/>
        <v>4.3259352388969372E-2</v>
      </c>
    </row>
    <row r="127" spans="1:12" x14ac:dyDescent="0.2">
      <c r="A127" s="477" t="s">
        <v>621</v>
      </c>
      <c r="B127" s="489" t="s">
        <v>84</v>
      </c>
      <c r="C127" s="516">
        <f t="shared" si="7"/>
        <v>0</v>
      </c>
      <c r="D127" s="516">
        <f t="shared" si="7"/>
        <v>3.9026338508249088E-6</v>
      </c>
      <c r="E127" s="516">
        <f t="shared" si="7"/>
        <v>3.7132479631450487E-4</v>
      </c>
      <c r="F127" s="516">
        <f t="shared" si="7"/>
        <v>1.4467813202476284E-3</v>
      </c>
      <c r="G127" s="516">
        <f t="shared" si="7"/>
        <v>1.4427953231197399E-4</v>
      </c>
      <c r="H127" s="517">
        <f t="shared" si="7"/>
        <v>3.3840081812603641E-4</v>
      </c>
      <c r="I127" s="517">
        <f t="shared" si="7"/>
        <v>1.2875486396495977E-3</v>
      </c>
      <c r="J127" s="517">
        <f t="shared" si="7"/>
        <v>9.5883911747058823E-4</v>
      </c>
    </row>
    <row r="128" spans="1:12" s="7" customFormat="1" x14ac:dyDescent="0.2">
      <c r="A128" s="476" t="s">
        <v>622</v>
      </c>
      <c r="B128" s="488" t="s">
        <v>84</v>
      </c>
      <c r="C128" s="514">
        <f t="shared" si="7"/>
        <v>1.2769034693628365E-2</v>
      </c>
      <c r="D128" s="514">
        <f t="shared" si="7"/>
        <v>7.0026399028086994E-2</v>
      </c>
      <c r="E128" s="514">
        <f t="shared" si="7"/>
        <v>7.1808211235190489E-2</v>
      </c>
      <c r="F128" s="514">
        <f t="shared" si="7"/>
        <v>5.8665273867162297E-2</v>
      </c>
      <c r="G128" s="514">
        <f t="shared" si="7"/>
        <v>7.5098207872031211E-2</v>
      </c>
      <c r="H128" s="515">
        <f t="shared" si="7"/>
        <v>7.0738700940398413E-2</v>
      </c>
      <c r="I128" s="515">
        <f t="shared" si="7"/>
        <v>6.0674223225944346E-2</v>
      </c>
      <c r="J128" s="515">
        <f t="shared" si="7"/>
        <v>6.4159760025880364E-2</v>
      </c>
    </row>
    <row r="129" spans="1:10" x14ac:dyDescent="0.2">
      <c r="A129" s="478" t="s">
        <v>623</v>
      </c>
      <c r="B129" s="494" t="s">
        <v>84</v>
      </c>
      <c r="C129" s="526">
        <f t="shared" si="7"/>
        <v>0</v>
      </c>
      <c r="D129" s="516">
        <f t="shared" si="7"/>
        <v>1.8837417269622146E-2</v>
      </c>
      <c r="E129" s="516">
        <f t="shared" si="7"/>
        <v>2.2426090919675085E-2</v>
      </c>
      <c r="F129" s="516">
        <f t="shared" si="7"/>
        <v>1.3460522245665187E-2</v>
      </c>
      <c r="G129" s="516">
        <f t="shared" si="7"/>
        <v>1.6620628244730398E-2</v>
      </c>
      <c r="H129" s="517">
        <f t="shared" si="7"/>
        <v>2.1805688714615634E-2</v>
      </c>
      <c r="I129" s="517">
        <f t="shared" si="7"/>
        <v>1.384684966100224E-2</v>
      </c>
      <c r="J129" s="517">
        <f t="shared" si="7"/>
        <v>1.6603160240963841E-2</v>
      </c>
    </row>
    <row r="130" spans="1:10" x14ac:dyDescent="0.2">
      <c r="A130" s="507" t="s">
        <v>624</v>
      </c>
      <c r="B130" s="508" t="s">
        <v>84</v>
      </c>
      <c r="C130" s="524">
        <f t="shared" si="7"/>
        <v>0.1724177158315065</v>
      </c>
      <c r="D130" s="520">
        <f t="shared" si="7"/>
        <v>0.32424134048896225</v>
      </c>
      <c r="E130" s="520">
        <f t="shared" si="7"/>
        <v>0.16565984357976762</v>
      </c>
      <c r="F130" s="520">
        <f t="shared" si="7"/>
        <v>0.1906624038268151</v>
      </c>
      <c r="G130" s="520">
        <f t="shared" si="7"/>
        <v>0.36160173517505279</v>
      </c>
      <c r="H130" s="521">
        <f t="shared" si="7"/>
        <v>0.17742990100682246</v>
      </c>
      <c r="I130" s="521">
        <f t="shared" si="7"/>
        <v>0.21155997817360708</v>
      </c>
      <c r="J130" s="521">
        <f t="shared" si="7"/>
        <v>0.19974002652538214</v>
      </c>
    </row>
    <row r="131" spans="1:10" x14ac:dyDescent="0.2">
      <c r="A131" s="478" t="s">
        <v>625</v>
      </c>
      <c r="B131" s="494" t="s">
        <v>84</v>
      </c>
      <c r="C131" s="526">
        <f t="shared" si="7"/>
        <v>0</v>
      </c>
      <c r="D131" s="516">
        <f t="shared" si="7"/>
        <v>6.7983206880756916E-2</v>
      </c>
      <c r="E131" s="516">
        <f t="shared" si="7"/>
        <v>1.4089848808172434E-2</v>
      </c>
      <c r="F131" s="516">
        <f t="shared" si="7"/>
        <v>7.7243801436405312E-3</v>
      </c>
      <c r="G131" s="516">
        <f t="shared" si="7"/>
        <v>9.047865509292323E-2</v>
      </c>
      <c r="H131" s="517">
        <f t="shared" si="7"/>
        <v>1.7829386138755191E-2</v>
      </c>
      <c r="I131" s="517">
        <f t="shared" si="7"/>
        <v>1.7841206971191657E-2</v>
      </c>
      <c r="J131" s="517">
        <f t="shared" si="7"/>
        <v>1.7837113172424136E-2</v>
      </c>
    </row>
    <row r="132" spans="1:10" x14ac:dyDescent="0.2">
      <c r="A132" s="479" t="s">
        <v>332</v>
      </c>
      <c r="B132" s="492" t="s">
        <v>84</v>
      </c>
      <c r="C132" s="522">
        <f t="shared" si="7"/>
        <v>0</v>
      </c>
      <c r="D132" s="514">
        <f t="shared" si="7"/>
        <v>6.9060533484837045E-4</v>
      </c>
      <c r="E132" s="514">
        <f t="shared" si="7"/>
        <v>7.082370514131202E-4</v>
      </c>
      <c r="F132" s="514">
        <f t="shared" si="7"/>
        <v>2.7391542542941352E-5</v>
      </c>
      <c r="G132" s="514">
        <f t="shared" si="7"/>
        <v>0</v>
      </c>
      <c r="H132" s="515">
        <f t="shared" si="7"/>
        <v>6.9568242291894301E-4</v>
      </c>
      <c r="I132" s="515">
        <f t="shared" si="7"/>
        <v>2.4042887834574056E-5</v>
      </c>
      <c r="J132" s="515">
        <f t="shared" si="7"/>
        <v>2.5664555061025271E-4</v>
      </c>
    </row>
    <row r="133" spans="1:10" x14ac:dyDescent="0.2">
      <c r="A133" s="745" t="s">
        <v>626</v>
      </c>
      <c r="B133" s="489" t="s">
        <v>84</v>
      </c>
      <c r="C133" s="516">
        <f t="shared" ref="C133:J142" si="8">C59/C$69</f>
        <v>0</v>
      </c>
      <c r="D133" s="526">
        <f t="shared" si="8"/>
        <v>1.7205987918701197E-2</v>
      </c>
      <c r="E133" s="526">
        <f t="shared" si="8"/>
        <v>1.2737844755181008E-2</v>
      </c>
      <c r="F133" s="526">
        <f t="shared" si="8"/>
        <v>5.0971169920575717E-2</v>
      </c>
      <c r="G133" s="526">
        <f t="shared" si="8"/>
        <v>3.5046301872524263E-2</v>
      </c>
      <c r="H133" s="527">
        <f t="shared" si="8"/>
        <v>1.2863970501114392E-2</v>
      </c>
      <c r="I133" s="527">
        <f t="shared" si="8"/>
        <v>4.902433234158083E-2</v>
      </c>
      <c r="J133" s="527">
        <f t="shared" si="8"/>
        <v>3.6501251117709792E-2</v>
      </c>
    </row>
    <row r="134" spans="1:10" x14ac:dyDescent="0.2">
      <c r="A134" s="476" t="s">
        <v>627</v>
      </c>
      <c r="B134" s="488" t="s">
        <v>84</v>
      </c>
      <c r="C134" s="514">
        <f t="shared" si="8"/>
        <v>0.1724177158315065</v>
      </c>
      <c r="D134" s="522">
        <f t="shared" si="8"/>
        <v>0.20220711810072348</v>
      </c>
      <c r="E134" s="522">
        <f t="shared" si="8"/>
        <v>8.0029018419971731E-2</v>
      </c>
      <c r="F134" s="522">
        <f t="shared" si="8"/>
        <v>8.3949642843685224E-2</v>
      </c>
      <c r="G134" s="522">
        <f t="shared" si="8"/>
        <v>0.14228371914235258</v>
      </c>
      <c r="H134" s="523">
        <f t="shared" si="8"/>
        <v>9.0483005816493225E-2</v>
      </c>
      <c r="I134" s="523">
        <f t="shared" si="8"/>
        <v>9.1081065944430883E-2</v>
      </c>
      <c r="J134" s="523">
        <f t="shared" si="8"/>
        <v>9.0873945352220972E-2</v>
      </c>
    </row>
    <row r="135" spans="1:10" s="7" customFormat="1" x14ac:dyDescent="0.2">
      <c r="A135" s="477" t="s">
        <v>628</v>
      </c>
      <c r="B135" s="494" t="s">
        <v>84</v>
      </c>
      <c r="C135" s="526">
        <f t="shared" si="8"/>
        <v>0</v>
      </c>
      <c r="D135" s="526">
        <f t="shared" si="8"/>
        <v>3.6154422232076738E-2</v>
      </c>
      <c r="E135" s="526">
        <f t="shared" si="8"/>
        <v>5.8094894544146722E-2</v>
      </c>
      <c r="F135" s="526">
        <f t="shared" si="8"/>
        <v>4.7989819376370688E-2</v>
      </c>
      <c r="G135" s="526">
        <f t="shared" si="8"/>
        <v>9.3793059063769835E-2</v>
      </c>
      <c r="H135" s="527">
        <f t="shared" si="8"/>
        <v>5.5557856125129687E-2</v>
      </c>
      <c r="I135" s="527">
        <f t="shared" si="8"/>
        <v>5.3589330028143374E-2</v>
      </c>
      <c r="J135" s="527">
        <f t="shared" si="8"/>
        <v>5.4271071331303725E-2</v>
      </c>
    </row>
    <row r="136" spans="1:10" x14ac:dyDescent="0.2">
      <c r="A136" s="501" t="s">
        <v>629</v>
      </c>
      <c r="B136" s="508" t="s">
        <v>84</v>
      </c>
      <c r="C136" s="524">
        <f t="shared" si="8"/>
        <v>2.6439807293105654E-2</v>
      </c>
      <c r="D136" s="524">
        <f t="shared" si="8"/>
        <v>0.10591260914533425</v>
      </c>
      <c r="E136" s="524">
        <f t="shared" si="8"/>
        <v>0.13355599195662746</v>
      </c>
      <c r="F136" s="524">
        <f t="shared" si="8"/>
        <v>0.1047339704435887</v>
      </c>
      <c r="G136" s="524">
        <f t="shared" si="8"/>
        <v>7.8495352826650669E-2</v>
      </c>
      <c r="H136" s="525">
        <f t="shared" si="8"/>
        <v>0.12982031341616548</v>
      </c>
      <c r="I136" s="525">
        <f t="shared" si="8"/>
        <v>0.10152626243348793</v>
      </c>
      <c r="J136" s="525">
        <f t="shared" si="8"/>
        <v>0.11132507750540727</v>
      </c>
    </row>
    <row r="137" spans="1:10" x14ac:dyDescent="0.2">
      <c r="A137" s="478" t="s">
        <v>630</v>
      </c>
      <c r="B137" s="494" t="s">
        <v>84</v>
      </c>
      <c r="C137" s="526">
        <f t="shared" si="8"/>
        <v>3.1793242450767287E-3</v>
      </c>
      <c r="D137" s="516">
        <f t="shared" si="8"/>
        <v>9.1371112169409352E-2</v>
      </c>
      <c r="E137" s="516">
        <f t="shared" si="8"/>
        <v>0.10670988580011054</v>
      </c>
      <c r="F137" s="516">
        <f t="shared" si="8"/>
        <v>8.1617642263318482E-2</v>
      </c>
      <c r="G137" s="516">
        <f t="shared" si="8"/>
        <v>7.0816654158589551E-2</v>
      </c>
      <c r="H137" s="517">
        <f t="shared" si="8"/>
        <v>0.10393612714865048</v>
      </c>
      <c r="I137" s="517">
        <f t="shared" si="8"/>
        <v>8.0297206234014235E-2</v>
      </c>
      <c r="J137" s="517">
        <f t="shared" si="8"/>
        <v>8.8483853479545085E-2</v>
      </c>
    </row>
    <row r="138" spans="1:10" x14ac:dyDescent="0.2">
      <c r="A138" s="479" t="s">
        <v>333</v>
      </c>
      <c r="B138" s="492" t="s">
        <v>84</v>
      </c>
      <c r="C138" s="522">
        <f t="shared" si="8"/>
        <v>4.0645936705283204E-3</v>
      </c>
      <c r="D138" s="514">
        <f t="shared" si="8"/>
        <v>5.3567919627988981E-6</v>
      </c>
      <c r="E138" s="514">
        <f t="shared" si="8"/>
        <v>1.780044175208333E-3</v>
      </c>
      <c r="F138" s="514">
        <f t="shared" si="8"/>
        <v>7.4398588245937734E-4</v>
      </c>
      <c r="G138" s="514">
        <f t="shared" si="8"/>
        <v>0</v>
      </c>
      <c r="H138" s="515">
        <f t="shared" si="8"/>
        <v>1.6858420123655197E-3</v>
      </c>
      <c r="I138" s="515">
        <f t="shared" si="8"/>
        <v>6.5303255902566669E-4</v>
      </c>
      <c r="J138" s="515">
        <f t="shared" si="8"/>
        <v>1.0107158347080094E-3</v>
      </c>
    </row>
    <row r="139" spans="1:10" x14ac:dyDescent="0.2">
      <c r="A139" s="478" t="s">
        <v>631</v>
      </c>
      <c r="B139" s="533" t="s">
        <v>84</v>
      </c>
      <c r="C139" s="757">
        <f t="shared" si="8"/>
        <v>0</v>
      </c>
      <c r="D139" s="526">
        <f t="shared" si="8"/>
        <v>2.0126847581356843E-3</v>
      </c>
      <c r="E139" s="526">
        <f t="shared" si="8"/>
        <v>2.3943705566123151E-3</v>
      </c>
      <c r="F139" s="526">
        <f t="shared" si="8"/>
        <v>1.5436423988056179E-3</v>
      </c>
      <c r="G139" s="526">
        <f t="shared" si="8"/>
        <v>5.9291029621554745E-3</v>
      </c>
      <c r="H139" s="527">
        <f t="shared" si="8"/>
        <v>2.3282398327542104E-3</v>
      </c>
      <c r="I139" s="527">
        <f t="shared" si="8"/>
        <v>2.0797711378424391E-3</v>
      </c>
      <c r="J139" s="527">
        <f t="shared" si="8"/>
        <v>2.1658209860629068E-3</v>
      </c>
    </row>
    <row r="140" spans="1:10" x14ac:dyDescent="0.2">
      <c r="A140" s="479" t="s">
        <v>632</v>
      </c>
      <c r="B140" s="492" t="s">
        <v>84</v>
      </c>
      <c r="C140" s="522">
        <f t="shared" si="8"/>
        <v>0</v>
      </c>
      <c r="D140" s="522">
        <f t="shared" si="8"/>
        <v>4.476936697355543E-3</v>
      </c>
      <c r="E140" s="522">
        <f t="shared" si="8"/>
        <v>1.8369310531852743E-3</v>
      </c>
      <c r="F140" s="522">
        <f t="shared" si="8"/>
        <v>6.4045085060952757E-3</v>
      </c>
      <c r="G140" s="522">
        <f t="shared" si="8"/>
        <v>0</v>
      </c>
      <c r="H140" s="523">
        <f t="shared" si="8"/>
        <v>2.0018869510925017E-3</v>
      </c>
      <c r="I140" s="523">
        <f t="shared" si="8"/>
        <v>5.6215483084323305E-3</v>
      </c>
      <c r="J140" s="523">
        <f t="shared" si="8"/>
        <v>4.3679847135529581E-3</v>
      </c>
    </row>
    <row r="141" spans="1:10" x14ac:dyDescent="0.2">
      <c r="A141" s="745" t="s">
        <v>633</v>
      </c>
      <c r="B141" s="751" t="s">
        <v>84</v>
      </c>
      <c r="C141" s="753">
        <f t="shared" si="8"/>
        <v>1.9195889377500604E-2</v>
      </c>
      <c r="D141" s="753">
        <f t="shared" si="8"/>
        <v>8.0465187284708625E-3</v>
      </c>
      <c r="E141" s="753">
        <f t="shared" si="8"/>
        <v>2.0834760372393634E-2</v>
      </c>
      <c r="F141" s="753">
        <f t="shared" si="8"/>
        <v>1.4424191390969598E-2</v>
      </c>
      <c r="G141" s="753">
        <f t="shared" si="8"/>
        <v>1.7495957059056441E-3</v>
      </c>
      <c r="H141" s="754">
        <f t="shared" si="8"/>
        <v>1.9868217472106455E-2</v>
      </c>
      <c r="I141" s="754">
        <f t="shared" si="8"/>
        <v>1.2874704192470129E-2</v>
      </c>
      <c r="J141" s="754">
        <f t="shared" si="8"/>
        <v>1.5296702490703326E-2</v>
      </c>
    </row>
    <row r="142" spans="1:10" x14ac:dyDescent="0.2">
      <c r="A142" s="742" t="s">
        <v>634</v>
      </c>
      <c r="B142" s="748" t="s">
        <v>84</v>
      </c>
      <c r="C142" s="749">
        <f t="shared" si="8"/>
        <v>0</v>
      </c>
      <c r="D142" s="749">
        <f t="shared" si="8"/>
        <v>0</v>
      </c>
      <c r="E142" s="749">
        <f t="shared" si="8"/>
        <v>2.2065143095376619E-5</v>
      </c>
      <c r="F142" s="749">
        <f t="shared" si="8"/>
        <v>0</v>
      </c>
      <c r="G142" s="749">
        <f t="shared" si="8"/>
        <v>0</v>
      </c>
      <c r="H142" s="750">
        <f t="shared" si="8"/>
        <v>2.009165442226792E-5</v>
      </c>
      <c r="I142" s="750">
        <f t="shared" si="8"/>
        <v>0</v>
      </c>
      <c r="J142" s="750">
        <f t="shared" si="8"/>
        <v>6.9581554897616397E-6</v>
      </c>
    </row>
    <row r="143" spans="1:10" x14ac:dyDescent="0.2">
      <c r="A143" s="746" t="s">
        <v>659</v>
      </c>
      <c r="B143" s="739" t="s">
        <v>84</v>
      </c>
      <c r="C143" s="740">
        <f t="shared" ref="C143:J143" si="9">C69/C$69</f>
        <v>1</v>
      </c>
      <c r="D143" s="740">
        <f t="shared" si="9"/>
        <v>1</v>
      </c>
      <c r="E143" s="740">
        <f t="shared" si="9"/>
        <v>1</v>
      </c>
      <c r="F143" s="740">
        <f t="shared" si="9"/>
        <v>1</v>
      </c>
      <c r="G143" s="740">
        <f t="shared" si="9"/>
        <v>1</v>
      </c>
      <c r="H143" s="741">
        <f t="shared" si="9"/>
        <v>1</v>
      </c>
      <c r="I143" s="741">
        <f t="shared" si="9"/>
        <v>1</v>
      </c>
      <c r="J143" s="741">
        <f t="shared" si="9"/>
        <v>1</v>
      </c>
    </row>
    <row r="144" spans="1:10" x14ac:dyDescent="0.2">
      <c r="A144" s="511" t="s">
        <v>640</v>
      </c>
      <c r="B144" s="3"/>
      <c r="C144" s="3"/>
      <c r="D144" s="212"/>
      <c r="E144" s="3"/>
      <c r="F144" s="3"/>
      <c r="G144" s="212"/>
      <c r="H144" s="3"/>
      <c r="I144" s="3"/>
      <c r="J144" s="3"/>
    </row>
    <row r="145" spans="1:10" x14ac:dyDescent="0.2">
      <c r="A145" s="38" t="s">
        <v>349</v>
      </c>
      <c r="B145" s="3"/>
      <c r="C145" s="3"/>
      <c r="D145" s="212"/>
      <c r="E145" s="3"/>
      <c r="F145" s="3"/>
      <c r="G145" s="212"/>
      <c r="H145" s="3"/>
      <c r="I145" s="3"/>
      <c r="J145" s="3"/>
    </row>
    <row r="146" spans="1:10" x14ac:dyDescent="0.2">
      <c r="A146" s="242" t="s">
        <v>742</v>
      </c>
      <c r="B146" s="3"/>
      <c r="C146" s="3"/>
      <c r="D146" s="212"/>
      <c r="E146" s="3"/>
      <c r="F146" s="3"/>
      <c r="G146" s="212"/>
      <c r="H146" s="3"/>
      <c r="I146" s="3"/>
      <c r="J146" s="3"/>
    </row>
    <row r="149" spans="1:10" ht="16.5" x14ac:dyDescent="0.25">
      <c r="A149" s="88" t="s">
        <v>801</v>
      </c>
    </row>
    <row r="150" spans="1:10" ht="13.5" thickBot="1" x14ac:dyDescent="0.25">
      <c r="A150" s="205"/>
      <c r="J150" s="398" t="s">
        <v>338</v>
      </c>
    </row>
    <row r="151" spans="1:10" x14ac:dyDescent="0.2">
      <c r="A151" s="204" t="s">
        <v>337</v>
      </c>
      <c r="B151" s="480" t="s">
        <v>34</v>
      </c>
      <c r="C151" s="480" t="s">
        <v>455</v>
      </c>
      <c r="D151" s="480" t="s">
        <v>457</v>
      </c>
      <c r="E151" s="480" t="s">
        <v>97</v>
      </c>
      <c r="F151" s="480" t="s">
        <v>267</v>
      </c>
      <c r="G151" s="481">
        <v>300000</v>
      </c>
      <c r="H151" s="482" t="s">
        <v>342</v>
      </c>
      <c r="I151" s="482" t="s">
        <v>342</v>
      </c>
      <c r="J151" s="482" t="s">
        <v>340</v>
      </c>
    </row>
    <row r="152" spans="1:10" x14ac:dyDescent="0.2">
      <c r="A152" s="203"/>
      <c r="B152" s="483" t="s">
        <v>454</v>
      </c>
      <c r="C152" s="483" t="s">
        <v>35</v>
      </c>
      <c r="D152" s="483" t="s">
        <v>35</v>
      </c>
      <c r="E152" s="483" t="s">
        <v>35</v>
      </c>
      <c r="F152" s="483" t="s">
        <v>35</v>
      </c>
      <c r="G152" s="483" t="s">
        <v>36</v>
      </c>
      <c r="H152" s="484" t="s">
        <v>644</v>
      </c>
      <c r="I152" s="484" t="s">
        <v>282</v>
      </c>
      <c r="J152" s="484" t="s">
        <v>106</v>
      </c>
    </row>
    <row r="153" spans="1:10" ht="13.5" thickBot="1" x14ac:dyDescent="0.25">
      <c r="A153" s="206"/>
      <c r="B153" s="485" t="s">
        <v>36</v>
      </c>
      <c r="C153" s="485" t="s">
        <v>456</v>
      </c>
      <c r="D153" s="485" t="s">
        <v>99</v>
      </c>
      <c r="E153" s="485" t="s">
        <v>100</v>
      </c>
      <c r="F153" s="485" t="s">
        <v>268</v>
      </c>
      <c r="G153" s="485" t="s">
        <v>101</v>
      </c>
      <c r="H153" s="486" t="s">
        <v>282</v>
      </c>
      <c r="I153" s="486" t="s">
        <v>101</v>
      </c>
      <c r="J153" s="486" t="s">
        <v>343</v>
      </c>
    </row>
    <row r="155" spans="1:10" x14ac:dyDescent="0.2">
      <c r="A155" s="496" t="s">
        <v>595</v>
      </c>
      <c r="B155" s="497" t="s">
        <v>84</v>
      </c>
      <c r="C155" s="497">
        <v>12.073596471619926</v>
      </c>
      <c r="D155" s="497">
        <v>16.115367405072838</v>
      </c>
      <c r="E155" s="497">
        <v>27.293523392684055</v>
      </c>
      <c r="F155" s="497">
        <v>28.382794384609287</v>
      </c>
      <c r="G155" s="497">
        <v>21.966990065540003</v>
      </c>
      <c r="H155" s="498">
        <v>26.284319537236016</v>
      </c>
      <c r="I155" s="498">
        <v>27.647353343811375</v>
      </c>
      <c r="J155" s="498">
        <v>27.135371186798565</v>
      </c>
    </row>
    <row r="156" spans="1:10" x14ac:dyDescent="0.2">
      <c r="A156" s="476" t="s">
        <v>596</v>
      </c>
      <c r="B156" s="488" t="s">
        <v>84</v>
      </c>
      <c r="C156" s="488">
        <v>0</v>
      </c>
      <c r="D156" s="488">
        <v>1.3790414846023662</v>
      </c>
      <c r="E156" s="488">
        <v>6.6596279082497691</v>
      </c>
      <c r="F156" s="488">
        <v>7.6962622212362977</v>
      </c>
      <c r="G156" s="488">
        <v>3.7725051334100437</v>
      </c>
      <c r="H156" s="267">
        <v>6.1863223709840991</v>
      </c>
      <c r="I156" s="267">
        <v>7.2464835414327089</v>
      </c>
      <c r="J156" s="267">
        <v>6.8482662703649773</v>
      </c>
    </row>
    <row r="157" spans="1:10" x14ac:dyDescent="0.2">
      <c r="A157" s="477" t="s">
        <v>321</v>
      </c>
      <c r="B157" s="489" t="s">
        <v>84</v>
      </c>
      <c r="C157" s="489">
        <v>12.073596471619926</v>
      </c>
      <c r="D157" s="489">
        <v>14.734561687910929</v>
      </c>
      <c r="E157" s="489">
        <v>20.622092608560148</v>
      </c>
      <c r="F157" s="489">
        <v>20.668560803219531</v>
      </c>
      <c r="G157" s="489">
        <v>18.194484932716133</v>
      </c>
      <c r="H157" s="490">
        <v>20.087088497133973</v>
      </c>
      <c r="I157" s="490">
        <v>20.384958492000667</v>
      </c>
      <c r="J157" s="490">
        <v>20.273072695958373</v>
      </c>
    </row>
    <row r="158" spans="1:10" x14ac:dyDescent="0.2">
      <c r="A158" s="476" t="s">
        <v>597</v>
      </c>
      <c r="B158" s="488" t="s">
        <v>84</v>
      </c>
      <c r="C158" s="488">
        <v>0</v>
      </c>
      <c r="D158" s="488">
        <v>1.7642339310254024E-3</v>
      </c>
      <c r="E158" s="488">
        <v>1.0709163083151632E-2</v>
      </c>
      <c r="F158" s="488">
        <v>1.1436755326043831E-2</v>
      </c>
      <c r="G158" s="488">
        <v>0</v>
      </c>
      <c r="H158" s="267">
        <v>9.9111319355400778E-3</v>
      </c>
      <c r="I158" s="267">
        <v>1.0125764712546295E-2</v>
      </c>
      <c r="J158" s="267">
        <v>1.0045144443549895E-2</v>
      </c>
    </row>
    <row r="159" spans="1:10" x14ac:dyDescent="0.2">
      <c r="A159" s="477" t="s">
        <v>598</v>
      </c>
      <c r="B159" s="489" t="s">
        <v>84</v>
      </c>
      <c r="C159" s="489">
        <v>0</v>
      </c>
      <c r="D159" s="489">
        <v>0</v>
      </c>
      <c r="E159" s="489">
        <v>1.0937126685292985E-3</v>
      </c>
      <c r="F159" s="489">
        <v>6.5346047515241444E-3</v>
      </c>
      <c r="G159" s="489">
        <v>0</v>
      </c>
      <c r="H159" s="490">
        <v>9.9753718240263786E-4</v>
      </c>
      <c r="I159" s="490">
        <v>5.7855456654513507E-3</v>
      </c>
      <c r="J159" s="490">
        <v>3.9870760316672721E-3</v>
      </c>
    </row>
    <row r="160" spans="1:10" x14ac:dyDescent="0.2">
      <c r="A160" s="501" t="s">
        <v>322</v>
      </c>
      <c r="B160" s="502" t="s">
        <v>84</v>
      </c>
      <c r="C160" s="502">
        <v>0</v>
      </c>
      <c r="D160" s="502">
        <v>0.17032291555233714</v>
      </c>
      <c r="E160" s="502">
        <v>0.74431254863997875</v>
      </c>
      <c r="F160" s="502">
        <v>1.4148634493098811</v>
      </c>
      <c r="G160" s="502">
        <v>2.0293154437241681</v>
      </c>
      <c r="H160" s="503">
        <v>0.69273247657810211</v>
      </c>
      <c r="I160" s="503">
        <v>1.4852978316287535</v>
      </c>
      <c r="J160" s="503">
        <v>1.1875947826691822</v>
      </c>
    </row>
    <row r="161" spans="1:10" x14ac:dyDescent="0.2">
      <c r="A161" s="477" t="s">
        <v>599</v>
      </c>
      <c r="B161" s="489" t="s">
        <v>84</v>
      </c>
      <c r="C161" s="489">
        <v>0</v>
      </c>
      <c r="D161" s="489">
        <v>0</v>
      </c>
      <c r="E161" s="489">
        <v>0.23706757091869632</v>
      </c>
      <c r="F161" s="489">
        <v>0.49470463258577418</v>
      </c>
      <c r="G161" s="489">
        <v>1.6866895469527503</v>
      </c>
      <c r="H161" s="490">
        <v>0.21622106384784814</v>
      </c>
      <c r="I161" s="490">
        <v>0.63134137872715801</v>
      </c>
      <c r="J161" s="490">
        <v>0.47541406921622192</v>
      </c>
    </row>
    <row r="162" spans="1:10" x14ac:dyDescent="0.2">
      <c r="A162" s="476" t="s">
        <v>600</v>
      </c>
      <c r="B162" s="488" t="s">
        <v>84</v>
      </c>
      <c r="C162" s="488">
        <v>0</v>
      </c>
      <c r="D162" s="488">
        <v>0</v>
      </c>
      <c r="E162" s="488">
        <v>0.10377013947695682</v>
      </c>
      <c r="F162" s="488">
        <v>0.18058676027422002</v>
      </c>
      <c r="G162" s="488">
        <v>0.16091226690097957</v>
      </c>
      <c r="H162" s="267">
        <v>9.4645125296543342E-2</v>
      </c>
      <c r="I162" s="267">
        <v>0.1783314810973628</v>
      </c>
      <c r="J162" s="267">
        <v>0.14689724905648932</v>
      </c>
    </row>
    <row r="163" spans="1:10" x14ac:dyDescent="0.2">
      <c r="A163" s="491" t="s">
        <v>601</v>
      </c>
      <c r="B163" s="489" t="s">
        <v>84</v>
      </c>
      <c r="C163" s="489">
        <v>0</v>
      </c>
      <c r="D163" s="489">
        <v>0.1187178695939589</v>
      </c>
      <c r="E163" s="489">
        <v>0.2937023903775044</v>
      </c>
      <c r="F163" s="489">
        <v>0.35157122125542212</v>
      </c>
      <c r="G163" s="489">
        <v>0</v>
      </c>
      <c r="H163" s="490">
        <v>0.27754399340568014</v>
      </c>
      <c r="I163" s="490">
        <v>0.31127075509154911</v>
      </c>
      <c r="J163" s="490">
        <v>0.29860232374840218</v>
      </c>
    </row>
    <row r="164" spans="1:10" x14ac:dyDescent="0.2">
      <c r="A164" s="476" t="s">
        <v>323</v>
      </c>
      <c r="B164" s="488" t="s">
        <v>84</v>
      </c>
      <c r="C164" s="488">
        <v>0</v>
      </c>
      <c r="D164" s="488">
        <v>4.800188715990663E-2</v>
      </c>
      <c r="E164" s="488">
        <v>2.0606169707679471E-2</v>
      </c>
      <c r="F164" s="488">
        <v>8.9154834808324965E-2</v>
      </c>
      <c r="G164" s="488">
        <v>0.18171362987043818</v>
      </c>
      <c r="H164" s="267">
        <v>2.2703403044288275E-2</v>
      </c>
      <c r="I164" s="267">
        <v>9.9764811857212948E-2</v>
      </c>
      <c r="J164" s="267">
        <v>7.0819039480799248E-2</v>
      </c>
    </row>
    <row r="165" spans="1:10" x14ac:dyDescent="0.2">
      <c r="A165" s="477" t="s">
        <v>602</v>
      </c>
      <c r="B165" s="489" t="s">
        <v>84</v>
      </c>
      <c r="C165" s="489">
        <v>0</v>
      </c>
      <c r="D165" s="489">
        <v>3.6031587984716195E-3</v>
      </c>
      <c r="E165" s="489">
        <v>8.9166278159141743E-2</v>
      </c>
      <c r="F165" s="489">
        <v>0.29884600031024761</v>
      </c>
      <c r="G165" s="489">
        <v>0</v>
      </c>
      <c r="H165" s="490">
        <v>8.161889098374206E-2</v>
      </c>
      <c r="I165" s="490">
        <v>0.26458940478827792</v>
      </c>
      <c r="J165" s="490">
        <v>0.19586210112531563</v>
      </c>
    </row>
    <row r="166" spans="1:10" x14ac:dyDescent="0.2">
      <c r="A166" s="501" t="s">
        <v>324</v>
      </c>
      <c r="B166" s="502" t="s">
        <v>84</v>
      </c>
      <c r="C166" s="502">
        <v>9.3957795278298395</v>
      </c>
      <c r="D166" s="502">
        <v>2.3238239537645824</v>
      </c>
      <c r="E166" s="502">
        <v>4.0711889358935025</v>
      </c>
      <c r="F166" s="502">
        <v>3.5517410832650556</v>
      </c>
      <c r="G166" s="502">
        <v>0.87634525179354283</v>
      </c>
      <c r="H166" s="503">
        <v>3.9634718847870469</v>
      </c>
      <c r="I166" s="503">
        <v>3.2450615467655313</v>
      </c>
      <c r="J166" s="503">
        <v>3.5149105209481246</v>
      </c>
    </row>
    <row r="167" spans="1:10" x14ac:dyDescent="0.2">
      <c r="A167" s="491" t="s">
        <v>603</v>
      </c>
      <c r="B167" s="489" t="s">
        <v>84</v>
      </c>
      <c r="C167" s="489">
        <v>0</v>
      </c>
      <c r="D167" s="489">
        <v>4.6398157824719059E-2</v>
      </c>
      <c r="E167" s="489">
        <v>0.18200079967033497</v>
      </c>
      <c r="F167" s="489">
        <v>0.17984271394714801</v>
      </c>
      <c r="G167" s="489">
        <v>0</v>
      </c>
      <c r="H167" s="490">
        <v>0.16977521009341953</v>
      </c>
      <c r="I167" s="490">
        <v>0.15922741676108931</v>
      </c>
      <c r="J167" s="490">
        <v>0.16318937423856381</v>
      </c>
    </row>
    <row r="168" spans="1:10" x14ac:dyDescent="0.2">
      <c r="A168" s="476" t="s">
        <v>325</v>
      </c>
      <c r="B168" s="488" t="s">
        <v>84</v>
      </c>
      <c r="C168" s="488">
        <v>9.3408272434960544</v>
      </c>
      <c r="D168" s="488">
        <v>1.2818751045755399</v>
      </c>
      <c r="E168" s="488">
        <v>2.2040583391961541</v>
      </c>
      <c r="F168" s="488">
        <v>0.53918166424469127</v>
      </c>
      <c r="G168" s="488">
        <v>0.13142682128347269</v>
      </c>
      <c r="H168" s="267">
        <v>2.1753147704274247</v>
      </c>
      <c r="I168" s="267">
        <v>0.49244089236571165</v>
      </c>
      <c r="J168" s="267">
        <v>1.1245612359068091</v>
      </c>
    </row>
    <row r="169" spans="1:10" x14ac:dyDescent="0.2">
      <c r="A169" s="477" t="s">
        <v>326</v>
      </c>
      <c r="B169" s="489" t="s">
        <v>84</v>
      </c>
      <c r="C169" s="489">
        <v>0</v>
      </c>
      <c r="D169" s="489">
        <v>0</v>
      </c>
      <c r="E169" s="489">
        <v>0.42166842949277267</v>
      </c>
      <c r="F169" s="489">
        <v>0.14261795252968679</v>
      </c>
      <c r="G169" s="489">
        <v>0</v>
      </c>
      <c r="H169" s="490">
        <v>0.38458906911079443</v>
      </c>
      <c r="I169" s="490">
        <v>0.12626971461146486</v>
      </c>
      <c r="J169" s="490">
        <v>0.22329951656994693</v>
      </c>
    </row>
    <row r="170" spans="1:10" x14ac:dyDescent="0.2">
      <c r="A170" s="476" t="s">
        <v>604</v>
      </c>
      <c r="B170" s="488" t="s">
        <v>84</v>
      </c>
      <c r="C170" s="488">
        <v>0</v>
      </c>
      <c r="D170" s="488">
        <v>0.66173052289141421</v>
      </c>
      <c r="E170" s="488">
        <v>0.28860322194893007</v>
      </c>
      <c r="F170" s="488">
        <v>2.2214462836009243</v>
      </c>
      <c r="G170" s="488">
        <v>0.72647174265129566</v>
      </c>
      <c r="H170" s="267">
        <v>0.31711572439228164</v>
      </c>
      <c r="I170" s="267">
        <v>2.0500779597425254</v>
      </c>
      <c r="J170" s="267">
        <v>1.3991434495372552</v>
      </c>
    </row>
    <row r="171" spans="1:10" x14ac:dyDescent="0.2">
      <c r="A171" s="477" t="s">
        <v>605</v>
      </c>
      <c r="B171" s="489" t="s">
        <v>84</v>
      </c>
      <c r="C171" s="489">
        <v>5.4952284333786135E-2</v>
      </c>
      <c r="D171" s="489">
        <v>0.30781867081402975</v>
      </c>
      <c r="E171" s="489">
        <v>4.3940943182381779E-2</v>
      </c>
      <c r="F171" s="489">
        <v>0.45214384355809689</v>
      </c>
      <c r="G171" s="489">
        <v>5.6778299406617079E-3</v>
      </c>
      <c r="H171" s="490">
        <v>6.5502454999128809E-2</v>
      </c>
      <c r="I171" s="490">
        <v>0.40096562592453061</v>
      </c>
      <c r="J171" s="490">
        <v>0.27495909767834514</v>
      </c>
    </row>
    <row r="172" spans="1:10" x14ac:dyDescent="0.2">
      <c r="A172" s="479" t="s">
        <v>327</v>
      </c>
      <c r="B172" s="492" t="s">
        <v>84</v>
      </c>
      <c r="C172" s="492">
        <v>0</v>
      </c>
      <c r="D172" s="492">
        <v>2.600149765887939E-2</v>
      </c>
      <c r="E172" s="492">
        <v>0.93091720228046881</v>
      </c>
      <c r="F172" s="492">
        <v>1.6508625308615927E-2</v>
      </c>
      <c r="G172" s="492">
        <v>1.2768858504285803E-2</v>
      </c>
      <c r="H172" s="493">
        <v>0.8511746556523061</v>
      </c>
      <c r="I172" s="493">
        <v>1.6079937360209635E-2</v>
      </c>
      <c r="J172" s="493">
        <v>0.32975784697525096</v>
      </c>
    </row>
    <row r="173" spans="1:10" x14ac:dyDescent="0.2">
      <c r="A173" s="475" t="s">
        <v>606</v>
      </c>
      <c r="B173" s="499" t="s">
        <v>84</v>
      </c>
      <c r="C173" s="499">
        <v>87.521162026927101</v>
      </c>
      <c r="D173" s="499">
        <v>19.147622576247571</v>
      </c>
      <c r="E173" s="499">
        <v>22.891423198767065</v>
      </c>
      <c r="F173" s="499">
        <v>22.334975564888953</v>
      </c>
      <c r="G173" s="499">
        <v>25.684030993897352</v>
      </c>
      <c r="H173" s="500">
        <v>23.006346245236319</v>
      </c>
      <c r="I173" s="500">
        <v>22.718876427182888</v>
      </c>
      <c r="J173" s="500">
        <v>22.826855713399475</v>
      </c>
    </row>
    <row r="174" spans="1:10" x14ac:dyDescent="0.2">
      <c r="A174" s="479" t="s">
        <v>607</v>
      </c>
      <c r="B174" s="492" t="s">
        <v>84</v>
      </c>
      <c r="C174" s="492">
        <v>0</v>
      </c>
      <c r="D174" s="492">
        <v>2.1189555612243498</v>
      </c>
      <c r="E174" s="492">
        <v>0.23778526585977111</v>
      </c>
      <c r="F174" s="492">
        <v>0.41834735157216912</v>
      </c>
      <c r="G174" s="492">
        <v>0.10188284043022754</v>
      </c>
      <c r="H174" s="493">
        <v>0.38944164965218986</v>
      </c>
      <c r="I174" s="493">
        <v>0.38207115331623548</v>
      </c>
      <c r="J174" s="493">
        <v>0.38483965589785374</v>
      </c>
    </row>
    <row r="175" spans="1:10" x14ac:dyDescent="0.2">
      <c r="A175" s="477" t="s">
        <v>328</v>
      </c>
      <c r="B175" s="489" t="s">
        <v>84</v>
      </c>
      <c r="C175" s="489">
        <v>61.907777911515382</v>
      </c>
      <c r="D175" s="489">
        <v>2.6507456613151419</v>
      </c>
      <c r="E175" s="489">
        <v>5.0811854529801801</v>
      </c>
      <c r="F175" s="489">
        <v>8.4967997882909163</v>
      </c>
      <c r="G175" s="489">
        <v>17.702598118032967</v>
      </c>
      <c r="H175" s="490">
        <v>5.2523806654857061</v>
      </c>
      <c r="I175" s="490">
        <v>9.5520567082811692</v>
      </c>
      <c r="J175" s="490">
        <v>7.9370142902375118</v>
      </c>
    </row>
    <row r="176" spans="1:10" x14ac:dyDescent="0.2">
      <c r="A176" s="476" t="s">
        <v>608</v>
      </c>
      <c r="B176" s="488" t="s">
        <v>84</v>
      </c>
      <c r="C176" s="488">
        <v>6.0565646439809484</v>
      </c>
      <c r="D176" s="488">
        <v>1.2902587850310914</v>
      </c>
      <c r="E176" s="488">
        <v>1.9118334308735203</v>
      </c>
      <c r="F176" s="488">
        <v>6.0014566922261716</v>
      </c>
      <c r="G176" s="488">
        <v>12.389844288418219</v>
      </c>
      <c r="H176" s="267">
        <v>1.888135813388792</v>
      </c>
      <c r="I176" s="267">
        <v>6.7337549652267317</v>
      </c>
      <c r="J176" s="267">
        <v>4.9136456374516673</v>
      </c>
    </row>
    <row r="177" spans="1:10" x14ac:dyDescent="0.2">
      <c r="A177" s="477" t="s">
        <v>635</v>
      </c>
      <c r="B177" s="489" t="s">
        <v>84</v>
      </c>
      <c r="C177" s="489">
        <v>55.851213267534426</v>
      </c>
      <c r="D177" s="489">
        <v>1.3604868762840505</v>
      </c>
      <c r="E177" s="489">
        <v>3.16935202210666</v>
      </c>
      <c r="F177" s="489">
        <v>2.4953430960647429</v>
      </c>
      <c r="G177" s="489">
        <v>5.3127538284424034</v>
      </c>
      <c r="H177" s="490">
        <v>3.3642448520969128</v>
      </c>
      <c r="I177" s="490">
        <v>2.8183017429200481</v>
      </c>
      <c r="J177" s="490">
        <v>3.0233686527019352</v>
      </c>
    </row>
    <row r="178" spans="1:10" x14ac:dyDescent="0.2">
      <c r="A178" s="476" t="s">
        <v>329</v>
      </c>
      <c r="B178" s="488" t="s">
        <v>84</v>
      </c>
      <c r="C178" s="488">
        <v>23.9772321474629</v>
      </c>
      <c r="D178" s="488">
        <v>13.972857497483329</v>
      </c>
      <c r="E178" s="488">
        <v>16.548297783394656</v>
      </c>
      <c r="F178" s="488">
        <v>13.201196964506398</v>
      </c>
      <c r="G178" s="488">
        <v>7.7298057422679385</v>
      </c>
      <c r="H178" s="267">
        <v>16.386812135491823</v>
      </c>
      <c r="I178" s="267">
        <v>12.574013613054158</v>
      </c>
      <c r="J178" s="267">
        <v>14.006175311726567</v>
      </c>
    </row>
    <row r="179" spans="1:10" x14ac:dyDescent="0.2">
      <c r="A179" s="477" t="s">
        <v>330</v>
      </c>
      <c r="B179" s="489" t="s">
        <v>84</v>
      </c>
      <c r="C179" s="489">
        <v>1.6361519679488281</v>
      </c>
      <c r="D179" s="489">
        <v>0.40506385622474761</v>
      </c>
      <c r="E179" s="489">
        <v>1.0241546962875336</v>
      </c>
      <c r="F179" s="489">
        <v>0.21863146044358125</v>
      </c>
      <c r="G179" s="489">
        <v>0.14974429375239234</v>
      </c>
      <c r="H179" s="490">
        <v>0.97771179438321221</v>
      </c>
      <c r="I179" s="490">
        <v>0.21073495253132982</v>
      </c>
      <c r="J179" s="490">
        <v>0.49882645545362964</v>
      </c>
    </row>
    <row r="180" spans="1:10" x14ac:dyDescent="0.2">
      <c r="A180" s="501" t="s">
        <v>609</v>
      </c>
      <c r="B180" s="502" t="s">
        <v>84</v>
      </c>
      <c r="C180" s="502">
        <v>92.175533813642375</v>
      </c>
      <c r="D180" s="502">
        <v>4.5033186296695549</v>
      </c>
      <c r="E180" s="502">
        <v>4.3233823226320789</v>
      </c>
      <c r="F180" s="502">
        <v>3.0143010367188068</v>
      </c>
      <c r="G180" s="502">
        <v>4.8971897107881039</v>
      </c>
      <c r="H180" s="503">
        <v>4.9086970018406912</v>
      </c>
      <c r="I180" s="503">
        <v>3.2301357999531399</v>
      </c>
      <c r="J180" s="503">
        <v>3.8606362179725866</v>
      </c>
    </row>
    <row r="181" spans="1:10" x14ac:dyDescent="0.2">
      <c r="A181" s="477" t="s">
        <v>610</v>
      </c>
      <c r="B181" s="489" t="s">
        <v>84</v>
      </c>
      <c r="C181" s="489">
        <v>0</v>
      </c>
      <c r="D181" s="489">
        <v>0</v>
      </c>
      <c r="E181" s="489">
        <v>0.12162161877523078</v>
      </c>
      <c r="F181" s="489">
        <v>0.50498068693435594</v>
      </c>
      <c r="G181" s="489">
        <v>0</v>
      </c>
      <c r="H181" s="490">
        <v>0.11092683700503508</v>
      </c>
      <c r="I181" s="490">
        <v>0.44709495608717131</v>
      </c>
      <c r="J181" s="490">
        <v>0.32082363552539839</v>
      </c>
    </row>
    <row r="182" spans="1:10" x14ac:dyDescent="0.2">
      <c r="A182" s="479" t="s">
        <v>331</v>
      </c>
      <c r="B182" s="492" t="s">
        <v>84</v>
      </c>
      <c r="C182" s="492">
        <v>0</v>
      </c>
      <c r="D182" s="492">
        <v>0.58907845977030415</v>
      </c>
      <c r="E182" s="492">
        <v>0.89699764189096931</v>
      </c>
      <c r="F182" s="492">
        <v>0.2071557161452918</v>
      </c>
      <c r="G182" s="492">
        <v>1.448719716104693</v>
      </c>
      <c r="H182" s="493">
        <v>0.866094333062293</v>
      </c>
      <c r="I182" s="493">
        <v>0.3494756927121308</v>
      </c>
      <c r="J182" s="493">
        <v>0.54352775845220158</v>
      </c>
    </row>
    <row r="183" spans="1:10" x14ac:dyDescent="0.2">
      <c r="A183" s="478" t="s">
        <v>611</v>
      </c>
      <c r="B183" s="489" t="s">
        <v>84</v>
      </c>
      <c r="C183" s="489">
        <v>92.175533813642375</v>
      </c>
      <c r="D183" s="489">
        <v>3.9142401698992506</v>
      </c>
      <c r="E183" s="489">
        <v>3.3047630617209567</v>
      </c>
      <c r="F183" s="489">
        <v>2.3021646335632666</v>
      </c>
      <c r="G183" s="489">
        <v>3.448469994683411</v>
      </c>
      <c r="H183" s="490">
        <v>3.931675831549978</v>
      </c>
      <c r="I183" s="490">
        <v>2.4335651510866452</v>
      </c>
      <c r="J183" s="490">
        <v>2.9962848238691246</v>
      </c>
    </row>
    <row r="184" spans="1:10" x14ac:dyDescent="0.2">
      <c r="A184" s="479" t="s">
        <v>612</v>
      </c>
      <c r="B184" s="488" t="s">
        <v>84</v>
      </c>
      <c r="C184" s="488">
        <v>0</v>
      </c>
      <c r="D184" s="488">
        <v>4.2880085799944595E-2</v>
      </c>
      <c r="E184" s="488">
        <v>0.22485481195194876</v>
      </c>
      <c r="F184" s="488">
        <v>0.14958655255706871</v>
      </c>
      <c r="G184" s="488">
        <v>1.1276884091909583E-2</v>
      </c>
      <c r="H184" s="267">
        <v>0.20857435129049409</v>
      </c>
      <c r="I184" s="267">
        <v>0.1337321714896631</v>
      </c>
      <c r="J184" s="267">
        <v>0.16184435804374719</v>
      </c>
    </row>
    <row r="185" spans="1:10" x14ac:dyDescent="0.2">
      <c r="A185" s="478" t="s">
        <v>637</v>
      </c>
      <c r="B185" s="494" t="s">
        <v>84</v>
      </c>
      <c r="C185" s="494">
        <v>92.122894922365319</v>
      </c>
      <c r="D185" s="494">
        <v>2.6046559499024875</v>
      </c>
      <c r="E185" s="494">
        <v>1.8493292246442967</v>
      </c>
      <c r="F185" s="494">
        <v>1.310035754291784</v>
      </c>
      <c r="G185" s="494">
        <v>1.8143983549640941</v>
      </c>
      <c r="H185" s="495">
        <v>2.4972319961890554</v>
      </c>
      <c r="I185" s="495">
        <v>1.3678506341620282</v>
      </c>
      <c r="J185" s="495">
        <v>1.7920683630483383</v>
      </c>
    </row>
    <row r="186" spans="1:10" x14ac:dyDescent="0.2">
      <c r="A186" s="479" t="s">
        <v>636</v>
      </c>
      <c r="B186" s="492" t="s">
        <v>84</v>
      </c>
      <c r="C186" s="492">
        <v>0</v>
      </c>
      <c r="D186" s="492">
        <v>1.000526210401872</v>
      </c>
      <c r="E186" s="492">
        <v>5.5966130961018823E-2</v>
      </c>
      <c r="F186" s="492">
        <v>0.33962731960937942</v>
      </c>
      <c r="G186" s="492">
        <v>0.38522031019102793</v>
      </c>
      <c r="H186" s="493">
        <v>0.13252678942406929</v>
      </c>
      <c r="I186" s="493">
        <v>0.34485362558426635</v>
      </c>
      <c r="J186" s="493">
        <v>0.26509951307099566</v>
      </c>
    </row>
    <row r="187" spans="1:10" x14ac:dyDescent="0.2">
      <c r="A187" s="478" t="s">
        <v>638</v>
      </c>
      <c r="B187" s="494" t="s">
        <v>84</v>
      </c>
      <c r="C187" s="494">
        <v>0</v>
      </c>
      <c r="D187" s="494">
        <v>0</v>
      </c>
      <c r="E187" s="494">
        <v>2.0695780544988194E-2</v>
      </c>
      <c r="F187" s="494">
        <v>3.7668598479179567E-4</v>
      </c>
      <c r="G187" s="494">
        <v>0.21351330993721501</v>
      </c>
      <c r="H187" s="495">
        <v>1.8875899682346792E-2</v>
      </c>
      <c r="I187" s="495">
        <v>2.4808450539366467E-2</v>
      </c>
      <c r="J187" s="495">
        <v>2.2580068404079209E-2</v>
      </c>
    </row>
    <row r="188" spans="1:10" x14ac:dyDescent="0.2">
      <c r="A188" s="479" t="s">
        <v>639</v>
      </c>
      <c r="B188" s="492" t="s">
        <v>84</v>
      </c>
      <c r="C188" s="492">
        <v>5.2638891277060375E-2</v>
      </c>
      <c r="D188" s="492">
        <v>0.26617792516642941</v>
      </c>
      <c r="E188" s="492">
        <v>1.1539171134962432</v>
      </c>
      <c r="F188" s="492">
        <v>0.5025383209684583</v>
      </c>
      <c r="G188" s="492">
        <v>1.0240611354991644</v>
      </c>
      <c r="H188" s="493">
        <v>1.0744667949640125</v>
      </c>
      <c r="I188" s="493">
        <v>0.56232026917693489</v>
      </c>
      <c r="J188" s="493">
        <v>0.7546925212180563</v>
      </c>
    </row>
    <row r="189" spans="1:10" x14ac:dyDescent="0.2">
      <c r="A189" s="504" t="s">
        <v>613</v>
      </c>
      <c r="B189" s="505" t="s">
        <v>84</v>
      </c>
      <c r="C189" s="505">
        <v>51.851645029833037</v>
      </c>
      <c r="D189" s="505">
        <v>7.1688895380572681</v>
      </c>
      <c r="E189" s="505">
        <v>17.330899598511607</v>
      </c>
      <c r="F189" s="505">
        <v>31.715998966119567</v>
      </c>
      <c r="G189" s="505">
        <v>19.854810000228611</v>
      </c>
      <c r="H189" s="506">
        <v>16.727550088460386</v>
      </c>
      <c r="I189" s="506">
        <v>30.356355697036662</v>
      </c>
      <c r="J189" s="506">
        <v>25.237109747797348</v>
      </c>
    </row>
    <row r="190" spans="1:10" s="7" customFormat="1" x14ac:dyDescent="0.2">
      <c r="A190" s="479" t="s">
        <v>614</v>
      </c>
      <c r="B190" s="492" t="s">
        <v>84</v>
      </c>
      <c r="C190" s="492">
        <v>0</v>
      </c>
      <c r="D190" s="492">
        <v>0.6693231733910453</v>
      </c>
      <c r="E190" s="492">
        <v>0.95797910447943968</v>
      </c>
      <c r="F190" s="492">
        <v>1.4834439631946761</v>
      </c>
      <c r="G190" s="492">
        <v>0</v>
      </c>
      <c r="H190" s="493">
        <v>0.92824846199554134</v>
      </c>
      <c r="I190" s="493">
        <v>1.3133973847766576</v>
      </c>
      <c r="J190" s="493">
        <v>1.168727916341332</v>
      </c>
    </row>
    <row r="191" spans="1:10" x14ac:dyDescent="0.2">
      <c r="A191" s="478" t="s">
        <v>615</v>
      </c>
      <c r="B191" s="494" t="s">
        <v>84</v>
      </c>
      <c r="C191" s="494">
        <v>47.86481111474113</v>
      </c>
      <c r="D191" s="494">
        <v>3.1214604903324195</v>
      </c>
      <c r="E191" s="494">
        <v>10.816097461812069</v>
      </c>
      <c r="F191" s="494">
        <v>18.23324930186698</v>
      </c>
      <c r="G191" s="494">
        <v>12.151878555505601</v>
      </c>
      <c r="H191" s="495">
        <v>10.43010970193764</v>
      </c>
      <c r="I191" s="495">
        <v>17.536144245547117</v>
      </c>
      <c r="J191" s="495">
        <v>14.8669786856806</v>
      </c>
    </row>
    <row r="192" spans="1:10" s="47" customFormat="1" x14ac:dyDescent="0.2">
      <c r="A192" s="479" t="s">
        <v>616</v>
      </c>
      <c r="B192" s="492" t="s">
        <v>84</v>
      </c>
      <c r="C192" s="492">
        <v>5.190725106178104E-2</v>
      </c>
      <c r="D192" s="492">
        <v>2.2314020116905167E-4</v>
      </c>
      <c r="E192" s="492">
        <v>0.50122408697670118</v>
      </c>
      <c r="F192" s="492">
        <v>0.77933513511708508</v>
      </c>
      <c r="G192" s="492">
        <v>1.8258742682362816</v>
      </c>
      <c r="H192" s="493">
        <v>0.45750435589222133</v>
      </c>
      <c r="I192" s="493">
        <v>0.89929949048392421</v>
      </c>
      <c r="J192" s="493">
        <v>0.73335259696238153</v>
      </c>
    </row>
    <row r="193" spans="1:10" s="7" customFormat="1" x14ac:dyDescent="0.2">
      <c r="A193" s="478" t="s">
        <v>645</v>
      </c>
      <c r="B193" s="494" t="s">
        <v>84</v>
      </c>
      <c r="C193" s="494">
        <v>4.7319046718365803</v>
      </c>
      <c r="D193" s="494">
        <v>0.54555937284848688</v>
      </c>
      <c r="E193" s="494">
        <v>1.4041055110511869</v>
      </c>
      <c r="F193" s="494">
        <v>2.2469906824020693</v>
      </c>
      <c r="G193" s="494">
        <v>7.9638300133471587</v>
      </c>
      <c r="H193" s="495">
        <v>1.3558025880247868</v>
      </c>
      <c r="I193" s="495">
        <v>2.9023096507702677</v>
      </c>
      <c r="J193" s="495">
        <v>2.3214113502289613</v>
      </c>
    </row>
    <row r="194" spans="1:10" x14ac:dyDescent="0.2">
      <c r="A194" s="476" t="s">
        <v>646</v>
      </c>
      <c r="B194" s="488" t="s">
        <v>84</v>
      </c>
      <c r="C194" s="488">
        <v>43.080999191842771</v>
      </c>
      <c r="D194" s="488">
        <v>2.5756779772827643</v>
      </c>
      <c r="E194" s="488">
        <v>8.9107678634167957</v>
      </c>
      <c r="F194" s="488">
        <v>15.206923484347826</v>
      </c>
      <c r="G194" s="488">
        <v>2.3621742733359863</v>
      </c>
      <c r="H194" s="267">
        <v>8.6168027576855568</v>
      </c>
      <c r="I194" s="267">
        <v>13.734535104225733</v>
      </c>
      <c r="J194" s="267">
        <v>11.81221473832144</v>
      </c>
    </row>
    <row r="195" spans="1:10" x14ac:dyDescent="0.2">
      <c r="A195" s="477" t="s">
        <v>617</v>
      </c>
      <c r="B195" s="489" t="s">
        <v>84</v>
      </c>
      <c r="C195" s="489">
        <v>3.9868339150919061</v>
      </c>
      <c r="D195" s="489">
        <v>3.3781058729623199</v>
      </c>
      <c r="E195" s="489">
        <v>5.5568230322201018</v>
      </c>
      <c r="F195" s="489">
        <v>11.999305700982015</v>
      </c>
      <c r="G195" s="489">
        <v>7.7029314453091793</v>
      </c>
      <c r="H195" s="490">
        <v>5.3691919244155137</v>
      </c>
      <c r="I195" s="490">
        <v>11.506814066712881</v>
      </c>
      <c r="J195" s="490">
        <v>9.2014031457334635</v>
      </c>
    </row>
    <row r="196" spans="1:10" x14ac:dyDescent="0.2">
      <c r="A196" s="501" t="s">
        <v>618</v>
      </c>
      <c r="B196" s="502" t="s">
        <v>84</v>
      </c>
      <c r="C196" s="502">
        <v>19.44808189899754</v>
      </c>
      <c r="D196" s="502">
        <v>22.088815613779563</v>
      </c>
      <c r="E196" s="502">
        <v>20.57557982773411</v>
      </c>
      <c r="F196" s="502">
        <v>19.821262322248916</v>
      </c>
      <c r="G196" s="502">
        <v>18.924322773231356</v>
      </c>
      <c r="H196" s="503">
        <v>20.691492624726909</v>
      </c>
      <c r="I196" s="503">
        <v>19.718446506389061</v>
      </c>
      <c r="J196" s="503">
        <v>20.083941660020827</v>
      </c>
    </row>
    <row r="197" spans="1:10" x14ac:dyDescent="0.2">
      <c r="A197" s="477" t="s">
        <v>619</v>
      </c>
      <c r="B197" s="489" t="s">
        <v>84</v>
      </c>
      <c r="C197" s="489">
        <v>0.22752583523909417</v>
      </c>
      <c r="D197" s="489">
        <v>0.39857409708450253</v>
      </c>
      <c r="E197" s="489">
        <v>1.8784601104720688</v>
      </c>
      <c r="F197" s="489">
        <v>1.0317983235700454</v>
      </c>
      <c r="G197" s="489">
        <v>0.25263682889785993</v>
      </c>
      <c r="H197" s="490">
        <v>1.7472154423689512</v>
      </c>
      <c r="I197" s="490">
        <v>0.94248335819801898</v>
      </c>
      <c r="J197" s="490">
        <v>1.2447564685814099</v>
      </c>
    </row>
    <row r="198" spans="1:10" s="47" customFormat="1" x14ac:dyDescent="0.2">
      <c r="A198" s="476" t="s">
        <v>620</v>
      </c>
      <c r="B198" s="488" t="s">
        <v>84</v>
      </c>
      <c r="C198" s="488">
        <v>14.877851333459429</v>
      </c>
      <c r="D198" s="488">
        <v>10.536955828663435</v>
      </c>
      <c r="E198" s="488">
        <v>5.5706472258603341</v>
      </c>
      <c r="F198" s="488">
        <v>7.2789612131288779</v>
      </c>
      <c r="G198" s="488">
        <v>3.2109030463996961</v>
      </c>
      <c r="H198" s="267">
        <v>6.0355560838854663</v>
      </c>
      <c r="I198" s="267">
        <v>6.8126413593151662</v>
      </c>
      <c r="J198" s="267">
        <v>6.5207529310325221</v>
      </c>
    </row>
    <row r="199" spans="1:10" x14ac:dyDescent="0.2">
      <c r="A199" s="477" t="s">
        <v>621</v>
      </c>
      <c r="B199" s="489" t="s">
        <v>84</v>
      </c>
      <c r="C199" s="489">
        <v>0</v>
      </c>
      <c r="D199" s="489">
        <v>4.8979754175478441E-4</v>
      </c>
      <c r="E199" s="489">
        <v>5.1521086865873977E-2</v>
      </c>
      <c r="F199" s="489">
        <v>0.2263503739819431</v>
      </c>
      <c r="G199" s="489">
        <v>2.4282591658406513E-2</v>
      </c>
      <c r="H199" s="490">
        <v>4.7030475273534704E-2</v>
      </c>
      <c r="I199" s="490">
        <v>0.20318742624333336</v>
      </c>
      <c r="J199" s="490">
        <v>0.14453182122137481</v>
      </c>
    </row>
    <row r="200" spans="1:10" s="7" customFormat="1" x14ac:dyDescent="0.2">
      <c r="A200" s="476" t="s">
        <v>622</v>
      </c>
      <c r="B200" s="488" t="s">
        <v>84</v>
      </c>
      <c r="C200" s="488">
        <v>4.3427047474938529</v>
      </c>
      <c r="D200" s="488">
        <v>8.7886179982390153</v>
      </c>
      <c r="E200" s="488">
        <v>9.9633450969370667</v>
      </c>
      <c r="F200" s="488">
        <v>9.1782403420252248</v>
      </c>
      <c r="G200" s="488">
        <v>12.639208672312295</v>
      </c>
      <c r="H200" s="267">
        <v>9.8311663189309701</v>
      </c>
      <c r="I200" s="267">
        <v>9.574969734695383</v>
      </c>
      <c r="J200" s="267">
        <v>9.6712021826240324</v>
      </c>
    </row>
    <row r="201" spans="1:10" x14ac:dyDescent="0.2">
      <c r="A201" s="478" t="s">
        <v>623</v>
      </c>
      <c r="B201" s="494" t="s">
        <v>84</v>
      </c>
      <c r="C201" s="494">
        <v>0</v>
      </c>
      <c r="D201" s="489">
        <v>2.3641778922508494</v>
      </c>
      <c r="E201" s="489">
        <v>3.1116063074763054</v>
      </c>
      <c r="F201" s="489">
        <v>2.1059120695428222</v>
      </c>
      <c r="G201" s="489">
        <v>2.7972916345492709</v>
      </c>
      <c r="H201" s="490">
        <v>3.0305243042679901</v>
      </c>
      <c r="I201" s="490">
        <v>2.1851646280043489</v>
      </c>
      <c r="J201" s="490">
        <v>2.5026982566034421</v>
      </c>
    </row>
    <row r="202" spans="1:10" x14ac:dyDescent="0.2">
      <c r="A202" s="507" t="s">
        <v>624</v>
      </c>
      <c r="B202" s="508" t="s">
        <v>84</v>
      </c>
      <c r="C202" s="508">
        <v>58.638671681826779</v>
      </c>
      <c r="D202" s="502">
        <v>40.693700095180887</v>
      </c>
      <c r="E202" s="502">
        <v>22.985201300780748</v>
      </c>
      <c r="F202" s="502">
        <v>29.829322376867061</v>
      </c>
      <c r="G202" s="502">
        <v>60.858440123307354</v>
      </c>
      <c r="H202" s="503">
        <v>24.658960986847106</v>
      </c>
      <c r="I202" s="503">
        <v>33.386177529487043</v>
      </c>
      <c r="J202" s="503">
        <v>30.108064302460761</v>
      </c>
    </row>
    <row r="203" spans="1:10" x14ac:dyDescent="0.2">
      <c r="A203" s="478" t="s">
        <v>625</v>
      </c>
      <c r="B203" s="494" t="s">
        <v>84</v>
      </c>
      <c r="C203" s="494">
        <v>0</v>
      </c>
      <c r="D203" s="489">
        <v>8.5321884869530873</v>
      </c>
      <c r="E203" s="489">
        <v>1.954957847086622</v>
      </c>
      <c r="F203" s="489">
        <v>1.2084869425826383</v>
      </c>
      <c r="G203" s="489">
        <v>15.227774863260494</v>
      </c>
      <c r="H203" s="490">
        <v>2.4779032999521955</v>
      </c>
      <c r="I203" s="490">
        <v>2.8155122174938665</v>
      </c>
      <c r="J203" s="490">
        <v>2.6886997048504484</v>
      </c>
    </row>
    <row r="204" spans="1:10" x14ac:dyDescent="0.2">
      <c r="A204" s="479" t="s">
        <v>332</v>
      </c>
      <c r="B204" s="492" t="s">
        <v>84</v>
      </c>
      <c r="C204" s="492">
        <v>0</v>
      </c>
      <c r="D204" s="488">
        <v>8.6673976668339883E-2</v>
      </c>
      <c r="E204" s="488">
        <v>9.826745482566758E-2</v>
      </c>
      <c r="F204" s="488">
        <v>4.2854340263916895E-3</v>
      </c>
      <c r="G204" s="488">
        <v>0</v>
      </c>
      <c r="H204" s="267">
        <v>9.6684976030809222E-2</v>
      </c>
      <c r="I204" s="267">
        <v>3.7941964661573858E-3</v>
      </c>
      <c r="J204" s="267">
        <v>3.8685790099922748E-2</v>
      </c>
    </row>
    <row r="205" spans="1:10" s="47" customFormat="1" x14ac:dyDescent="0.2">
      <c r="A205" s="745" t="s">
        <v>626</v>
      </c>
      <c r="B205" s="489" t="s">
        <v>84</v>
      </c>
      <c r="C205" s="489">
        <v>0</v>
      </c>
      <c r="D205" s="494">
        <v>2.1594264048780891</v>
      </c>
      <c r="E205" s="494">
        <v>1.7673681171559901</v>
      </c>
      <c r="F205" s="494">
        <v>7.9744901405312403</v>
      </c>
      <c r="G205" s="494">
        <v>5.8983767404209075</v>
      </c>
      <c r="H205" s="495">
        <v>1.7878167373307303</v>
      </c>
      <c r="I205" s="495">
        <v>7.7365061055048816</v>
      </c>
      <c r="J205" s="495">
        <v>5.5020620297785934</v>
      </c>
    </row>
    <row r="206" spans="1:10" x14ac:dyDescent="0.2">
      <c r="A206" s="476" t="s">
        <v>627</v>
      </c>
      <c r="B206" s="488" t="s">
        <v>84</v>
      </c>
      <c r="C206" s="488">
        <v>58.638671681826779</v>
      </c>
      <c r="D206" s="492">
        <v>25.377873804410136</v>
      </c>
      <c r="E206" s="492">
        <v>11.103977032316845</v>
      </c>
      <c r="F206" s="492">
        <v>13.134004971854591</v>
      </c>
      <c r="G206" s="492">
        <v>23.946691510632299</v>
      </c>
      <c r="H206" s="493">
        <v>12.575202362964584</v>
      </c>
      <c r="I206" s="493">
        <v>14.373458833978285</v>
      </c>
      <c r="J206" s="493">
        <v>13.697998531782961</v>
      </c>
    </row>
    <row r="207" spans="1:10" s="7" customFormat="1" x14ac:dyDescent="0.2">
      <c r="A207" s="477" t="s">
        <v>628</v>
      </c>
      <c r="B207" s="494" t="s">
        <v>84</v>
      </c>
      <c r="C207" s="494">
        <v>0</v>
      </c>
      <c r="D207" s="494">
        <v>4.5375374195282649</v>
      </c>
      <c r="E207" s="494">
        <v>8.0606308492731618</v>
      </c>
      <c r="F207" s="494">
        <v>7.5080548878722029</v>
      </c>
      <c r="G207" s="494">
        <v>15.78559700840748</v>
      </c>
      <c r="H207" s="495">
        <v>7.7213536102337041</v>
      </c>
      <c r="I207" s="495">
        <v>8.4569061759766626</v>
      </c>
      <c r="J207" s="495">
        <v>8.1806182457810266</v>
      </c>
    </row>
    <row r="208" spans="1:10" x14ac:dyDescent="0.2">
      <c r="A208" s="501" t="s">
        <v>629</v>
      </c>
      <c r="B208" s="508" t="s">
        <v>84</v>
      </c>
      <c r="C208" s="508">
        <v>8.992087452929141</v>
      </c>
      <c r="D208" s="508">
        <v>13.292493629463834</v>
      </c>
      <c r="E208" s="508">
        <v>18.530811654246058</v>
      </c>
      <c r="F208" s="508">
        <v>16.385733660469505</v>
      </c>
      <c r="G208" s="508">
        <v>13.210956323663629</v>
      </c>
      <c r="H208" s="509">
        <v>18.042246688208408</v>
      </c>
      <c r="I208" s="509">
        <v>16.021810225033299</v>
      </c>
      <c r="J208" s="509">
        <v>16.780725677851549</v>
      </c>
    </row>
    <row r="209" spans="1:10" x14ac:dyDescent="0.2">
      <c r="A209" s="478" t="s">
        <v>630</v>
      </c>
      <c r="B209" s="494" t="s">
        <v>84</v>
      </c>
      <c r="C209" s="494">
        <v>1.0812772323194111</v>
      </c>
      <c r="D209" s="489">
        <v>11.467472440059357</v>
      </c>
      <c r="E209" s="489">
        <v>14.80593095403855</v>
      </c>
      <c r="F209" s="489">
        <v>12.769161165741741</v>
      </c>
      <c r="G209" s="489">
        <v>11.918612903660708</v>
      </c>
      <c r="H209" s="490">
        <v>14.444898463782621</v>
      </c>
      <c r="I209" s="490">
        <v>12.671663164243393</v>
      </c>
      <c r="J209" s="490">
        <v>13.337725025049599</v>
      </c>
    </row>
    <row r="210" spans="1:10" x14ac:dyDescent="0.2">
      <c r="A210" s="479" t="s">
        <v>333</v>
      </c>
      <c r="B210" s="492" t="s">
        <v>84</v>
      </c>
      <c r="C210" s="492">
        <v>1.3823543167632444</v>
      </c>
      <c r="D210" s="488">
        <v>6.723007167367494E-4</v>
      </c>
      <c r="E210" s="488">
        <v>0.24698003334613053</v>
      </c>
      <c r="F210" s="488">
        <v>0.11639732997322826</v>
      </c>
      <c r="G210" s="488">
        <v>0</v>
      </c>
      <c r="H210" s="267">
        <v>0.23429597929669527</v>
      </c>
      <c r="I210" s="267">
        <v>0.10305475135885625</v>
      </c>
      <c r="J210" s="267">
        <v>0.15235152348914421</v>
      </c>
    </row>
    <row r="211" spans="1:10" x14ac:dyDescent="0.2">
      <c r="A211" s="478" t="s">
        <v>631</v>
      </c>
      <c r="B211" s="533" t="s">
        <v>84</v>
      </c>
      <c r="C211" s="533">
        <v>0</v>
      </c>
      <c r="D211" s="494">
        <v>0.25260070110184901</v>
      </c>
      <c r="E211" s="494">
        <v>0.33221744052834573</v>
      </c>
      <c r="F211" s="494">
        <v>0.24150438589035145</v>
      </c>
      <c r="G211" s="494">
        <v>0.99788226246364986</v>
      </c>
      <c r="H211" s="495">
        <v>0.32357553534171174</v>
      </c>
      <c r="I211" s="495">
        <v>0.32820767438221116</v>
      </c>
      <c r="J211" s="495">
        <v>0.32646775235966302</v>
      </c>
    </row>
    <row r="212" spans="1:10" s="47" customFormat="1" x14ac:dyDescent="0.2">
      <c r="A212" s="479" t="s">
        <v>632</v>
      </c>
      <c r="B212" s="492" t="s">
        <v>84</v>
      </c>
      <c r="C212" s="492">
        <v>0</v>
      </c>
      <c r="D212" s="492">
        <v>0.56187504971624025</v>
      </c>
      <c r="E212" s="492">
        <v>0.2548730526404735</v>
      </c>
      <c r="F212" s="492">
        <v>1.0019917144610906</v>
      </c>
      <c r="G212" s="492">
        <v>0</v>
      </c>
      <c r="H212" s="493">
        <v>0.27821946552948906</v>
      </c>
      <c r="I212" s="493">
        <v>0.88713381158461191</v>
      </c>
      <c r="J212" s="493">
        <v>0.65841367359138792</v>
      </c>
    </row>
    <row r="213" spans="1:10" s="7" customFormat="1" x14ac:dyDescent="0.2">
      <c r="A213" s="745" t="s">
        <v>633</v>
      </c>
      <c r="B213" s="751" t="s">
        <v>84</v>
      </c>
      <c r="C213" s="751">
        <v>6.528455903846484</v>
      </c>
      <c r="D213" s="751">
        <v>1.0098731378696488</v>
      </c>
      <c r="E213" s="751">
        <v>2.8908101738150216</v>
      </c>
      <c r="F213" s="751">
        <v>2.2566790640995245</v>
      </c>
      <c r="G213" s="751">
        <v>0.29446115753926916</v>
      </c>
      <c r="H213" s="751">
        <v>2.761257244369586</v>
      </c>
      <c r="I213" s="751">
        <v>2.031750823195456</v>
      </c>
      <c r="J213" s="751">
        <v>2.3057677032358965</v>
      </c>
    </row>
    <row r="214" spans="1:10" s="7" customFormat="1" x14ac:dyDescent="0.2">
      <c r="A214" s="742" t="s">
        <v>634</v>
      </c>
      <c r="B214" s="748" t="s">
        <v>84</v>
      </c>
      <c r="C214" s="748">
        <v>0</v>
      </c>
      <c r="D214" s="748">
        <v>0</v>
      </c>
      <c r="E214" s="748">
        <v>3.0615250190886086E-3</v>
      </c>
      <c r="F214" s="748">
        <v>0</v>
      </c>
      <c r="G214" s="748">
        <v>0</v>
      </c>
      <c r="H214" s="748">
        <v>2.7923102010910116E-3</v>
      </c>
      <c r="I214" s="748">
        <v>0</v>
      </c>
      <c r="J214" s="748">
        <v>1.0488463256794541E-3</v>
      </c>
    </row>
    <row r="215" spans="1:10" s="7" customFormat="1" x14ac:dyDescent="0.2">
      <c r="A215" s="746" t="s">
        <v>659</v>
      </c>
      <c r="B215" s="739" t="s">
        <v>84</v>
      </c>
      <c r="C215" s="739">
        <v>340.09655793799544</v>
      </c>
      <c r="D215" s="739">
        <v>125.50435436090288</v>
      </c>
      <c r="E215" s="739">
        <v>138.74938430515323</v>
      </c>
      <c r="F215" s="739">
        <v>156.45099284472471</v>
      </c>
      <c r="G215" s="739">
        <v>168.30240068910496</v>
      </c>
      <c r="H215" s="739">
        <v>138.97860984490393</v>
      </c>
      <c r="I215" s="739">
        <v>157.8095149078253</v>
      </c>
      <c r="J215" s="739">
        <v>150.73625865687342</v>
      </c>
    </row>
    <row r="216" spans="1:10" x14ac:dyDescent="0.2">
      <c r="A216" s="511" t="s">
        <v>640</v>
      </c>
      <c r="B216" s="3"/>
      <c r="C216" s="3"/>
      <c r="D216" s="212"/>
      <c r="E216" s="3"/>
      <c r="F216" s="3"/>
      <c r="G216" s="212"/>
      <c r="H216" s="3"/>
      <c r="I216" s="3"/>
      <c r="J216" s="3"/>
    </row>
    <row r="217" spans="1:10" x14ac:dyDescent="0.2">
      <c r="A217" s="38" t="s">
        <v>349</v>
      </c>
    </row>
    <row r="218" spans="1:10" x14ac:dyDescent="0.2">
      <c r="A218" s="242" t="s">
        <v>742</v>
      </c>
      <c r="B218" s="3"/>
      <c r="C218" s="3"/>
      <c r="D218" s="212"/>
      <c r="E218" s="3"/>
      <c r="F218" s="3"/>
      <c r="G218" s="212"/>
      <c r="H218" s="3"/>
      <c r="I218" s="3"/>
      <c r="J218" s="3"/>
    </row>
    <row r="220" spans="1:10" ht="87" customHeight="1" x14ac:dyDescent="0.2">
      <c r="A220" s="820" t="s">
        <v>350</v>
      </c>
      <c r="B220" s="821"/>
      <c r="C220" s="821"/>
      <c r="D220" s="821"/>
      <c r="E220" s="821"/>
      <c r="F220" s="821"/>
      <c r="G220" s="821"/>
      <c r="H220" s="821"/>
      <c r="I220" s="821"/>
      <c r="J220" s="822"/>
    </row>
  </sheetData>
  <mergeCells count="1">
    <mergeCell ref="A220:J220"/>
  </mergeCells>
  <printOptions horizontalCentered="1" verticalCentered="1"/>
  <pageMargins left="0.70866141732283472" right="0.70866141732283472" top="0.19685039370078741" bottom="0.19685039370078741" header="0.31496062992125984" footer="0.31496062992125984"/>
  <pageSetup paperSize="9" scale="50" firstPageNumber="89" orientation="landscape" useFirstPageNumber="1" r:id="rId1"/>
  <headerFooter>
    <oddHeader>&amp;R&amp;12Les groupements à fiscalité propre en 2023</oddHeader>
    <oddFooter>&amp;L&amp;12Direction Générale des Collectivités Locales / DESL&amp;C&amp;P&amp;R&amp;12Mise en ligne : janvier 2025</oddFooter>
    <firstHeader>&amp;RLes groupements à fiscalité propre en 2016</firstHeader>
    <firstFooter>&amp;LDirection Générale des Collectivités Locales / DESL&amp;C&amp;P&amp;RMise en ligne : mai 2018</firstFooter>
  </headerFooter>
  <rowBreaks count="2" manualBreakCount="2">
    <brk id="74" max="9" man="1"/>
    <brk id="14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53"/>
  <sheetViews>
    <sheetView zoomScaleNormal="100" zoomScaleSheetLayoutView="100" workbookViewId="0"/>
  </sheetViews>
  <sheetFormatPr baseColWidth="10" defaultRowHeight="12.75" x14ac:dyDescent="0.2"/>
  <cols>
    <col min="1" max="1" width="70.140625" customWidth="1"/>
    <col min="2" max="10" width="16.7109375" customWidth="1"/>
    <col min="12" max="12" width="12.42578125" bestFit="1" customWidth="1"/>
    <col min="14" max="14" width="12.140625" bestFit="1" customWidth="1"/>
  </cols>
  <sheetData>
    <row r="1" spans="1:30" ht="21" x14ac:dyDescent="0.25">
      <c r="A1" s="9" t="s">
        <v>716</v>
      </c>
    </row>
    <row r="2" spans="1:30" ht="18" x14ac:dyDescent="0.25">
      <c r="A2" s="9"/>
    </row>
    <row r="3" spans="1:30" x14ac:dyDescent="0.2">
      <c r="A3" s="47"/>
      <c r="E3" s="532"/>
      <c r="F3" s="532"/>
      <c r="H3" s="532"/>
      <c r="I3" s="532"/>
    </row>
    <row r="4" spans="1:30" ht="13.5" thickBot="1" x14ac:dyDescent="0.25"/>
    <row r="5" spans="1:30" ht="14.25" x14ac:dyDescent="0.2">
      <c r="A5" s="187"/>
      <c r="B5" s="807" t="s">
        <v>241</v>
      </c>
      <c r="C5" s="808"/>
      <c r="D5" s="809"/>
      <c r="E5" s="804" t="s">
        <v>171</v>
      </c>
      <c r="F5" s="805"/>
      <c r="G5" s="806"/>
      <c r="H5" s="805" t="s">
        <v>242</v>
      </c>
      <c r="I5" s="805"/>
      <c r="J5" s="806"/>
    </row>
    <row r="6" spans="1:30" x14ac:dyDescent="0.2">
      <c r="A6" s="188"/>
      <c r="B6" s="337"/>
      <c r="C6" s="338"/>
      <c r="D6" s="339"/>
      <c r="E6" s="337"/>
      <c r="F6" s="338"/>
      <c r="G6" s="339"/>
      <c r="H6" s="337"/>
      <c r="I6" s="338"/>
      <c r="J6" s="339"/>
    </row>
    <row r="7" spans="1:30" x14ac:dyDescent="0.2">
      <c r="A7" s="188"/>
      <c r="B7" s="340" t="s">
        <v>58</v>
      </c>
      <c r="C7" s="341" t="s">
        <v>20</v>
      </c>
      <c r="D7" s="342" t="s">
        <v>20</v>
      </c>
      <c r="E7" s="340" t="s">
        <v>58</v>
      </c>
      <c r="F7" s="341" t="s">
        <v>20</v>
      </c>
      <c r="G7" s="342" t="s">
        <v>20</v>
      </c>
      <c r="H7" s="340" t="s">
        <v>58</v>
      </c>
      <c r="I7" s="341" t="s">
        <v>20</v>
      </c>
      <c r="J7" s="342" t="s">
        <v>20</v>
      </c>
    </row>
    <row r="8" spans="1:30" x14ac:dyDescent="0.2">
      <c r="A8" s="188" t="s">
        <v>361</v>
      </c>
      <c r="B8" s="340" t="s">
        <v>59</v>
      </c>
      <c r="C8" s="341" t="s">
        <v>260</v>
      </c>
      <c r="D8" s="342" t="s">
        <v>197</v>
      </c>
      <c r="E8" s="340" t="s">
        <v>59</v>
      </c>
      <c r="F8" s="341" t="s">
        <v>260</v>
      </c>
      <c r="G8" s="342" t="s">
        <v>197</v>
      </c>
      <c r="H8" s="340" t="s">
        <v>59</v>
      </c>
      <c r="I8" s="341" t="s">
        <v>260</v>
      </c>
      <c r="J8" s="342" t="s">
        <v>197</v>
      </c>
    </row>
    <row r="9" spans="1:30" ht="12.75" customHeight="1" x14ac:dyDescent="0.2">
      <c r="A9" s="188"/>
      <c r="B9" s="340" t="s">
        <v>93</v>
      </c>
      <c r="C9" s="341" t="s">
        <v>198</v>
      </c>
      <c r="D9" s="342" t="s">
        <v>258</v>
      </c>
      <c r="E9" s="340" t="s">
        <v>93</v>
      </c>
      <c r="F9" s="341" t="s">
        <v>198</v>
      </c>
      <c r="G9" s="342" t="s">
        <v>258</v>
      </c>
      <c r="H9" s="340" t="s">
        <v>93</v>
      </c>
      <c r="I9" s="341" t="s">
        <v>198</v>
      </c>
      <c r="J9" s="342" t="s">
        <v>258</v>
      </c>
    </row>
    <row r="10" spans="1:30" ht="12.75" customHeight="1" x14ac:dyDescent="0.2">
      <c r="A10" s="188"/>
      <c r="B10" s="340" t="s">
        <v>261</v>
      </c>
      <c r="C10" s="341" t="s">
        <v>60</v>
      </c>
      <c r="D10" s="342" t="s">
        <v>259</v>
      </c>
      <c r="E10" s="340" t="s">
        <v>261</v>
      </c>
      <c r="F10" s="341" t="s">
        <v>60</v>
      </c>
      <c r="G10" s="342" t="s">
        <v>259</v>
      </c>
      <c r="H10" s="340" t="s">
        <v>261</v>
      </c>
      <c r="I10" s="341" t="s">
        <v>60</v>
      </c>
      <c r="J10" s="342" t="s">
        <v>259</v>
      </c>
    </row>
    <row r="11" spans="1:30" ht="12.75" customHeight="1" x14ac:dyDescent="0.2">
      <c r="A11" s="189"/>
      <c r="B11" s="343"/>
      <c r="C11" s="344"/>
      <c r="D11" s="345"/>
      <c r="E11" s="343"/>
      <c r="F11" s="344"/>
      <c r="G11" s="345"/>
      <c r="H11" s="343"/>
      <c r="I11" s="344"/>
      <c r="J11" s="345"/>
    </row>
    <row r="12" spans="1:30" x14ac:dyDescent="0.2">
      <c r="A12" s="615" t="s">
        <v>451</v>
      </c>
      <c r="B12" s="616">
        <v>2</v>
      </c>
      <c r="C12" s="617">
        <v>18.093</v>
      </c>
      <c r="D12" s="655">
        <f t="shared" ref="D12:D20" si="0">C12*1000/B12</f>
        <v>9046.5</v>
      </c>
      <c r="E12" s="618">
        <v>347</v>
      </c>
      <c r="F12" s="619">
        <v>3245.7820000000002</v>
      </c>
      <c r="G12" s="620">
        <f>F12*1000/E12</f>
        <v>9353.8386167146982</v>
      </c>
      <c r="H12" s="621">
        <f>B12+E12</f>
        <v>349</v>
      </c>
      <c r="I12" s="619">
        <f>C12+F12</f>
        <v>3263.875</v>
      </c>
      <c r="J12" s="620">
        <f>I12*1000/H12</f>
        <v>9352.0773638968476</v>
      </c>
      <c r="M12" s="532"/>
      <c r="N12" s="172"/>
      <c r="O12" s="172"/>
    </row>
    <row r="13" spans="1:30" x14ac:dyDescent="0.2">
      <c r="A13" s="173" t="s">
        <v>452</v>
      </c>
      <c r="B13" s="721">
        <v>1</v>
      </c>
      <c r="C13" s="722">
        <v>29.922999999999998</v>
      </c>
      <c r="D13" s="287">
        <f t="shared" si="0"/>
        <v>29923</v>
      </c>
      <c r="E13" s="610">
        <v>433</v>
      </c>
      <c r="F13" s="288">
        <v>9519.4750000000004</v>
      </c>
      <c r="G13" s="287">
        <f t="shared" ref="G13:G20" si="1">F13*1000/E13</f>
        <v>21984.930715935334</v>
      </c>
      <c r="H13" s="289">
        <f>B13+E13</f>
        <v>434</v>
      </c>
      <c r="I13" s="288">
        <f>C13+F13</f>
        <v>9549.398000000001</v>
      </c>
      <c r="J13" s="287">
        <f t="shared" ref="J13:J20" si="2">I13*1000/H13</f>
        <v>22003.221198156687</v>
      </c>
      <c r="M13" s="532"/>
      <c r="N13" s="172"/>
      <c r="O13" s="172"/>
    </row>
    <row r="14" spans="1:30" x14ac:dyDescent="0.2">
      <c r="A14" s="615" t="s">
        <v>453</v>
      </c>
      <c r="B14" s="618">
        <v>2</v>
      </c>
      <c r="C14" s="619">
        <v>61.984000000000002</v>
      </c>
      <c r="D14" s="620">
        <f t="shared" si="0"/>
        <v>30992</v>
      </c>
      <c r="E14" s="618">
        <v>183</v>
      </c>
      <c r="F14" s="619">
        <v>7073.0739999999996</v>
      </c>
      <c r="G14" s="620">
        <f t="shared" si="1"/>
        <v>38650.677595628418</v>
      </c>
      <c r="H14" s="621">
        <f t="shared" ref="H14:H20" si="3">B14+E14</f>
        <v>185</v>
      </c>
      <c r="I14" s="619">
        <f t="shared" ref="I14:I20" si="4">C14+F14</f>
        <v>7135.058</v>
      </c>
      <c r="J14" s="620">
        <f t="shared" si="2"/>
        <v>38567.881081081083</v>
      </c>
      <c r="M14" s="532"/>
      <c r="N14" s="172"/>
      <c r="O14" s="172"/>
    </row>
    <row r="15" spans="1:30" x14ac:dyDescent="0.2">
      <c r="A15" s="173" t="s">
        <v>255</v>
      </c>
      <c r="B15" s="286">
        <v>10</v>
      </c>
      <c r="C15" s="288">
        <v>773.31299999999999</v>
      </c>
      <c r="D15" s="287">
        <f t="shared" si="0"/>
        <v>77331.3</v>
      </c>
      <c r="E15" s="286">
        <v>148</v>
      </c>
      <c r="F15" s="288">
        <v>10070.977000000001</v>
      </c>
      <c r="G15" s="287">
        <f t="shared" si="1"/>
        <v>68047.141891891893</v>
      </c>
      <c r="H15" s="289">
        <f t="shared" si="3"/>
        <v>158</v>
      </c>
      <c r="I15" s="288">
        <f t="shared" si="4"/>
        <v>10844.29</v>
      </c>
      <c r="J15" s="287">
        <f t="shared" si="2"/>
        <v>68634.746835443031</v>
      </c>
      <c r="M15" s="532"/>
      <c r="N15" s="172"/>
      <c r="O15" s="172"/>
    </row>
    <row r="16" spans="1:30" s="170" customFormat="1" x14ac:dyDescent="0.2">
      <c r="A16" s="622" t="s">
        <v>253</v>
      </c>
      <c r="B16" s="623">
        <v>8</v>
      </c>
      <c r="C16" s="624">
        <v>1294.0329999999999</v>
      </c>
      <c r="D16" s="625">
        <f t="shared" si="0"/>
        <v>161754.125</v>
      </c>
      <c r="E16" s="623">
        <v>96</v>
      </c>
      <c r="F16" s="624">
        <v>15312.968999999999</v>
      </c>
      <c r="G16" s="625">
        <f t="shared" si="1"/>
        <v>159510.09375</v>
      </c>
      <c r="H16" s="626">
        <f t="shared" si="3"/>
        <v>104</v>
      </c>
      <c r="I16" s="624">
        <f t="shared" si="4"/>
        <v>16607.002</v>
      </c>
      <c r="J16" s="625">
        <f t="shared" si="2"/>
        <v>159682.71153846153</v>
      </c>
      <c r="K16"/>
      <c r="L16"/>
      <c r="M16" s="532"/>
      <c r="N16" s="172"/>
      <c r="O16" s="172"/>
      <c r="P16"/>
      <c r="Q16"/>
      <c r="R16"/>
      <c r="S16"/>
      <c r="T16"/>
      <c r="U16"/>
      <c r="V16"/>
      <c r="W16"/>
      <c r="X16"/>
      <c r="Y16"/>
      <c r="Z16"/>
      <c r="AA16"/>
      <c r="AB16"/>
      <c r="AC16"/>
      <c r="AD16"/>
    </row>
    <row r="17" spans="1:15" x14ac:dyDescent="0.2">
      <c r="A17" s="174" t="s">
        <v>254</v>
      </c>
      <c r="B17" s="290" t="s">
        <v>84</v>
      </c>
      <c r="C17" s="291" t="s">
        <v>84</v>
      </c>
      <c r="D17" s="642" t="s">
        <v>84</v>
      </c>
      <c r="E17" s="290">
        <v>25</v>
      </c>
      <c r="F17" s="291">
        <v>21245.07</v>
      </c>
      <c r="G17" s="292">
        <f t="shared" si="1"/>
        <v>849802.8</v>
      </c>
      <c r="H17" s="293">
        <f>E17</f>
        <v>25</v>
      </c>
      <c r="I17" s="291">
        <f>F17</f>
        <v>21245.07</v>
      </c>
      <c r="J17" s="292">
        <f t="shared" si="2"/>
        <v>849802.8</v>
      </c>
      <c r="M17" s="532"/>
      <c r="N17" s="172"/>
      <c r="O17" s="172"/>
    </row>
    <row r="18" spans="1:15" x14ac:dyDescent="0.2">
      <c r="A18" s="627" t="s">
        <v>256</v>
      </c>
      <c r="B18" s="628">
        <v>15</v>
      </c>
      <c r="C18" s="629">
        <v>883.31299999999999</v>
      </c>
      <c r="D18" s="630">
        <f t="shared" si="0"/>
        <v>58887.533333333333</v>
      </c>
      <c r="E18" s="628">
        <v>1111</v>
      </c>
      <c r="F18" s="629">
        <v>29909.308000000001</v>
      </c>
      <c r="G18" s="630">
        <f t="shared" si="1"/>
        <v>26921.069306930694</v>
      </c>
      <c r="H18" s="631">
        <f t="shared" si="3"/>
        <v>1126</v>
      </c>
      <c r="I18" s="629">
        <f t="shared" si="4"/>
        <v>30792.620999999999</v>
      </c>
      <c r="J18" s="630">
        <f t="shared" si="2"/>
        <v>27346.91030195382</v>
      </c>
      <c r="M18" s="532"/>
      <c r="N18" s="172"/>
      <c r="O18" s="172"/>
    </row>
    <row r="19" spans="1:15" x14ac:dyDescent="0.2">
      <c r="A19" s="644" t="s">
        <v>438</v>
      </c>
      <c r="B19" s="611">
        <v>8</v>
      </c>
      <c r="C19" s="612">
        <v>1294.0329999999999</v>
      </c>
      <c r="D19" s="613">
        <f t="shared" si="0"/>
        <v>161754.125</v>
      </c>
      <c r="E19" s="611">
        <v>121</v>
      </c>
      <c r="F19" s="612">
        <v>36558.038999999997</v>
      </c>
      <c r="G19" s="613">
        <f t="shared" si="1"/>
        <v>302132.55371900828</v>
      </c>
      <c r="H19" s="614">
        <f t="shared" si="3"/>
        <v>129</v>
      </c>
      <c r="I19" s="612">
        <f t="shared" si="4"/>
        <v>37852.072</v>
      </c>
      <c r="J19" s="613">
        <f t="shared" si="2"/>
        <v>293426.9147286822</v>
      </c>
      <c r="M19" s="532"/>
      <c r="N19" s="172"/>
      <c r="O19" s="172"/>
    </row>
    <row r="20" spans="1:15" ht="13.5" thickBot="1" x14ac:dyDescent="0.25">
      <c r="A20" s="632" t="s">
        <v>257</v>
      </c>
      <c r="B20" s="633">
        <v>23</v>
      </c>
      <c r="C20" s="634">
        <v>2177.346</v>
      </c>
      <c r="D20" s="635">
        <f t="shared" si="0"/>
        <v>94667.217391304352</v>
      </c>
      <c r="E20" s="633">
        <v>1232</v>
      </c>
      <c r="F20" s="634">
        <v>66467.346999999994</v>
      </c>
      <c r="G20" s="635">
        <f t="shared" si="1"/>
        <v>53950.768668831166</v>
      </c>
      <c r="H20" s="636">
        <f t="shared" si="3"/>
        <v>1255</v>
      </c>
      <c r="I20" s="634">
        <f t="shared" si="4"/>
        <v>68644.692999999999</v>
      </c>
      <c r="J20" s="635">
        <f t="shared" si="2"/>
        <v>54696.966533864543</v>
      </c>
      <c r="M20" s="532"/>
      <c r="N20" s="172"/>
      <c r="O20" s="172"/>
    </row>
    <row r="21" spans="1:15" x14ac:dyDescent="0.2">
      <c r="A21" s="171" t="s">
        <v>365</v>
      </c>
      <c r="B21" s="3"/>
      <c r="C21" s="3"/>
      <c r="D21" s="3"/>
      <c r="G21" s="163"/>
      <c r="J21" s="163"/>
      <c r="M21" s="532"/>
      <c r="N21" s="172"/>
    </row>
    <row r="22" spans="1:15" x14ac:dyDescent="0.2">
      <c r="A22" s="171" t="s">
        <v>399</v>
      </c>
      <c r="B22" s="3"/>
      <c r="C22" s="3"/>
      <c r="D22" s="3"/>
      <c r="G22" s="163"/>
      <c r="J22" s="163"/>
      <c r="M22" s="532"/>
      <c r="N22" s="172"/>
    </row>
    <row r="23" spans="1:15" x14ac:dyDescent="0.2">
      <c r="A23" s="171" t="s">
        <v>196</v>
      </c>
      <c r="B23" s="3"/>
      <c r="C23" s="3"/>
      <c r="D23" s="3"/>
      <c r="G23" s="163"/>
      <c r="I23" s="532"/>
      <c r="J23" s="163"/>
      <c r="M23" s="532"/>
      <c r="N23" s="172"/>
    </row>
    <row r="24" spans="1:15" x14ac:dyDescent="0.2">
      <c r="A24" s="8" t="s">
        <v>217</v>
      </c>
    </row>
    <row r="25" spans="1:15" x14ac:dyDescent="0.2">
      <c r="A25" s="175" t="s">
        <v>718</v>
      </c>
      <c r="B25" s="172"/>
      <c r="C25" s="172"/>
      <c r="D25" s="172"/>
      <c r="E25" s="172"/>
      <c r="F25" s="172"/>
      <c r="G25" s="172"/>
      <c r="H25" s="172"/>
      <c r="I25" s="172"/>
      <c r="J25" s="172"/>
    </row>
    <row r="26" spans="1:15" x14ac:dyDescent="0.2">
      <c r="A26" s="175" t="s">
        <v>715</v>
      </c>
    </row>
    <row r="27" spans="1:15" x14ac:dyDescent="0.2">
      <c r="A27" s="171"/>
    </row>
    <row r="28" spans="1:15" ht="21" x14ac:dyDescent="0.25">
      <c r="A28" s="9" t="s">
        <v>717</v>
      </c>
    </row>
    <row r="29" spans="1:15" ht="18" x14ac:dyDescent="0.25">
      <c r="A29" s="9"/>
    </row>
    <row r="30" spans="1:15" x14ac:dyDescent="0.2">
      <c r="A30" s="47"/>
      <c r="E30" s="532"/>
      <c r="F30" s="532"/>
    </row>
    <row r="31" spans="1:15" ht="13.5" thickBot="1" x14ac:dyDescent="0.25"/>
    <row r="32" spans="1:15" ht="14.25" x14ac:dyDescent="0.2">
      <c r="A32" s="187"/>
      <c r="B32" s="807" t="s">
        <v>241</v>
      </c>
      <c r="C32" s="808"/>
      <c r="D32" s="809"/>
      <c r="E32" s="804" t="s">
        <v>171</v>
      </c>
      <c r="F32" s="805"/>
      <c r="G32" s="806"/>
      <c r="H32" s="805" t="s">
        <v>242</v>
      </c>
      <c r="I32" s="805"/>
      <c r="J32" s="806"/>
    </row>
    <row r="33" spans="1:30" x14ac:dyDescent="0.2">
      <c r="A33" s="188"/>
      <c r="B33" s="337"/>
      <c r="C33" s="338"/>
      <c r="D33" s="339"/>
      <c r="E33" s="337"/>
      <c r="F33" s="338"/>
      <c r="G33" s="339"/>
      <c r="H33" s="337"/>
      <c r="I33" s="338"/>
      <c r="J33" s="339"/>
    </row>
    <row r="34" spans="1:30" x14ac:dyDescent="0.2">
      <c r="A34" s="188"/>
      <c r="B34" s="340" t="s">
        <v>58</v>
      </c>
      <c r="C34" s="341" t="s">
        <v>236</v>
      </c>
      <c r="D34" s="342" t="s">
        <v>58</v>
      </c>
      <c r="E34" s="340" t="s">
        <v>58</v>
      </c>
      <c r="F34" s="341" t="s">
        <v>236</v>
      </c>
      <c r="G34" s="342" t="s">
        <v>58</v>
      </c>
      <c r="H34" s="340" t="s">
        <v>58</v>
      </c>
      <c r="I34" s="341" t="s">
        <v>236</v>
      </c>
      <c r="J34" s="342" t="s">
        <v>58</v>
      </c>
    </row>
    <row r="35" spans="1:30" x14ac:dyDescent="0.2">
      <c r="A35" s="188" t="s">
        <v>361</v>
      </c>
      <c r="B35" s="340" t="s">
        <v>59</v>
      </c>
      <c r="C35" s="341" t="s">
        <v>359</v>
      </c>
      <c r="D35" s="342" t="s">
        <v>360</v>
      </c>
      <c r="E35" s="340" t="s">
        <v>59</v>
      </c>
      <c r="F35" s="341" t="s">
        <v>359</v>
      </c>
      <c r="G35" s="342" t="s">
        <v>360</v>
      </c>
      <c r="H35" s="340" t="s">
        <v>59</v>
      </c>
      <c r="I35" s="341" t="s">
        <v>359</v>
      </c>
      <c r="J35" s="342" t="s">
        <v>360</v>
      </c>
    </row>
    <row r="36" spans="1:30" ht="12.75" customHeight="1" x14ac:dyDescent="0.2">
      <c r="A36" s="188"/>
      <c r="B36" s="340" t="s">
        <v>93</v>
      </c>
      <c r="C36" s="341" t="s">
        <v>358</v>
      </c>
      <c r="D36" s="342" t="s">
        <v>364</v>
      </c>
      <c r="E36" s="340" t="s">
        <v>93</v>
      </c>
      <c r="F36" s="341" t="s">
        <v>358</v>
      </c>
      <c r="G36" s="342" t="s">
        <v>364</v>
      </c>
      <c r="H36" s="340" t="s">
        <v>93</v>
      </c>
      <c r="I36" s="341" t="s">
        <v>358</v>
      </c>
      <c r="J36" s="342" t="s">
        <v>364</v>
      </c>
    </row>
    <row r="37" spans="1:30" ht="12.75" customHeight="1" x14ac:dyDescent="0.2">
      <c r="A37" s="188"/>
      <c r="B37" s="340" t="s">
        <v>261</v>
      </c>
      <c r="C37" s="341" t="s">
        <v>362</v>
      </c>
      <c r="D37" s="342" t="s">
        <v>363</v>
      </c>
      <c r="E37" s="340" t="s">
        <v>261</v>
      </c>
      <c r="F37" s="341" t="s">
        <v>362</v>
      </c>
      <c r="G37" s="342" t="s">
        <v>363</v>
      </c>
      <c r="H37" s="340" t="s">
        <v>261</v>
      </c>
      <c r="I37" s="341" t="s">
        <v>362</v>
      </c>
      <c r="J37" s="342" t="s">
        <v>363</v>
      </c>
    </row>
    <row r="38" spans="1:30" ht="12.75" customHeight="1" x14ac:dyDescent="0.2">
      <c r="A38" s="189"/>
      <c r="B38" s="343"/>
      <c r="C38" s="344"/>
      <c r="D38" s="345"/>
      <c r="E38" s="343"/>
      <c r="F38" s="344"/>
      <c r="G38" s="345"/>
      <c r="H38" s="343"/>
      <c r="I38" s="344"/>
      <c r="J38" s="345"/>
    </row>
    <row r="39" spans="1:30" x14ac:dyDescent="0.2">
      <c r="A39" s="615" t="s">
        <v>451</v>
      </c>
      <c r="B39" s="616">
        <v>2</v>
      </c>
      <c r="C39" s="617">
        <v>7</v>
      </c>
      <c r="D39" s="656">
        <f>C39/B39</f>
        <v>3.5</v>
      </c>
      <c r="E39" s="618">
        <v>347</v>
      </c>
      <c r="F39" s="619">
        <v>7413</v>
      </c>
      <c r="G39" s="637">
        <f>F39/E39</f>
        <v>21.363112391930837</v>
      </c>
      <c r="H39" s="621">
        <f t="shared" ref="H39:I43" si="5">B39+E39</f>
        <v>349</v>
      </c>
      <c r="I39" s="619">
        <f t="shared" si="5"/>
        <v>7420</v>
      </c>
      <c r="J39" s="637">
        <f>I39/H39</f>
        <v>21.260744985673352</v>
      </c>
      <c r="N39" s="532"/>
    </row>
    <row r="40" spans="1:30" x14ac:dyDescent="0.2">
      <c r="A40" s="173" t="s">
        <v>452</v>
      </c>
      <c r="B40" s="721">
        <v>1</v>
      </c>
      <c r="C40" s="723">
        <v>4</v>
      </c>
      <c r="D40" s="609">
        <f>C40/B40</f>
        <v>4</v>
      </c>
      <c r="E40" s="610">
        <v>433</v>
      </c>
      <c r="F40" s="608">
        <v>11644</v>
      </c>
      <c r="G40" s="609">
        <f t="shared" ref="G40:G47" si="6">F40/E40</f>
        <v>26.891454965357969</v>
      </c>
      <c r="H40" s="289">
        <f t="shared" si="5"/>
        <v>434</v>
      </c>
      <c r="I40" s="608">
        <f t="shared" si="5"/>
        <v>11648</v>
      </c>
      <c r="J40" s="609">
        <f t="shared" ref="J40:J47" si="7">I40/H40</f>
        <v>26.838709677419356</v>
      </c>
      <c r="N40" s="532"/>
    </row>
    <row r="41" spans="1:30" x14ac:dyDescent="0.2">
      <c r="A41" s="615" t="s">
        <v>453</v>
      </c>
      <c r="B41" s="618">
        <v>2</v>
      </c>
      <c r="C41" s="619">
        <v>6</v>
      </c>
      <c r="D41" s="637">
        <f>C41/B41</f>
        <v>3</v>
      </c>
      <c r="E41" s="618">
        <v>183</v>
      </c>
      <c r="F41" s="619">
        <v>5777</v>
      </c>
      <c r="G41" s="637">
        <f t="shared" si="6"/>
        <v>31.568306010928961</v>
      </c>
      <c r="H41" s="621">
        <f t="shared" si="5"/>
        <v>185</v>
      </c>
      <c r="I41" s="619">
        <f t="shared" si="5"/>
        <v>5783</v>
      </c>
      <c r="J41" s="637">
        <f t="shared" si="7"/>
        <v>31.25945945945946</v>
      </c>
      <c r="N41" s="532"/>
    </row>
    <row r="42" spans="1:30" x14ac:dyDescent="0.2">
      <c r="A42" s="173" t="s">
        <v>255</v>
      </c>
      <c r="B42" s="286">
        <v>10</v>
      </c>
      <c r="C42" s="608">
        <v>66</v>
      </c>
      <c r="D42" s="609">
        <f>C42/B42</f>
        <v>6.6</v>
      </c>
      <c r="E42" s="286">
        <v>148</v>
      </c>
      <c r="F42" s="608">
        <v>4949</v>
      </c>
      <c r="G42" s="609">
        <f t="shared" si="6"/>
        <v>33.439189189189186</v>
      </c>
      <c r="H42" s="289">
        <f t="shared" si="5"/>
        <v>158</v>
      </c>
      <c r="I42" s="608">
        <f t="shared" si="5"/>
        <v>5015</v>
      </c>
      <c r="J42" s="609">
        <f t="shared" si="7"/>
        <v>31.740506329113924</v>
      </c>
      <c r="N42" s="532"/>
    </row>
    <row r="43" spans="1:30" s="170" customFormat="1" x14ac:dyDescent="0.2">
      <c r="A43" s="622" t="s">
        <v>253</v>
      </c>
      <c r="B43" s="623">
        <v>8</v>
      </c>
      <c r="C43" s="624">
        <v>46</v>
      </c>
      <c r="D43" s="638">
        <f>C43/B43</f>
        <v>5.75</v>
      </c>
      <c r="E43" s="623">
        <v>96</v>
      </c>
      <c r="F43" s="624">
        <v>3663</v>
      </c>
      <c r="G43" s="638">
        <f t="shared" si="6"/>
        <v>38.15625</v>
      </c>
      <c r="H43" s="626">
        <f t="shared" si="5"/>
        <v>104</v>
      </c>
      <c r="I43" s="624">
        <f t="shared" si="5"/>
        <v>3709</v>
      </c>
      <c r="J43" s="638">
        <f t="shared" si="7"/>
        <v>35.66346153846154</v>
      </c>
      <c r="K43"/>
      <c r="L43"/>
      <c r="M43"/>
      <c r="N43" s="532"/>
      <c r="O43"/>
      <c r="P43"/>
      <c r="Q43"/>
      <c r="R43"/>
      <c r="S43"/>
      <c r="T43"/>
      <c r="U43"/>
      <c r="V43"/>
      <c r="W43"/>
      <c r="X43"/>
      <c r="Y43"/>
      <c r="Z43"/>
      <c r="AA43"/>
      <c r="AB43"/>
      <c r="AC43"/>
      <c r="AD43"/>
    </row>
    <row r="44" spans="1:30" x14ac:dyDescent="0.2">
      <c r="A44" s="174" t="s">
        <v>254</v>
      </c>
      <c r="B44" s="290" t="s">
        <v>84</v>
      </c>
      <c r="C44" s="641" t="s">
        <v>84</v>
      </c>
      <c r="D44" s="642" t="s">
        <v>84</v>
      </c>
      <c r="E44" s="290">
        <v>25</v>
      </c>
      <c r="F44" s="641">
        <v>1366</v>
      </c>
      <c r="G44" s="643">
        <f t="shared" si="6"/>
        <v>54.64</v>
      </c>
      <c r="H44" s="293">
        <f>E44</f>
        <v>25</v>
      </c>
      <c r="I44" s="641">
        <f>F44</f>
        <v>1366</v>
      </c>
      <c r="J44" s="643">
        <f t="shared" si="7"/>
        <v>54.64</v>
      </c>
      <c r="N44" s="532"/>
    </row>
    <row r="45" spans="1:30" x14ac:dyDescent="0.2">
      <c r="A45" s="627" t="s">
        <v>256</v>
      </c>
      <c r="B45" s="628">
        <v>15</v>
      </c>
      <c r="C45" s="629">
        <v>83</v>
      </c>
      <c r="D45" s="639">
        <f>C45/B45</f>
        <v>5.5333333333333332</v>
      </c>
      <c r="E45" s="628">
        <v>1111</v>
      </c>
      <c r="F45" s="629">
        <v>29783</v>
      </c>
      <c r="G45" s="639">
        <f t="shared" si="6"/>
        <v>26.807380738073807</v>
      </c>
      <c r="H45" s="631">
        <f t="shared" ref="H45:I47" si="8">B45+E45</f>
        <v>1126</v>
      </c>
      <c r="I45" s="629">
        <f t="shared" si="8"/>
        <v>29866</v>
      </c>
      <c r="J45" s="639">
        <f t="shared" si="7"/>
        <v>26.523978685612789</v>
      </c>
      <c r="N45" s="532"/>
    </row>
    <row r="46" spans="1:30" x14ac:dyDescent="0.2">
      <c r="A46" s="644" t="s">
        <v>438</v>
      </c>
      <c r="B46" s="611">
        <v>8</v>
      </c>
      <c r="C46" s="645">
        <v>46</v>
      </c>
      <c r="D46" s="646">
        <f>C46/B46</f>
        <v>5.75</v>
      </c>
      <c r="E46" s="611">
        <v>121</v>
      </c>
      <c r="F46" s="645">
        <v>5029</v>
      </c>
      <c r="G46" s="646">
        <f t="shared" si="6"/>
        <v>41.561983471074377</v>
      </c>
      <c r="H46" s="614">
        <f t="shared" si="8"/>
        <v>129</v>
      </c>
      <c r="I46" s="645">
        <f t="shared" si="8"/>
        <v>5075</v>
      </c>
      <c r="J46" s="646">
        <f t="shared" si="7"/>
        <v>39.34108527131783</v>
      </c>
      <c r="N46" s="532"/>
    </row>
    <row r="47" spans="1:30" ht="13.5" thickBot="1" x14ac:dyDescent="0.25">
      <c r="A47" s="632" t="s">
        <v>257</v>
      </c>
      <c r="B47" s="633">
        <v>23</v>
      </c>
      <c r="C47" s="634">
        <v>129</v>
      </c>
      <c r="D47" s="640">
        <f>C47/B47</f>
        <v>5.6086956521739131</v>
      </c>
      <c r="E47" s="633">
        <v>1232</v>
      </c>
      <c r="F47" s="634">
        <v>34812</v>
      </c>
      <c r="G47" s="640">
        <f t="shared" si="6"/>
        <v>28.256493506493506</v>
      </c>
      <c r="H47" s="636">
        <f t="shared" si="8"/>
        <v>1255</v>
      </c>
      <c r="I47" s="634">
        <f t="shared" si="8"/>
        <v>34941</v>
      </c>
      <c r="J47" s="640">
        <f t="shared" si="7"/>
        <v>27.841434262948209</v>
      </c>
      <c r="N47" s="532"/>
    </row>
    <row r="48" spans="1:30" x14ac:dyDescent="0.2">
      <c r="A48" s="171" t="s">
        <v>365</v>
      </c>
      <c r="B48" s="3"/>
      <c r="C48" s="3"/>
      <c r="D48" s="3"/>
      <c r="G48" s="163"/>
      <c r="J48" s="163"/>
    </row>
    <row r="49" spans="1:10" x14ac:dyDescent="0.2">
      <c r="A49" s="171" t="s">
        <v>399</v>
      </c>
      <c r="B49" s="3"/>
      <c r="C49" s="3"/>
      <c r="D49" s="3"/>
      <c r="G49" s="163"/>
      <c r="J49" s="163"/>
    </row>
    <row r="50" spans="1:10" x14ac:dyDescent="0.2">
      <c r="A50" s="171" t="s">
        <v>196</v>
      </c>
      <c r="B50" s="3"/>
      <c r="C50" s="3"/>
      <c r="D50" s="3"/>
      <c r="G50" s="163"/>
      <c r="I50" s="532"/>
      <c r="J50" s="163"/>
    </row>
    <row r="51" spans="1:10" x14ac:dyDescent="0.2">
      <c r="A51" s="8" t="s">
        <v>217</v>
      </c>
    </row>
    <row r="52" spans="1:10" x14ac:dyDescent="0.2">
      <c r="A52" s="175" t="s">
        <v>719</v>
      </c>
      <c r="B52" s="172"/>
      <c r="C52" s="172"/>
      <c r="D52" s="172"/>
      <c r="E52" s="172"/>
      <c r="F52" s="172"/>
      <c r="G52" s="172"/>
      <c r="H52" s="172"/>
      <c r="I52" s="172"/>
      <c r="J52" s="172"/>
    </row>
    <row r="53" spans="1:10" x14ac:dyDescent="0.2">
      <c r="A53" s="175" t="s">
        <v>715</v>
      </c>
    </row>
  </sheetData>
  <mergeCells count="6">
    <mergeCell ref="E5:G5"/>
    <mergeCell ref="B5:D5"/>
    <mergeCell ref="H5:J5"/>
    <mergeCell ref="B32:D32"/>
    <mergeCell ref="E32:G32"/>
    <mergeCell ref="H32:J32"/>
  </mergeCells>
  <phoneticPr fontId="3" type="noConversion"/>
  <pageMargins left="0.59055118110236227" right="0.59055118110236227" top="1.4173228346456694" bottom="0.98425196850393704" header="0.27559055118110237" footer="0.31496062992125984"/>
  <pageSetup paperSize="9" scale="61" firstPageNumber="2" orientation="landscape" useFirstPageNumber="1" r:id="rId1"/>
  <headerFooter alignWithMargins="0">
    <oddHeader>&amp;R&amp;12Les finances des groupements à fiscalité propre en 2023</oddHeader>
    <oddFooter>&amp;L&amp;12Direction Générale des Collectivités Locales / DESL&amp;C&amp;12&amp;P&amp;RMise en ligne : janvier 2025</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0"/>
  <sheetViews>
    <sheetView zoomScaleNormal="100" workbookViewId="0"/>
  </sheetViews>
  <sheetFormatPr baseColWidth="10" defaultRowHeight="12.75" x14ac:dyDescent="0.2"/>
  <cols>
    <col min="1" max="1" width="78.5703125" customWidth="1"/>
    <col min="2" max="10" width="17.28515625" customWidth="1"/>
    <col min="12" max="12" width="12" bestFit="1" customWidth="1"/>
  </cols>
  <sheetData>
    <row r="1" spans="1:10" ht="18" x14ac:dyDescent="0.25">
      <c r="A1" s="9" t="s">
        <v>549</v>
      </c>
    </row>
    <row r="2" spans="1:10" ht="18" x14ac:dyDescent="0.25">
      <c r="A2" s="9"/>
    </row>
    <row r="3" spans="1:10" ht="16.5" x14ac:dyDescent="0.25">
      <c r="A3" s="88" t="s">
        <v>802</v>
      </c>
    </row>
    <row r="4" spans="1:10" ht="13.5" thickBot="1" x14ac:dyDescent="0.25">
      <c r="A4" s="205"/>
      <c r="J4" s="398" t="s">
        <v>334</v>
      </c>
    </row>
    <row r="5" spans="1:10" x14ac:dyDescent="0.2">
      <c r="A5" s="204" t="s">
        <v>643</v>
      </c>
      <c r="B5" s="480" t="s">
        <v>34</v>
      </c>
      <c r="C5" s="480" t="s">
        <v>455</v>
      </c>
      <c r="D5" s="480" t="s">
        <v>457</v>
      </c>
      <c r="E5" s="480" t="s">
        <v>97</v>
      </c>
      <c r="F5" s="480" t="s">
        <v>267</v>
      </c>
      <c r="G5" s="481">
        <v>300000</v>
      </c>
      <c r="H5" s="482" t="s">
        <v>342</v>
      </c>
      <c r="I5" s="482" t="s">
        <v>342</v>
      </c>
      <c r="J5" s="482" t="s">
        <v>340</v>
      </c>
    </row>
    <row r="6" spans="1:10" x14ac:dyDescent="0.2">
      <c r="A6" s="203"/>
      <c r="B6" s="483" t="s">
        <v>454</v>
      </c>
      <c r="C6" s="483" t="s">
        <v>35</v>
      </c>
      <c r="D6" s="483" t="s">
        <v>35</v>
      </c>
      <c r="E6" s="483" t="s">
        <v>35</v>
      </c>
      <c r="F6" s="483" t="s">
        <v>35</v>
      </c>
      <c r="G6" s="483" t="s">
        <v>36</v>
      </c>
      <c r="H6" s="484" t="s">
        <v>509</v>
      </c>
      <c r="I6" s="484" t="s">
        <v>282</v>
      </c>
      <c r="J6" s="484" t="s">
        <v>106</v>
      </c>
    </row>
    <row r="7" spans="1:10" ht="13.5" thickBot="1" x14ac:dyDescent="0.25">
      <c r="A7" s="206"/>
      <c r="B7" s="485" t="s">
        <v>36</v>
      </c>
      <c r="C7" s="485" t="s">
        <v>456</v>
      </c>
      <c r="D7" s="485" t="s">
        <v>99</v>
      </c>
      <c r="E7" s="485" t="s">
        <v>100</v>
      </c>
      <c r="F7" s="485" t="s">
        <v>268</v>
      </c>
      <c r="G7" s="485" t="s">
        <v>101</v>
      </c>
      <c r="H7" s="486" t="s">
        <v>282</v>
      </c>
      <c r="I7" s="486" t="s">
        <v>101</v>
      </c>
      <c r="J7" s="486" t="s">
        <v>343</v>
      </c>
    </row>
    <row r="9" spans="1:10" x14ac:dyDescent="0.2">
      <c r="A9" s="496" t="s">
        <v>595</v>
      </c>
      <c r="B9" s="497" t="s">
        <v>84</v>
      </c>
      <c r="C9" s="497">
        <f>'T 5.4'!C9+'T 5.5'!C9</f>
        <v>10.51862304</v>
      </c>
      <c r="D9" s="497">
        <f>'T 5.4'!D9+'T 5.5'!D9</f>
        <v>127.50542037900001</v>
      </c>
      <c r="E9" s="497">
        <f>'T 5.4'!E9+'T 5.5'!E9</f>
        <v>1177.9172001789998</v>
      </c>
      <c r="F9" s="497">
        <f>'T 5.4'!F9+'T 5.5'!F9</f>
        <v>1784.414339489</v>
      </c>
      <c r="G9" s="497">
        <f>'T 5.4'!G9+'T 5.5'!G9</f>
        <v>129.78155980899999</v>
      </c>
      <c r="H9" s="498">
        <f>'T 5.4'!H9+'T 5.5'!H9</f>
        <v>1315.9412435979998</v>
      </c>
      <c r="I9" s="498">
        <f>'T 5.4'!I9+'T 5.5'!I9</f>
        <v>1914.1958992980001</v>
      </c>
      <c r="J9" s="498">
        <f>'T 5.4'!J9+'T 5.5'!J9</f>
        <v>3230.1371428960001</v>
      </c>
    </row>
    <row r="10" spans="1:10" x14ac:dyDescent="0.2">
      <c r="A10" s="476" t="s">
        <v>596</v>
      </c>
      <c r="B10" s="488" t="s">
        <v>84</v>
      </c>
      <c r="C10" s="488">
        <f>'T 5.4'!C10+'T 5.5'!C10</f>
        <v>1.2727667199999999</v>
      </c>
      <c r="D10" s="488">
        <f>'T 5.4'!D10+'T 5.5'!D10</f>
        <v>18.931302899000002</v>
      </c>
      <c r="E10" s="488">
        <f>'T 5.4'!E10+'T 5.5'!E10</f>
        <v>97.34426953900001</v>
      </c>
      <c r="F10" s="488">
        <f>'T 5.4'!F10+'T 5.5'!F10</f>
        <v>153.949432688</v>
      </c>
      <c r="G10" s="488">
        <f>'T 5.4'!G10+'T 5.5'!G10</f>
        <v>13.718732810000001</v>
      </c>
      <c r="H10" s="267">
        <f>'T 5.4'!H10+'T 5.5'!H10</f>
        <v>117.548339158</v>
      </c>
      <c r="I10" s="267">
        <f>'T 5.4'!I10+'T 5.5'!I10</f>
        <v>167.66816549799998</v>
      </c>
      <c r="J10" s="267">
        <f>'T 5.4'!J10+'T 5.5'!J10</f>
        <v>285.21650465599998</v>
      </c>
    </row>
    <row r="11" spans="1:10" x14ac:dyDescent="0.2">
      <c r="A11" s="477" t="s">
        <v>321</v>
      </c>
      <c r="B11" s="489" t="s">
        <v>84</v>
      </c>
      <c r="C11" s="489">
        <f>'T 5.4'!C11+'T 5.5'!C11</f>
        <v>8.5098051699999999</v>
      </c>
      <c r="D11" s="489">
        <f>'T 5.4'!D11+'T 5.5'!D11</f>
        <v>104.635804479</v>
      </c>
      <c r="E11" s="489">
        <f>'T 5.4'!E11+'T 5.5'!E11</f>
        <v>1040.6669382489999</v>
      </c>
      <c r="F11" s="489">
        <f>'T 5.4'!F11+'T 5.5'!F11</f>
        <v>1564.734536379</v>
      </c>
      <c r="G11" s="489">
        <f>'T 5.4'!G11+'T 5.5'!G11</f>
        <v>110.76532650999999</v>
      </c>
      <c r="H11" s="490">
        <f>'T 5.4'!H11+'T 5.5'!H11</f>
        <v>1153.812547898</v>
      </c>
      <c r="I11" s="490">
        <f>'T 5.4'!I11+'T 5.5'!I11</f>
        <v>1675.4998628889998</v>
      </c>
      <c r="J11" s="490">
        <f>'T 5.4'!J11+'T 5.5'!J11</f>
        <v>2829.3124107869999</v>
      </c>
    </row>
    <row r="12" spans="1:10" x14ac:dyDescent="0.2">
      <c r="A12" s="476" t="s">
        <v>597</v>
      </c>
      <c r="B12" s="488" t="s">
        <v>84</v>
      </c>
      <c r="C12" s="488">
        <f>'T 5.4'!C12+'T 5.5'!C12</f>
        <v>0.64089227000000004</v>
      </c>
      <c r="D12" s="488">
        <f>'T 5.4'!D12+'T 5.5'!D12</f>
        <v>3.938313</v>
      </c>
      <c r="E12" s="488">
        <f>'T 5.4'!E12+'T 5.5'!E12</f>
        <v>39.242638369999995</v>
      </c>
      <c r="F12" s="488">
        <f>'T 5.4'!F12+'T 5.5'!F12</f>
        <v>63.540367860000003</v>
      </c>
      <c r="G12" s="488">
        <f>'T 5.4'!G12+'T 5.5'!G12</f>
        <v>5.29750049</v>
      </c>
      <c r="H12" s="267">
        <f>'T 5.4'!H12+'T 5.5'!H12</f>
        <v>43.821843639999997</v>
      </c>
      <c r="I12" s="267">
        <f>'T 5.4'!I12+'T 5.5'!I12</f>
        <v>68.837868350000008</v>
      </c>
      <c r="J12" s="267">
        <f>'T 5.4'!J12+'T 5.5'!J12</f>
        <v>112.65971199000001</v>
      </c>
    </row>
    <row r="13" spans="1:10" x14ac:dyDescent="0.2">
      <c r="A13" s="477" t="s">
        <v>598</v>
      </c>
      <c r="B13" s="489" t="s">
        <v>84</v>
      </c>
      <c r="C13" s="489">
        <f>'T 5.4'!C13+'T 5.5'!C13</f>
        <v>9.5158880000000001E-2</v>
      </c>
      <c r="D13" s="489">
        <f>'T 5.4'!D13+'T 5.5'!D13</f>
        <v>0</v>
      </c>
      <c r="E13" s="489">
        <f>'T 5.4'!E13+'T 5.5'!E13</f>
        <v>0.6633540200000001</v>
      </c>
      <c r="F13" s="489">
        <f>'T 5.4'!F13+'T 5.5'!F13</f>
        <v>2.1900025599999999</v>
      </c>
      <c r="G13" s="489">
        <f>'T 5.4'!G13+'T 5.5'!G13</f>
        <v>0</v>
      </c>
      <c r="H13" s="490">
        <f>'T 5.4'!H13+'T 5.5'!H13</f>
        <v>0.75851290000000016</v>
      </c>
      <c r="I13" s="490">
        <f>'T 5.4'!I13+'T 5.5'!I13</f>
        <v>2.1900025599999999</v>
      </c>
      <c r="J13" s="490">
        <f>'T 5.4'!J13+'T 5.5'!J13</f>
        <v>2.9485154600000003</v>
      </c>
    </row>
    <row r="14" spans="1:10" x14ac:dyDescent="0.2">
      <c r="A14" s="501" t="s">
        <v>322</v>
      </c>
      <c r="B14" s="502" t="s">
        <v>84</v>
      </c>
      <c r="C14" s="502">
        <f>'T 5.4'!C14+'T 5.5'!C14</f>
        <v>1.4534668589999999</v>
      </c>
      <c r="D14" s="502">
        <f>'T 5.4'!D14+'T 5.5'!D14</f>
        <v>18.206692120000003</v>
      </c>
      <c r="E14" s="502">
        <f>'T 5.4'!E14+'T 5.5'!E14</f>
        <v>181.71422169000002</v>
      </c>
      <c r="F14" s="502">
        <f>'T 5.4'!F14+'T 5.5'!F14</f>
        <v>336.54914450999996</v>
      </c>
      <c r="G14" s="502">
        <f>'T 5.4'!G14+'T 5.5'!G14</f>
        <v>19.94699726</v>
      </c>
      <c r="H14" s="503">
        <f>'T 5.4'!H14+'T 5.5'!H14</f>
        <v>201.374380669</v>
      </c>
      <c r="I14" s="503">
        <f>'T 5.4'!I14+'T 5.5'!I14</f>
        <v>356.49614176999995</v>
      </c>
      <c r="J14" s="503">
        <f>'T 5.4'!J14+'T 5.5'!J14</f>
        <v>557.87052243899996</v>
      </c>
    </row>
    <row r="15" spans="1:10" x14ac:dyDescent="0.2">
      <c r="A15" s="477" t="s">
        <v>599</v>
      </c>
      <c r="B15" s="489" t="s">
        <v>84</v>
      </c>
      <c r="C15" s="489">
        <f>'T 5.4'!C15+'T 5.5'!C15</f>
        <v>0</v>
      </c>
      <c r="D15" s="489">
        <f>'T 5.4'!D15+'T 5.5'!D15</f>
        <v>0.14912955</v>
      </c>
      <c r="E15" s="489">
        <f>'T 5.4'!E15+'T 5.5'!E15</f>
        <v>3.3493585399999999</v>
      </c>
      <c r="F15" s="489">
        <f>'T 5.4'!F15+'T 5.5'!F15</f>
        <v>10.894344479999999</v>
      </c>
      <c r="G15" s="489">
        <f>'T 5.4'!G15+'T 5.5'!G15</f>
        <v>6.3767093299999997</v>
      </c>
      <c r="H15" s="490">
        <f>'T 5.4'!H15+'T 5.5'!H15</f>
        <v>3.4984880899999999</v>
      </c>
      <c r="I15" s="490">
        <f>'T 5.4'!I15+'T 5.5'!I15</f>
        <v>17.271053809999998</v>
      </c>
      <c r="J15" s="490">
        <f>'T 5.4'!J15+'T 5.5'!J15</f>
        <v>20.7695419</v>
      </c>
    </row>
    <row r="16" spans="1:10" x14ac:dyDescent="0.2">
      <c r="A16" s="476" t="s">
        <v>600</v>
      </c>
      <c r="B16" s="488" t="s">
        <v>84</v>
      </c>
      <c r="C16" s="488">
        <f>'T 5.4'!C16+'T 5.5'!C16</f>
        <v>0.16571759999999999</v>
      </c>
      <c r="D16" s="488">
        <f>'T 5.4'!D16+'T 5.5'!D16</f>
        <v>4.6568539999999999E-2</v>
      </c>
      <c r="E16" s="488">
        <f>'T 5.4'!E16+'T 5.5'!E16</f>
        <v>8.4654427690000009</v>
      </c>
      <c r="F16" s="488">
        <f>'T 5.4'!F16+'T 5.5'!F16</f>
        <v>32.027587777999997</v>
      </c>
      <c r="G16" s="488">
        <f>'T 5.4'!G16+'T 5.5'!G16</f>
        <v>3.0971639500000001</v>
      </c>
      <c r="H16" s="267">
        <f>'T 5.4'!H16+'T 5.5'!H16</f>
        <v>8.6777289090000007</v>
      </c>
      <c r="I16" s="267">
        <f>'T 5.4'!I16+'T 5.5'!I16</f>
        <v>35.124751728</v>
      </c>
      <c r="J16" s="267">
        <f>'T 5.4'!J16+'T 5.5'!J16</f>
        <v>43.802480637000002</v>
      </c>
    </row>
    <row r="17" spans="1:10" x14ac:dyDescent="0.2">
      <c r="A17" s="491" t="s">
        <v>601</v>
      </c>
      <c r="B17" s="489" t="s">
        <v>84</v>
      </c>
      <c r="C17" s="489">
        <f>'T 5.4'!C17+'T 5.5'!C17</f>
        <v>1.138989</v>
      </c>
      <c r="D17" s="489">
        <f>'T 5.4'!D17+'T 5.5'!D17</f>
        <v>17.853958100000003</v>
      </c>
      <c r="E17" s="489">
        <f>'T 5.4'!E17+'T 5.5'!E17</f>
        <v>164.52219991999999</v>
      </c>
      <c r="F17" s="489">
        <f>'T 5.4'!F17+'T 5.5'!F17</f>
        <v>277.97315599000001</v>
      </c>
      <c r="G17" s="489">
        <f>'T 5.4'!G17+'T 5.5'!G17</f>
        <v>10.133795109999999</v>
      </c>
      <c r="H17" s="490">
        <f>'T 5.4'!H17+'T 5.5'!H17</f>
        <v>183.51514701999997</v>
      </c>
      <c r="I17" s="490">
        <f>'T 5.4'!I17+'T 5.5'!I17</f>
        <v>288.1069511</v>
      </c>
      <c r="J17" s="490">
        <f>'T 5.4'!J17+'T 5.5'!J17</f>
        <v>471.62209811999998</v>
      </c>
    </row>
    <row r="18" spans="1:10" x14ac:dyDescent="0.2">
      <c r="A18" s="476" t="s">
        <v>323</v>
      </c>
      <c r="B18" s="488" t="s">
        <v>84</v>
      </c>
      <c r="C18" s="488">
        <f>'T 5.4'!C18+'T 5.5'!C18</f>
        <v>8.1859390000000004E-2</v>
      </c>
      <c r="D18" s="488">
        <f>'T 5.4'!D18+'T 5.5'!D18</f>
        <v>0.13532823999999999</v>
      </c>
      <c r="E18" s="488">
        <f>'T 5.4'!E18+'T 5.5'!E18</f>
        <v>1.8275287100000002</v>
      </c>
      <c r="F18" s="488">
        <f>'T 5.4'!F18+'T 5.5'!F18</f>
        <v>7.7978352500000003</v>
      </c>
      <c r="G18" s="488">
        <f>'T 5.4'!G18+'T 5.5'!G18</f>
        <v>0.33932887</v>
      </c>
      <c r="H18" s="267">
        <f>'T 5.4'!H18+'T 5.5'!H18</f>
        <v>2.0447163400000004</v>
      </c>
      <c r="I18" s="267">
        <f>'T 5.4'!I18+'T 5.5'!I18</f>
        <v>8.1371641200000013</v>
      </c>
      <c r="J18" s="267">
        <f>'T 5.4'!J18+'T 5.5'!J18</f>
        <v>10.18188046</v>
      </c>
    </row>
    <row r="19" spans="1:10" x14ac:dyDescent="0.2">
      <c r="A19" s="477" t="s">
        <v>602</v>
      </c>
      <c r="B19" s="489" t="s">
        <v>84</v>
      </c>
      <c r="C19" s="489">
        <f>'T 5.4'!C19+'T 5.5'!C19</f>
        <v>6.6900870000000001E-2</v>
      </c>
      <c r="D19" s="489">
        <f>'T 5.4'!D19+'T 5.5'!D19</f>
        <v>2.1707690000000002E-2</v>
      </c>
      <c r="E19" s="489">
        <f>'T 5.4'!E19+'T 5.5'!E19</f>
        <v>3.54969175</v>
      </c>
      <c r="F19" s="489">
        <f>'T 5.4'!F19+'T 5.5'!F19</f>
        <v>7.8562210100000005</v>
      </c>
      <c r="G19" s="489">
        <f>'T 5.4'!G19+'T 5.5'!G19</f>
        <v>0</v>
      </c>
      <c r="H19" s="490">
        <f>'T 5.4'!H19+'T 5.5'!H19</f>
        <v>3.63830031</v>
      </c>
      <c r="I19" s="490">
        <f>'T 5.4'!I19+'T 5.5'!I19</f>
        <v>7.8562210100000005</v>
      </c>
      <c r="J19" s="490">
        <f>'T 5.4'!J19+'T 5.5'!J19</f>
        <v>11.49452132</v>
      </c>
    </row>
    <row r="20" spans="1:10" x14ac:dyDescent="0.2">
      <c r="A20" s="501" t="s">
        <v>324</v>
      </c>
      <c r="B20" s="502" t="s">
        <v>84</v>
      </c>
      <c r="C20" s="502">
        <f>'T 5.4'!C20+'T 5.5'!C20</f>
        <v>4.9765760299999995</v>
      </c>
      <c r="D20" s="502">
        <f>'T 5.4'!D20+'T 5.5'!D20</f>
        <v>28.426073650000003</v>
      </c>
      <c r="E20" s="502">
        <f>'T 5.4'!E20+'T 5.5'!E20</f>
        <v>131.22279759</v>
      </c>
      <c r="F20" s="502">
        <f>'T 5.4'!F20+'T 5.5'!F20</f>
        <v>207.05477566900001</v>
      </c>
      <c r="G20" s="502">
        <f>'T 5.4'!G20+'T 5.5'!G20</f>
        <v>7.8557750090000003</v>
      </c>
      <c r="H20" s="503">
        <f>'T 5.4'!H20+'T 5.5'!H20</f>
        <v>164.62544727</v>
      </c>
      <c r="I20" s="503">
        <f>'T 5.4'!I20+'T 5.5'!I20</f>
        <v>214.91055067799999</v>
      </c>
      <c r="J20" s="503">
        <f>'T 5.4'!J20+'T 5.5'!J20</f>
        <v>379.53599794799999</v>
      </c>
    </row>
    <row r="21" spans="1:10" x14ac:dyDescent="0.2">
      <c r="A21" s="491" t="s">
        <v>603</v>
      </c>
      <c r="B21" s="489" t="s">
        <v>84</v>
      </c>
      <c r="C21" s="489">
        <f>'T 5.4'!C21+'T 5.5'!C21</f>
        <v>0.22667014999999999</v>
      </c>
      <c r="D21" s="489">
        <f>'T 5.4'!D21+'T 5.5'!D21</f>
        <v>0.68908110999999994</v>
      </c>
      <c r="E21" s="489">
        <f>'T 5.4'!E21+'T 5.5'!E21</f>
        <v>26.51470832</v>
      </c>
      <c r="F21" s="489">
        <f>'T 5.4'!F21+'T 5.5'!F21</f>
        <v>17.958940918</v>
      </c>
      <c r="G21" s="489">
        <f>'T 5.4'!G21+'T 5.5'!G21</f>
        <v>0.23475926999999999</v>
      </c>
      <c r="H21" s="490">
        <f>'T 5.4'!H21+'T 5.5'!H21</f>
        <v>27.430459580000001</v>
      </c>
      <c r="I21" s="490">
        <f>'T 5.4'!I21+'T 5.5'!I21</f>
        <v>18.193700187999998</v>
      </c>
      <c r="J21" s="490">
        <f>'T 5.4'!J21+'T 5.5'!J21</f>
        <v>45.624159767999998</v>
      </c>
    </row>
    <row r="22" spans="1:10" x14ac:dyDescent="0.2">
      <c r="A22" s="476" t="s">
        <v>325</v>
      </c>
      <c r="B22" s="488" t="s">
        <v>84</v>
      </c>
      <c r="C22" s="488">
        <f>'T 5.4'!C22+'T 5.5'!C22</f>
        <v>3.4825942100000002</v>
      </c>
      <c r="D22" s="488">
        <f>'T 5.4'!D22+'T 5.5'!D22</f>
        <v>11.531068698999999</v>
      </c>
      <c r="E22" s="488">
        <f>'T 5.4'!E22+'T 5.5'!E22</f>
        <v>48.891713289999998</v>
      </c>
      <c r="F22" s="488">
        <f>'T 5.4'!F22+'T 5.5'!F22</f>
        <v>28.88128639</v>
      </c>
      <c r="G22" s="488">
        <f>'T 5.4'!G22+'T 5.5'!G22</f>
        <v>0.23433271</v>
      </c>
      <c r="H22" s="267">
        <f>'T 5.4'!H22+'T 5.5'!H22</f>
        <v>63.905376199000003</v>
      </c>
      <c r="I22" s="267">
        <f>'T 5.4'!I22+'T 5.5'!I22</f>
        <v>29.115619099999996</v>
      </c>
      <c r="J22" s="267">
        <f>'T 5.4'!J22+'T 5.5'!J22</f>
        <v>93.020995299000006</v>
      </c>
    </row>
    <row r="23" spans="1:10" x14ac:dyDescent="0.2">
      <c r="A23" s="477" t="s">
        <v>326</v>
      </c>
      <c r="B23" s="489" t="s">
        <v>84</v>
      </c>
      <c r="C23" s="489">
        <f>'T 5.4'!C23+'T 5.5'!C23</f>
        <v>0</v>
      </c>
      <c r="D23" s="489">
        <f>'T 5.4'!D23+'T 5.5'!D23</f>
        <v>4.2118999999999993E-3</v>
      </c>
      <c r="E23" s="489">
        <f>'T 5.4'!E23+'T 5.5'!E23</f>
        <v>4.3128000499999999</v>
      </c>
      <c r="F23" s="489">
        <f>'T 5.4'!F23+'T 5.5'!F23</f>
        <v>1.9355977099999999</v>
      </c>
      <c r="G23" s="489">
        <f>'T 5.4'!G23+'T 5.5'!G23</f>
        <v>1.0846387</v>
      </c>
      <c r="H23" s="490">
        <f>'T 5.4'!H23+'T 5.5'!H23</f>
        <v>4.3170119500000004</v>
      </c>
      <c r="I23" s="490">
        <f>'T 5.4'!I23+'T 5.5'!I23</f>
        <v>3.0202364099999999</v>
      </c>
      <c r="J23" s="490">
        <f>'T 5.4'!J23+'T 5.5'!J23</f>
        <v>7.3372483600000002</v>
      </c>
    </row>
    <row r="24" spans="1:10" x14ac:dyDescent="0.2">
      <c r="A24" s="476" t="s">
        <v>604</v>
      </c>
      <c r="B24" s="488" t="s">
        <v>84</v>
      </c>
      <c r="C24" s="488">
        <f>'T 5.4'!C24+'T 5.5'!C24</f>
        <v>0</v>
      </c>
      <c r="D24" s="488">
        <f>'T 5.4'!D24+'T 5.5'!D24</f>
        <v>1.5113116199999999</v>
      </c>
      <c r="E24" s="488">
        <f>'T 5.4'!E24+'T 5.5'!E24</f>
        <v>12.137773228999999</v>
      </c>
      <c r="F24" s="488">
        <f>'T 5.4'!F24+'T 5.5'!F24</f>
        <v>75.463848169000002</v>
      </c>
      <c r="G24" s="488">
        <f>'T 5.4'!G24+'T 5.5'!G24</f>
        <v>5.5119131790000004</v>
      </c>
      <c r="H24" s="267">
        <f>'T 5.4'!H24+'T 5.5'!H24</f>
        <v>13.649084848999998</v>
      </c>
      <c r="I24" s="267">
        <f>'T 5.4'!I24+'T 5.5'!I24</f>
        <v>80.975761348000006</v>
      </c>
      <c r="J24" s="267">
        <f>'T 5.4'!J24+'T 5.5'!J24</f>
        <v>94.624846197000011</v>
      </c>
    </row>
    <row r="25" spans="1:10" x14ac:dyDescent="0.2">
      <c r="A25" s="477" t="s">
        <v>605</v>
      </c>
      <c r="B25" s="489" t="s">
        <v>84</v>
      </c>
      <c r="C25" s="489">
        <f>'T 5.4'!C25+'T 5.5'!C25</f>
        <v>1.2055499600000001</v>
      </c>
      <c r="D25" s="489">
        <f>'T 5.4'!D25+'T 5.5'!D25</f>
        <v>13.940749540000001</v>
      </c>
      <c r="E25" s="489">
        <f>'T 5.4'!E25+'T 5.5'!E25</f>
        <v>16.802695009999997</v>
      </c>
      <c r="F25" s="489">
        <f>'T 5.4'!F25+'T 5.5'!F25</f>
        <v>69.203921019000006</v>
      </c>
      <c r="G25" s="489">
        <f>'T 5.4'!G25+'T 5.5'!G25</f>
        <v>0.57120358999999998</v>
      </c>
      <c r="H25" s="490">
        <f>'T 5.4'!H25+'T 5.5'!H25</f>
        <v>31.948994509999999</v>
      </c>
      <c r="I25" s="490">
        <f>'T 5.4'!I25+'T 5.5'!I25</f>
        <v>69.775124609000002</v>
      </c>
      <c r="J25" s="490">
        <f>'T 5.4'!J25+'T 5.5'!J25</f>
        <v>101.72411911899999</v>
      </c>
    </row>
    <row r="26" spans="1:10" s="47" customFormat="1" x14ac:dyDescent="0.2">
      <c r="A26" s="479" t="s">
        <v>327</v>
      </c>
      <c r="B26" s="492" t="s">
        <v>84</v>
      </c>
      <c r="C26" s="492">
        <f>'T 5.4'!C26+'T 5.5'!C26</f>
        <v>6.1761709999999997E-2</v>
      </c>
      <c r="D26" s="492">
        <f>'T 5.4'!D26+'T 5.5'!D26</f>
        <v>0.74965077999999996</v>
      </c>
      <c r="E26" s="492">
        <f>'T 5.4'!E26+'T 5.5'!E26</f>
        <v>22.563107690000002</v>
      </c>
      <c r="F26" s="492">
        <f>'T 5.4'!F26+'T 5.5'!F26</f>
        <v>13.611181459000001</v>
      </c>
      <c r="G26" s="492">
        <f>'T 5.4'!G26+'T 5.5'!G26</f>
        <v>0.21892755999999999</v>
      </c>
      <c r="H26" s="493">
        <f>'T 5.4'!H26+'T 5.5'!H26</f>
        <v>23.374520180000001</v>
      </c>
      <c r="I26" s="493">
        <f>'T 5.4'!I26+'T 5.5'!I26</f>
        <v>13.830109019</v>
      </c>
      <c r="J26" s="493">
        <f>'T 5.4'!J26+'T 5.5'!J26</f>
        <v>37.204629199000003</v>
      </c>
    </row>
    <row r="27" spans="1:10" s="7" customFormat="1" x14ac:dyDescent="0.2">
      <c r="A27" s="475" t="s">
        <v>606</v>
      </c>
      <c r="B27" s="499" t="s">
        <v>84</v>
      </c>
      <c r="C27" s="499">
        <f>'T 5.4'!C27+'T 5.5'!C27</f>
        <v>12.306326649999999</v>
      </c>
      <c r="D27" s="499">
        <f>'T 5.4'!D27+'T 5.5'!D27</f>
        <v>93.819759649999995</v>
      </c>
      <c r="E27" s="499">
        <f>'T 5.4'!E27+'T 5.5'!E27</f>
        <v>764.16499211799987</v>
      </c>
      <c r="F27" s="499">
        <f>'T 5.4'!F27+'T 5.5'!F27</f>
        <v>1224.787719529</v>
      </c>
      <c r="G27" s="499">
        <f>'T 5.4'!G27+'T 5.5'!G27</f>
        <v>158.72578643899999</v>
      </c>
      <c r="H27" s="500">
        <f>'T 5.4'!H27+'T 5.5'!H27</f>
        <v>870.29107841799998</v>
      </c>
      <c r="I27" s="500">
        <f>'T 5.4'!I27+'T 5.5'!I27</f>
        <v>1383.5135059679999</v>
      </c>
      <c r="J27" s="500">
        <f>'T 5.4'!J27+'T 5.5'!J27</f>
        <v>2253.804584386</v>
      </c>
    </row>
    <row r="28" spans="1:10" x14ac:dyDescent="0.2">
      <c r="A28" s="479" t="s">
        <v>607</v>
      </c>
      <c r="B28" s="492" t="s">
        <v>84</v>
      </c>
      <c r="C28" s="492">
        <f>'T 5.4'!C28+'T 5.5'!C28</f>
        <v>0.14794142999999998</v>
      </c>
      <c r="D28" s="492">
        <f>'T 5.4'!D28+'T 5.5'!D28</f>
        <v>5.5518592000000009</v>
      </c>
      <c r="E28" s="492">
        <f>'T 5.4'!E28+'T 5.5'!E28</f>
        <v>26.917473309999998</v>
      </c>
      <c r="F28" s="492">
        <f>'T 5.4'!F28+'T 5.5'!F28</f>
        <v>74.23939056899998</v>
      </c>
      <c r="G28" s="492">
        <f>'T 5.4'!G28+'T 5.5'!G28</f>
        <v>2.6383466800000006</v>
      </c>
      <c r="H28" s="493">
        <f>'T 5.4'!H28+'T 5.5'!H28</f>
        <v>32.617273940000004</v>
      </c>
      <c r="I28" s="493">
        <f>'T 5.4'!I28+'T 5.5'!I28</f>
        <v>76.877737248999992</v>
      </c>
      <c r="J28" s="493">
        <f>'T 5.4'!J28+'T 5.5'!J28</f>
        <v>109.49501118899998</v>
      </c>
    </row>
    <row r="29" spans="1:10" s="47" customFormat="1" x14ac:dyDescent="0.2">
      <c r="A29" s="477" t="s">
        <v>328</v>
      </c>
      <c r="B29" s="489" t="s">
        <v>84</v>
      </c>
      <c r="C29" s="489">
        <f>'T 5.4'!C29+'T 5.5'!C29</f>
        <v>7.085920529</v>
      </c>
      <c r="D29" s="489">
        <f>'T 5.4'!D29+'T 5.5'!D29</f>
        <v>34.583595670000001</v>
      </c>
      <c r="E29" s="489">
        <f>'T 5.4'!E29+'T 5.5'!E29</f>
        <v>279.03540639899995</v>
      </c>
      <c r="F29" s="489">
        <f>'T 5.4'!F29+'T 5.5'!F29</f>
        <v>600.46677875900002</v>
      </c>
      <c r="G29" s="489">
        <f>'T 5.4'!G29+'T 5.5'!G29</f>
        <v>100.27853919899999</v>
      </c>
      <c r="H29" s="490">
        <f>'T 5.4'!H29+'T 5.5'!H29</f>
        <v>320.70492259799994</v>
      </c>
      <c r="I29" s="490">
        <f>'T 5.4'!I29+'T 5.5'!I29</f>
        <v>700.74531795799999</v>
      </c>
      <c r="J29" s="490">
        <f>'T 5.4'!J29+'T 5.5'!J29</f>
        <v>1021.4502405559999</v>
      </c>
    </row>
    <row r="30" spans="1:10" x14ac:dyDescent="0.2">
      <c r="A30" s="476" t="s">
        <v>608</v>
      </c>
      <c r="B30" s="488" t="s">
        <v>84</v>
      </c>
      <c r="C30" s="488">
        <f>'T 5.4'!C30+'T 5.5'!C30</f>
        <v>2.1984824389999997</v>
      </c>
      <c r="D30" s="488">
        <f>'T 5.4'!D30+'T 5.5'!D30</f>
        <v>22.146808420000003</v>
      </c>
      <c r="E30" s="488">
        <f>'T 5.4'!E30+'T 5.5'!E30</f>
        <v>167.40391875799997</v>
      </c>
      <c r="F30" s="488">
        <f>'T 5.4'!F30+'T 5.5'!F30</f>
        <v>393.14414783999996</v>
      </c>
      <c r="G30" s="488">
        <f>'T 5.4'!G30+'T 5.5'!G30</f>
        <v>70.499530028999999</v>
      </c>
      <c r="H30" s="267">
        <f>'T 5.4'!H30+'T 5.5'!H30</f>
        <v>191.74920961699996</v>
      </c>
      <c r="I30" s="267">
        <f>'T 5.4'!I30+'T 5.5'!I30</f>
        <v>463.64367786899993</v>
      </c>
      <c r="J30" s="267">
        <f>'T 5.4'!J30+'T 5.5'!J30</f>
        <v>655.39288748599995</v>
      </c>
    </row>
    <row r="31" spans="1:10" s="7" customFormat="1" x14ac:dyDescent="0.2">
      <c r="A31" s="477" t="s">
        <v>635</v>
      </c>
      <c r="B31" s="489" t="s">
        <v>84</v>
      </c>
      <c r="C31" s="489">
        <f>'T 5.4'!C31+'T 5.5'!C31</f>
        <v>4.8874380899999998</v>
      </c>
      <c r="D31" s="489">
        <f>'T 5.4'!D31+'T 5.5'!D31</f>
        <v>12.43678725</v>
      </c>
      <c r="E31" s="489">
        <f>'T 5.4'!E31+'T 5.5'!E31</f>
        <v>111.63148764</v>
      </c>
      <c r="F31" s="489">
        <f>'T 5.4'!F31+'T 5.5'!F31</f>
        <v>207.32263091999999</v>
      </c>
      <c r="G31" s="489">
        <f>'T 5.4'!G31+'T 5.5'!G31</f>
        <v>29.779009168999998</v>
      </c>
      <c r="H31" s="490">
        <f>'T 5.4'!H31+'T 5.5'!H31</f>
        <v>128.95571298000002</v>
      </c>
      <c r="I31" s="490">
        <f>'T 5.4'!I31+'T 5.5'!I31</f>
        <v>237.101640089</v>
      </c>
      <c r="J31" s="490">
        <f>'T 5.4'!J31+'T 5.5'!J31</f>
        <v>366.05735306899999</v>
      </c>
    </row>
    <row r="32" spans="1:10" s="47" customFormat="1" x14ac:dyDescent="0.2">
      <c r="A32" s="476" t="s">
        <v>329</v>
      </c>
      <c r="B32" s="488" t="s">
        <v>84</v>
      </c>
      <c r="C32" s="488">
        <f>'T 5.4'!C32+'T 5.5'!C32</f>
        <v>4.7342651899999995</v>
      </c>
      <c r="D32" s="488">
        <f>'T 5.4'!D32+'T 5.5'!D32</f>
        <v>33.206980529999996</v>
      </c>
      <c r="E32" s="488">
        <f>'T 5.4'!E32+'T 5.5'!E32</f>
        <v>359.82704652899997</v>
      </c>
      <c r="F32" s="488">
        <f>'T 5.4'!F32+'T 5.5'!F32</f>
        <v>492.85891600900004</v>
      </c>
      <c r="G32" s="488">
        <f>'T 5.4'!G32+'T 5.5'!G32</f>
        <v>52.700192700000002</v>
      </c>
      <c r="H32" s="267">
        <f>'T 5.4'!H32+'T 5.5'!H32</f>
        <v>397.76829224899996</v>
      </c>
      <c r="I32" s="267">
        <f>'T 5.4'!I32+'T 5.5'!I32</f>
        <v>545.55910870900004</v>
      </c>
      <c r="J32" s="267">
        <f>'T 5.4'!J32+'T 5.5'!J32</f>
        <v>943.327400958</v>
      </c>
    </row>
    <row r="33" spans="1:10" s="47" customFormat="1" x14ac:dyDescent="0.2">
      <c r="A33" s="477" t="s">
        <v>330</v>
      </c>
      <c r="B33" s="489" t="s">
        <v>84</v>
      </c>
      <c r="C33" s="489">
        <f>'T 5.4'!C33+'T 5.5'!C33</f>
        <v>0.33819949999999999</v>
      </c>
      <c r="D33" s="489">
        <f>'T 5.4'!D33+'T 5.5'!D33</f>
        <v>20.477324248999999</v>
      </c>
      <c r="E33" s="489">
        <f>'T 5.4'!E33+'T 5.5'!E33</f>
        <v>98.385065878999995</v>
      </c>
      <c r="F33" s="489">
        <f>'T 5.4'!F33+'T 5.5'!F33</f>
        <v>57.222634189999994</v>
      </c>
      <c r="G33" s="489">
        <f>'T 5.4'!G33+'T 5.5'!G33</f>
        <v>3.10870786</v>
      </c>
      <c r="H33" s="490">
        <f>'T 5.4'!H33+'T 5.5'!H33</f>
        <v>119.20058962799999</v>
      </c>
      <c r="I33" s="490">
        <f>'T 5.4'!I33+'T 5.5'!I33</f>
        <v>60.331342049999996</v>
      </c>
      <c r="J33" s="490">
        <f>'T 5.4'!J33+'T 5.5'!J33</f>
        <v>179.53193167799998</v>
      </c>
    </row>
    <row r="34" spans="1:10" s="7" customFormat="1" x14ac:dyDescent="0.2">
      <c r="A34" s="501" t="s">
        <v>609</v>
      </c>
      <c r="B34" s="502" t="s">
        <v>84</v>
      </c>
      <c r="C34" s="502">
        <f>'T 5.4'!C34+'T 5.5'!C34</f>
        <v>11.61332895</v>
      </c>
      <c r="D34" s="502">
        <f>'T 5.4'!D34+'T 5.5'!D34</f>
        <v>53.275307419000001</v>
      </c>
      <c r="E34" s="502">
        <f>'T 5.4'!E34+'T 5.5'!E34</f>
        <v>342.00892423899995</v>
      </c>
      <c r="F34" s="502">
        <f>'T 5.4'!F34+'T 5.5'!F34</f>
        <v>364.70713888900002</v>
      </c>
      <c r="G34" s="502">
        <f>'T 5.4'!G34+'T 5.5'!G34</f>
        <v>33.92394899</v>
      </c>
      <c r="H34" s="503">
        <f>'T 5.4'!H34+'T 5.5'!H34</f>
        <v>406.89756060799999</v>
      </c>
      <c r="I34" s="503">
        <f>'T 5.4'!I34+'T 5.5'!I34</f>
        <v>398.63108787900001</v>
      </c>
      <c r="J34" s="503">
        <f>'T 5.4'!J34+'T 5.5'!J34</f>
        <v>805.52864848700005</v>
      </c>
    </row>
    <row r="35" spans="1:10" s="7" customFormat="1" x14ac:dyDescent="0.2">
      <c r="A35" s="477" t="s">
        <v>610</v>
      </c>
      <c r="B35" s="489" t="s">
        <v>84</v>
      </c>
      <c r="C35" s="489">
        <f>'T 5.4'!C35+'T 5.5'!C35</f>
        <v>1.5899999999999999E-4</v>
      </c>
      <c r="D35" s="489">
        <f>'T 5.4'!D35+'T 5.5'!D35</f>
        <v>1.9881869999999999E-2</v>
      </c>
      <c r="E35" s="489">
        <f>'T 5.4'!E35+'T 5.5'!E35</f>
        <v>3.2384135700000005</v>
      </c>
      <c r="F35" s="489">
        <f>'T 5.4'!F35+'T 5.5'!F35</f>
        <v>11.3662197</v>
      </c>
      <c r="G35" s="489">
        <f>'T 5.4'!G35+'T 5.5'!G35</f>
        <v>0.14942629000000002</v>
      </c>
      <c r="H35" s="490">
        <f>'T 5.4'!H35+'T 5.5'!H35</f>
        <v>3.2584544400000004</v>
      </c>
      <c r="I35" s="490">
        <f>'T 5.4'!I35+'T 5.5'!I35</f>
        <v>11.515645989999999</v>
      </c>
      <c r="J35" s="490">
        <f>'T 5.4'!J35+'T 5.5'!J35</f>
        <v>14.774100430000001</v>
      </c>
    </row>
    <row r="36" spans="1:10" x14ac:dyDescent="0.2">
      <c r="A36" s="479" t="s">
        <v>331</v>
      </c>
      <c r="B36" s="492" t="s">
        <v>84</v>
      </c>
      <c r="C36" s="492">
        <f>'T 5.4'!C36+'T 5.5'!C36</f>
        <v>7.0930000000000003E-3</v>
      </c>
      <c r="D36" s="492">
        <f>'T 5.4'!D36+'T 5.5'!D36</f>
        <v>1.7360470399999999</v>
      </c>
      <c r="E36" s="492">
        <f>'T 5.4'!E36+'T 5.5'!E36</f>
        <v>13.366098408999999</v>
      </c>
      <c r="F36" s="492">
        <f>'T 5.4'!F36+'T 5.5'!F36</f>
        <v>12.994103719</v>
      </c>
      <c r="G36" s="492">
        <f>'T 5.4'!G36+'T 5.5'!G36</f>
        <v>2.9005379800000002</v>
      </c>
      <c r="H36" s="493">
        <f>'T 5.4'!H36+'T 5.5'!H36</f>
        <v>15.109238448999999</v>
      </c>
      <c r="I36" s="493">
        <f>'T 5.4'!I36+'T 5.5'!I36</f>
        <v>15.894641699000001</v>
      </c>
      <c r="J36" s="493">
        <f>'T 5.4'!J36+'T 5.5'!J36</f>
        <v>31.003880148</v>
      </c>
    </row>
    <row r="37" spans="1:10" x14ac:dyDescent="0.2">
      <c r="A37" s="478" t="s">
        <v>611</v>
      </c>
      <c r="B37" s="489" t="s">
        <v>84</v>
      </c>
      <c r="C37" s="489">
        <f>'T 5.4'!C37+'T 5.5'!C37</f>
        <v>11.606076949999999</v>
      </c>
      <c r="D37" s="489">
        <f>'T 5.4'!D37+'T 5.5'!D37</f>
        <v>51.519378508999999</v>
      </c>
      <c r="E37" s="489">
        <f>'T 5.4'!E37+'T 5.5'!E37</f>
        <v>325.40441225900003</v>
      </c>
      <c r="F37" s="489">
        <f>'T 5.4'!F37+'T 5.5'!F37</f>
        <v>340.34681546900003</v>
      </c>
      <c r="G37" s="489">
        <f>'T 5.4'!G37+'T 5.5'!G37</f>
        <v>30.873984720000003</v>
      </c>
      <c r="H37" s="490">
        <f>'T 5.4'!H37+'T 5.5'!H37</f>
        <v>388.52986771800005</v>
      </c>
      <c r="I37" s="490">
        <f>'T 5.4'!I37+'T 5.5'!I37</f>
        <v>371.22080018900004</v>
      </c>
      <c r="J37" s="490">
        <f>'T 5.4'!J37+'T 5.5'!J37</f>
        <v>759.75066790700009</v>
      </c>
    </row>
    <row r="38" spans="1:10" x14ac:dyDescent="0.2">
      <c r="A38" s="479" t="s">
        <v>612</v>
      </c>
      <c r="B38" s="488" t="s">
        <v>84</v>
      </c>
      <c r="C38" s="488">
        <f>'T 5.4'!C38+'T 5.5'!C38</f>
        <v>0.44303991999999998</v>
      </c>
      <c r="D38" s="488">
        <f>'T 5.4'!D38+'T 5.5'!D38</f>
        <v>6.3680886799999996</v>
      </c>
      <c r="E38" s="488">
        <f>'T 5.4'!E38+'T 5.5'!E38</f>
        <v>36.753399499000004</v>
      </c>
      <c r="F38" s="488">
        <f>'T 5.4'!F38+'T 5.5'!F38</f>
        <v>50.353243209999995</v>
      </c>
      <c r="G38" s="488">
        <f>'T 5.4'!G38+'T 5.5'!G38</f>
        <v>3.40125498</v>
      </c>
      <c r="H38" s="267">
        <f>'T 5.4'!H38+'T 5.5'!H38</f>
        <v>43.564528099</v>
      </c>
      <c r="I38" s="267">
        <f>'T 5.4'!I38+'T 5.5'!I38</f>
        <v>53.754498189999993</v>
      </c>
      <c r="J38" s="267">
        <f>'T 5.4'!J38+'T 5.5'!J38</f>
        <v>97.319026288999993</v>
      </c>
    </row>
    <row r="39" spans="1:10" x14ac:dyDescent="0.2">
      <c r="A39" s="478" t="s">
        <v>637</v>
      </c>
      <c r="B39" s="494" t="s">
        <v>84</v>
      </c>
      <c r="C39" s="494">
        <f>'T 5.4'!C39+'T 5.5'!C39</f>
        <v>10.723245850000001</v>
      </c>
      <c r="D39" s="494">
        <f>'T 5.4'!D39+'T 5.5'!D39</f>
        <v>39.941520699999998</v>
      </c>
      <c r="E39" s="494">
        <f>'T 5.4'!E39+'T 5.5'!E39</f>
        <v>225.00327086800002</v>
      </c>
      <c r="F39" s="494">
        <f>'T 5.4'!F39+'T 5.5'!F39</f>
        <v>197.88106550800001</v>
      </c>
      <c r="G39" s="494">
        <f>'T 5.4'!G39+'T 5.5'!G39</f>
        <v>18.32204819</v>
      </c>
      <c r="H39" s="495">
        <f>'T 5.4'!H39+'T 5.5'!H39</f>
        <v>275.66803741799998</v>
      </c>
      <c r="I39" s="495">
        <f>'T 5.4'!I39+'T 5.5'!I39</f>
        <v>216.20311369800001</v>
      </c>
      <c r="J39" s="495">
        <f>'T 5.4'!J39+'T 5.5'!J39</f>
        <v>491.87115111600002</v>
      </c>
    </row>
    <row r="40" spans="1:10" s="47" customFormat="1" x14ac:dyDescent="0.2">
      <c r="A40" s="479" t="s">
        <v>636</v>
      </c>
      <c r="B40" s="492" t="s">
        <v>84</v>
      </c>
      <c r="C40" s="492">
        <f>'T 5.4'!C40+'T 5.5'!C40</f>
        <v>6.1786339999999995E-2</v>
      </c>
      <c r="D40" s="492">
        <f>'T 5.4'!D40+'T 5.5'!D40</f>
        <v>2.58765643</v>
      </c>
      <c r="E40" s="492">
        <f>'T 5.4'!E40+'T 5.5'!E40</f>
        <v>12.343707309999999</v>
      </c>
      <c r="F40" s="492">
        <f>'T 5.4'!F40+'T 5.5'!F40</f>
        <v>51.047342319000002</v>
      </c>
      <c r="G40" s="492">
        <f>'T 5.4'!G40+'T 5.5'!G40</f>
        <v>0.66197519999999999</v>
      </c>
      <c r="H40" s="493">
        <f>'T 5.4'!H40+'T 5.5'!H40</f>
        <v>14.993150079999999</v>
      </c>
      <c r="I40" s="493">
        <f>'T 5.4'!I40+'T 5.5'!I40</f>
        <v>51.709317518999995</v>
      </c>
      <c r="J40" s="493">
        <f>'T 5.4'!J40+'T 5.5'!J40</f>
        <v>66.702467599000002</v>
      </c>
    </row>
    <row r="41" spans="1:10" s="7" customFormat="1" x14ac:dyDescent="0.2">
      <c r="A41" s="478" t="s">
        <v>638</v>
      </c>
      <c r="B41" s="494" t="s">
        <v>84</v>
      </c>
      <c r="C41" s="494">
        <f>'T 5.4'!C41+'T 5.5'!C41</f>
        <v>0</v>
      </c>
      <c r="D41" s="494">
        <f>'T 5.4'!D41+'T 5.5'!D41</f>
        <v>0</v>
      </c>
      <c r="E41" s="494">
        <f>'T 5.4'!E41+'T 5.5'!E41</f>
        <v>1.2417523100000001</v>
      </c>
      <c r="F41" s="494">
        <f>'T 5.4'!F41+'T 5.5'!F41</f>
        <v>0.31868333999999998</v>
      </c>
      <c r="G41" s="494">
        <f>'T 5.4'!G41+'T 5.5'!G41</f>
        <v>0.39229634000000002</v>
      </c>
      <c r="H41" s="495">
        <f>'T 5.4'!H41+'T 5.5'!H41</f>
        <v>1.2417523100000001</v>
      </c>
      <c r="I41" s="495">
        <f>'T 5.4'!I41+'T 5.5'!I41</f>
        <v>0.71097968</v>
      </c>
      <c r="J41" s="495">
        <f>'T 5.4'!J41+'T 5.5'!J41</f>
        <v>1.9527319900000002</v>
      </c>
    </row>
    <row r="42" spans="1:10" x14ac:dyDescent="0.2">
      <c r="A42" s="479" t="s">
        <v>639</v>
      </c>
      <c r="B42" s="492" t="s">
        <v>84</v>
      </c>
      <c r="C42" s="492">
        <f>'T 5.4'!C42+'T 5.5'!C42</f>
        <v>0.37800484000000001</v>
      </c>
      <c r="D42" s="492">
        <f>'T 5.4'!D42+'T 5.5'!D42</f>
        <v>2.6221126999999997</v>
      </c>
      <c r="E42" s="492">
        <f>'T 5.4'!E42+'T 5.5'!E42</f>
        <v>50.062282269999997</v>
      </c>
      <c r="F42" s="492">
        <f>'T 5.4'!F42+'T 5.5'!F42</f>
        <v>40.746481089</v>
      </c>
      <c r="G42" s="492">
        <f>'T 5.4'!G42+'T 5.5'!G42</f>
        <v>8.0964100089999995</v>
      </c>
      <c r="H42" s="493">
        <f>'T 5.4'!H42+'T 5.5'!H42</f>
        <v>53.062399809999988</v>
      </c>
      <c r="I42" s="493">
        <f>'T 5.4'!I42+'T 5.5'!I42</f>
        <v>48.842891097999996</v>
      </c>
      <c r="J42" s="493">
        <f>'T 5.4'!J42+'T 5.5'!J42</f>
        <v>101.905290908</v>
      </c>
    </row>
    <row r="43" spans="1:10" s="47" customFormat="1" x14ac:dyDescent="0.2">
      <c r="A43" s="504" t="s">
        <v>613</v>
      </c>
      <c r="B43" s="505" t="s">
        <v>84</v>
      </c>
      <c r="C43" s="505">
        <f>'T 5.4'!C43+'T 5.5'!C43</f>
        <v>7.2846951799999999</v>
      </c>
      <c r="D43" s="505">
        <f>'T 5.4'!D43+'T 5.5'!D43</f>
        <v>19.060843330000001</v>
      </c>
      <c r="E43" s="505">
        <f>'T 5.4'!E43+'T 5.5'!E43</f>
        <v>302.63725490899998</v>
      </c>
      <c r="F43" s="505">
        <f>'T 5.4'!F43+'T 5.5'!F43</f>
        <v>679.66846251800007</v>
      </c>
      <c r="G43" s="505">
        <f>'T 5.4'!G43+'T 5.5'!G43</f>
        <v>70.637420648000003</v>
      </c>
      <c r="H43" s="506">
        <f>'T 5.4'!H43+'T 5.5'!H43</f>
        <v>328.98279341900002</v>
      </c>
      <c r="I43" s="506">
        <f>'T 5.4'!I43+'T 5.5'!I43</f>
        <v>750.30588316600006</v>
      </c>
      <c r="J43" s="506">
        <f>'T 5.4'!J43+'T 5.5'!J43</f>
        <v>1079.2886765850001</v>
      </c>
    </row>
    <row r="44" spans="1:10" s="7" customFormat="1" x14ac:dyDescent="0.2">
      <c r="A44" s="479" t="s">
        <v>614</v>
      </c>
      <c r="B44" s="492" t="s">
        <v>84</v>
      </c>
      <c r="C44" s="492">
        <f>'T 5.4'!C44+'T 5.5'!C44</f>
        <v>8.2363909999999999E-2</v>
      </c>
      <c r="D44" s="492">
        <f>'T 5.4'!D44+'T 5.5'!D44</f>
        <v>1.0904803700000001</v>
      </c>
      <c r="E44" s="492">
        <f>'T 5.4'!E44+'T 5.5'!E44</f>
        <v>18.675912360000002</v>
      </c>
      <c r="F44" s="492">
        <f>'T 5.4'!F44+'T 5.5'!F44</f>
        <v>43.688633619000001</v>
      </c>
      <c r="G44" s="492">
        <f>'T 5.4'!G44+'T 5.5'!G44</f>
        <v>0</v>
      </c>
      <c r="H44" s="493">
        <f>'T 5.4'!H44+'T 5.5'!H44</f>
        <v>19.848756640000001</v>
      </c>
      <c r="I44" s="493">
        <f>'T 5.4'!I44+'T 5.5'!I44</f>
        <v>43.688633619000001</v>
      </c>
      <c r="J44" s="493">
        <f>'T 5.4'!J44+'T 5.5'!J44</f>
        <v>63.537390258999999</v>
      </c>
    </row>
    <row r="45" spans="1:10" x14ac:dyDescent="0.2">
      <c r="A45" s="478" t="s">
        <v>615</v>
      </c>
      <c r="B45" s="494" t="s">
        <v>84</v>
      </c>
      <c r="C45" s="494">
        <f>'T 5.4'!C45+'T 5.5'!C45</f>
        <v>6.4812406799999991</v>
      </c>
      <c r="D45" s="494">
        <f>'T 5.4'!D45+'T 5.5'!D45</f>
        <v>11.914548449</v>
      </c>
      <c r="E45" s="494">
        <f>'T 5.4'!E45+'T 5.5'!E45</f>
        <v>204.764317799</v>
      </c>
      <c r="F45" s="494">
        <f>'T 5.4'!F45+'T 5.5'!F45</f>
        <v>429.30065896999997</v>
      </c>
      <c r="G45" s="494">
        <f>'T 5.4'!G45+'T 5.5'!G45</f>
        <v>51.967664929999998</v>
      </c>
      <c r="H45" s="495">
        <f>'T 5.4'!H45+'T 5.5'!H45</f>
        <v>223.160106928</v>
      </c>
      <c r="I45" s="495">
        <f>'T 5.4'!I45+'T 5.5'!I45</f>
        <v>481.26832390000004</v>
      </c>
      <c r="J45" s="495">
        <f>'T 5.4'!J45+'T 5.5'!J45</f>
        <v>704.42843082800005</v>
      </c>
    </row>
    <row r="46" spans="1:10" s="7" customFormat="1" x14ac:dyDescent="0.2">
      <c r="A46" s="479" t="s">
        <v>616</v>
      </c>
      <c r="B46" s="492" t="s">
        <v>84</v>
      </c>
      <c r="C46" s="492">
        <f>'T 5.4'!C46+'T 5.5'!C46</f>
        <v>0.67553902999999993</v>
      </c>
      <c r="D46" s="492">
        <f>'T 5.4'!D46+'T 5.5'!D46</f>
        <v>1.365062639</v>
      </c>
      <c r="E46" s="492">
        <f>'T 5.4'!E46+'T 5.5'!E46</f>
        <v>38.016837288000005</v>
      </c>
      <c r="F46" s="492">
        <f>'T 5.4'!F46+'T 5.5'!F46</f>
        <v>49.025471090000003</v>
      </c>
      <c r="G46" s="492">
        <f>'T 5.4'!G46+'T 5.5'!G46</f>
        <v>16.261669698999999</v>
      </c>
      <c r="H46" s="493">
        <f>'T 5.4'!H46+'T 5.5'!H46</f>
        <v>40.057438957000009</v>
      </c>
      <c r="I46" s="493">
        <f>'T 5.4'!I46+'T 5.5'!I46</f>
        <v>65.287140789000006</v>
      </c>
      <c r="J46" s="493">
        <f>'T 5.4'!J46+'T 5.5'!J46</f>
        <v>105.34457974600001</v>
      </c>
    </row>
    <row r="47" spans="1:10" x14ac:dyDescent="0.2">
      <c r="A47" s="478" t="s">
        <v>645</v>
      </c>
      <c r="B47" s="494" t="s">
        <v>84</v>
      </c>
      <c r="C47" s="494">
        <f>'T 5.4'!C47+'T 5.5'!C47</f>
        <v>1.04261972</v>
      </c>
      <c r="D47" s="494">
        <f>'T 5.4'!D47+'T 5.5'!D47</f>
        <v>1.3702460299999999</v>
      </c>
      <c r="E47" s="494">
        <f>'T 5.4'!E47+'T 5.5'!E47</f>
        <v>24.016698539</v>
      </c>
      <c r="F47" s="494">
        <f>'T 5.4'!F47+'T 5.5'!F47</f>
        <v>65.615397199</v>
      </c>
      <c r="G47" s="494">
        <f>'T 5.4'!G47+'T 5.5'!G47</f>
        <v>28.94374397</v>
      </c>
      <c r="H47" s="495">
        <f>'T 5.4'!H47+'T 5.5'!H47</f>
        <v>26.429564288999998</v>
      </c>
      <c r="I47" s="495">
        <f>'T 5.4'!I47+'T 5.5'!I47</f>
        <v>94.559141169</v>
      </c>
      <c r="J47" s="495">
        <f>'T 5.4'!J47+'T 5.5'!J47</f>
        <v>120.988705458</v>
      </c>
    </row>
    <row r="48" spans="1:10" s="47" customFormat="1" x14ac:dyDescent="0.2">
      <c r="A48" s="476" t="s">
        <v>646</v>
      </c>
      <c r="B48" s="488" t="s">
        <v>84</v>
      </c>
      <c r="C48" s="488">
        <f>'T 5.4'!C48+'T 5.5'!C48</f>
        <v>4.7630819300000002</v>
      </c>
      <c r="D48" s="488">
        <f>'T 5.4'!D48+'T 5.5'!D48</f>
        <v>9.1792397789999995</v>
      </c>
      <c r="E48" s="488">
        <f>'T 5.4'!E48+'T 5.5'!E48</f>
        <v>142.730781968</v>
      </c>
      <c r="F48" s="488">
        <f>'T 5.4'!F48+'T 5.5'!F48</f>
        <v>314.65979067899997</v>
      </c>
      <c r="G48" s="488">
        <f>'T 5.4'!G48+'T 5.5'!G48</f>
        <v>6.7622512589999992</v>
      </c>
      <c r="H48" s="267">
        <f>'T 5.4'!H48+'T 5.5'!H48</f>
        <v>156.673103677</v>
      </c>
      <c r="I48" s="267">
        <f>'T 5.4'!I48+'T 5.5'!I48</f>
        <v>321.42204193800001</v>
      </c>
      <c r="J48" s="267">
        <f>'T 5.4'!J48+'T 5.5'!J48</f>
        <v>478.09514561499998</v>
      </c>
    </row>
    <row r="49" spans="1:10" s="47" customFormat="1" x14ac:dyDescent="0.2">
      <c r="A49" s="477" t="s">
        <v>617</v>
      </c>
      <c r="B49" s="489" t="s">
        <v>84</v>
      </c>
      <c r="C49" s="489">
        <f>'T 5.4'!C49+'T 5.5'!C49</f>
        <v>0.72109058999999998</v>
      </c>
      <c r="D49" s="489">
        <f>'T 5.4'!D49+'T 5.5'!D49</f>
        <v>6.0558145099999994</v>
      </c>
      <c r="E49" s="489">
        <f>'T 5.4'!E49+'T 5.5'!E49</f>
        <v>79.197024749999997</v>
      </c>
      <c r="F49" s="489">
        <f>'T 5.4'!F49+'T 5.5'!F49</f>
        <v>206.67916992899998</v>
      </c>
      <c r="G49" s="489">
        <f>'T 5.4'!G49+'T 5.5'!G49</f>
        <v>18.669755719999998</v>
      </c>
      <c r="H49" s="490">
        <f>'T 5.4'!H49+'T 5.5'!H49</f>
        <v>85.97392984999999</v>
      </c>
      <c r="I49" s="490">
        <f>'T 5.4'!I49+'T 5.5'!I49</f>
        <v>225.34892564899999</v>
      </c>
      <c r="J49" s="490">
        <f>'T 5.4'!J49+'T 5.5'!J49</f>
        <v>311.32285549900001</v>
      </c>
    </row>
    <row r="50" spans="1:10" s="47" customFormat="1" x14ac:dyDescent="0.2">
      <c r="A50" s="501" t="s">
        <v>618</v>
      </c>
      <c r="B50" s="502" t="s">
        <v>84</v>
      </c>
      <c r="C50" s="502">
        <f>'T 5.4'!C50+'T 5.5'!C50</f>
        <v>10.544975468999999</v>
      </c>
      <c r="D50" s="502">
        <f>'T 5.4'!D50+'T 5.5'!D50</f>
        <v>101.499864958</v>
      </c>
      <c r="E50" s="502">
        <f>'T 5.4'!E50+'T 5.5'!E50</f>
        <v>948.87483930999997</v>
      </c>
      <c r="F50" s="502">
        <f>'T 5.4'!F50+'T 5.5'!F50</f>
        <v>1816.1401839789999</v>
      </c>
      <c r="G50" s="502">
        <f>'T 5.4'!G50+'T 5.5'!G50</f>
        <v>230.55601319799999</v>
      </c>
      <c r="H50" s="503">
        <f>'T 5.4'!H50+'T 5.5'!H50</f>
        <v>1060.919679737</v>
      </c>
      <c r="I50" s="503">
        <f>'T 5.4'!I50+'T 5.5'!I50</f>
        <v>2046.6961971770002</v>
      </c>
      <c r="J50" s="503">
        <f>'T 5.4'!J50+'T 5.5'!J50</f>
        <v>3107.6158769140002</v>
      </c>
    </row>
    <row r="51" spans="1:10" s="7" customFormat="1" x14ac:dyDescent="0.2">
      <c r="A51" s="477" t="s">
        <v>619</v>
      </c>
      <c r="B51" s="489" t="s">
        <v>84</v>
      </c>
      <c r="C51" s="489">
        <f>'T 5.4'!C51+'T 5.5'!C51</f>
        <v>0.12418083000000001</v>
      </c>
      <c r="D51" s="489">
        <f>'T 5.4'!D51+'T 5.5'!D51</f>
        <v>2.3345071700000002</v>
      </c>
      <c r="E51" s="489">
        <f>'T 5.4'!E51+'T 5.5'!E51</f>
        <v>42.206107199000002</v>
      </c>
      <c r="F51" s="489">
        <f>'T 5.4'!F51+'T 5.5'!F51</f>
        <v>82.847633240000008</v>
      </c>
      <c r="G51" s="489">
        <f>'T 5.4'!G51+'T 5.5'!G51</f>
        <v>4.1174082390000004</v>
      </c>
      <c r="H51" s="490">
        <f>'T 5.4'!H51+'T 5.5'!H51</f>
        <v>44.664795198999997</v>
      </c>
      <c r="I51" s="490">
        <f>'T 5.4'!I51+'T 5.5'!I51</f>
        <v>86.965041479000007</v>
      </c>
      <c r="J51" s="490">
        <f>'T 5.4'!J51+'T 5.5'!J51</f>
        <v>131.629836678</v>
      </c>
    </row>
    <row r="52" spans="1:10" s="7" customFormat="1" x14ac:dyDescent="0.2">
      <c r="A52" s="476" t="s">
        <v>620</v>
      </c>
      <c r="B52" s="488" t="s">
        <v>84</v>
      </c>
      <c r="C52" s="488">
        <f>'T 5.4'!C52+'T 5.5'!C52</f>
        <v>9.0910273900000007</v>
      </c>
      <c r="D52" s="488">
        <f>'T 5.4'!D52+'T 5.5'!D52</f>
        <v>78.516287638999998</v>
      </c>
      <c r="E52" s="488">
        <f>'T 5.4'!E52+'T 5.5'!E52</f>
        <v>669.35106574800011</v>
      </c>
      <c r="F52" s="488">
        <f>'T 5.4'!F52+'T 5.5'!F52</f>
        <v>1307.1377092690002</v>
      </c>
      <c r="G52" s="488">
        <f>'T 5.4'!G52+'T 5.5'!G52</f>
        <v>150.862041549</v>
      </c>
      <c r="H52" s="267">
        <f>'T 5.4'!H52+'T 5.5'!H52</f>
        <v>756.958380777</v>
      </c>
      <c r="I52" s="267">
        <f>'T 5.4'!I52+'T 5.5'!I52</f>
        <v>1457.9997508180002</v>
      </c>
      <c r="J52" s="267">
        <f>'T 5.4'!J52+'T 5.5'!J52</f>
        <v>2214.9581315950004</v>
      </c>
    </row>
    <row r="53" spans="1:10" x14ac:dyDescent="0.2">
      <c r="A53" s="477" t="s">
        <v>621</v>
      </c>
      <c r="B53" s="489" t="s">
        <v>84</v>
      </c>
      <c r="C53" s="489">
        <f>'T 5.4'!C53+'T 5.5'!C53</f>
        <v>0</v>
      </c>
      <c r="D53" s="489">
        <f>'T 5.4'!D53+'T 5.5'!D53</f>
        <v>0.12339878999999999</v>
      </c>
      <c r="E53" s="489">
        <f>'T 5.4'!E53+'T 5.5'!E53</f>
        <v>20.310628309999998</v>
      </c>
      <c r="F53" s="489">
        <f>'T 5.4'!F53+'T 5.5'!F53</f>
        <v>45.263737280000001</v>
      </c>
      <c r="G53" s="489">
        <f>'T 5.4'!G53+'T 5.5'!G53</f>
        <v>7.5383231190000002</v>
      </c>
      <c r="H53" s="490">
        <f>'T 5.4'!H53+'T 5.5'!H53</f>
        <v>20.434027099999998</v>
      </c>
      <c r="I53" s="490">
        <f>'T 5.4'!I53+'T 5.5'!I53</f>
        <v>52.802060398999998</v>
      </c>
      <c r="J53" s="490">
        <f>'T 5.4'!J53+'T 5.5'!J53</f>
        <v>73.236087498999993</v>
      </c>
    </row>
    <row r="54" spans="1:10" s="47" customFormat="1" x14ac:dyDescent="0.2">
      <c r="A54" s="476" t="s">
        <v>622</v>
      </c>
      <c r="B54" s="488" t="s">
        <v>84</v>
      </c>
      <c r="C54" s="488">
        <f>'T 5.4'!C54+'T 5.5'!C54</f>
        <v>1.3297672489999999</v>
      </c>
      <c r="D54" s="488">
        <f>'T 5.4'!D54+'T 5.5'!D54</f>
        <v>15.94297181</v>
      </c>
      <c r="E54" s="488">
        <f>'T 5.4'!E54+'T 5.5'!E54</f>
        <v>165.98184888000003</v>
      </c>
      <c r="F54" s="488">
        <f>'T 5.4'!F54+'T 5.5'!F54</f>
        <v>308.47370013</v>
      </c>
      <c r="G54" s="488">
        <f>'T 5.4'!G54+'T 5.5'!G54</f>
        <v>60.124761020000001</v>
      </c>
      <c r="H54" s="267">
        <f>'T 5.4'!H54+'T 5.5'!H54</f>
        <v>183.254587939</v>
      </c>
      <c r="I54" s="267">
        <f>'T 5.4'!I54+'T 5.5'!I54</f>
        <v>368.59846114999999</v>
      </c>
      <c r="J54" s="267">
        <f>'T 5.4'!J54+'T 5.5'!J54</f>
        <v>551.85304908900002</v>
      </c>
    </row>
    <row r="55" spans="1:10" s="47" customFormat="1" x14ac:dyDescent="0.2">
      <c r="A55" s="478" t="s">
        <v>623</v>
      </c>
      <c r="B55" s="494" t="s">
        <v>84</v>
      </c>
      <c r="C55" s="494">
        <f>'T 5.4'!C55+'T 5.5'!C55</f>
        <v>0</v>
      </c>
      <c r="D55" s="494">
        <f>'T 5.4'!D55+'T 5.5'!D55</f>
        <v>4.5826995490000009</v>
      </c>
      <c r="E55" s="494">
        <f>'T 5.4'!E55+'T 5.5'!E55</f>
        <v>51.025189169000001</v>
      </c>
      <c r="F55" s="494">
        <f>'T 5.4'!F55+'T 5.5'!F55</f>
        <v>72.417404059999996</v>
      </c>
      <c r="G55" s="494">
        <f>'T 5.4'!G55+'T 5.5'!G55</f>
        <v>7.9134792699999998</v>
      </c>
      <c r="H55" s="495">
        <f>'T 5.4'!H55+'T 5.5'!H55</f>
        <v>55.607888717999998</v>
      </c>
      <c r="I55" s="495">
        <f>'T 5.4'!I55+'T 5.5'!I55</f>
        <v>80.330883330000006</v>
      </c>
      <c r="J55" s="495">
        <f>'T 5.4'!J55+'T 5.5'!J55</f>
        <v>135.938772048</v>
      </c>
    </row>
    <row r="56" spans="1:10" s="47" customFormat="1" x14ac:dyDescent="0.2">
      <c r="A56" s="507" t="s">
        <v>624</v>
      </c>
      <c r="B56" s="508" t="s">
        <v>84</v>
      </c>
      <c r="C56" s="508">
        <f>'T 5.4'!C56+'T 5.5'!C56</f>
        <v>4.2580381789999997</v>
      </c>
      <c r="D56" s="508">
        <f>'T 5.4'!D56+'T 5.5'!D56</f>
        <v>58.893186999999998</v>
      </c>
      <c r="E56" s="508">
        <f>'T 5.4'!E56+'T 5.5'!E56</f>
        <v>502.27923325899997</v>
      </c>
      <c r="F56" s="508">
        <f>'T 5.4'!F56+'T 5.5'!F56</f>
        <v>932.00821631899998</v>
      </c>
      <c r="G56" s="508">
        <f>'T 5.4'!G56+'T 5.5'!G56</f>
        <v>167.63126997900002</v>
      </c>
      <c r="H56" s="509">
        <f>'T 5.4'!H56+'T 5.5'!H56</f>
        <v>565.43045843799996</v>
      </c>
      <c r="I56" s="509">
        <f>'T 5.4'!I56+'T 5.5'!I56</f>
        <v>1099.6394862980001</v>
      </c>
      <c r="J56" s="509">
        <f>'T 5.4'!J56+'T 5.5'!J56</f>
        <v>1665.069944736</v>
      </c>
    </row>
    <row r="57" spans="1:10" x14ac:dyDescent="0.2">
      <c r="A57" s="478" t="s">
        <v>625</v>
      </c>
      <c r="B57" s="494" t="s">
        <v>84</v>
      </c>
      <c r="C57" s="494">
        <f>'T 5.4'!C57+'T 5.5'!C57</f>
        <v>0</v>
      </c>
      <c r="D57" s="494">
        <f>'T 5.4'!D57+'T 5.5'!D57</f>
        <v>8.6236150990000002</v>
      </c>
      <c r="E57" s="494">
        <f>'T 5.4'!E57+'T 5.5'!E57</f>
        <v>59.582908850000003</v>
      </c>
      <c r="F57" s="494">
        <f>'T 5.4'!F57+'T 5.5'!F57</f>
        <v>59.88737562</v>
      </c>
      <c r="G57" s="494">
        <f>'T 5.4'!G57+'T 5.5'!G57</f>
        <v>35.894490028999996</v>
      </c>
      <c r="H57" s="495">
        <f>'T 5.4'!H57+'T 5.5'!H57</f>
        <v>68.206523949000001</v>
      </c>
      <c r="I57" s="495">
        <f>'T 5.4'!I57+'T 5.5'!I57</f>
        <v>95.781865648999997</v>
      </c>
      <c r="J57" s="495">
        <f>'T 5.4'!J57+'T 5.5'!J57</f>
        <v>163.988389598</v>
      </c>
    </row>
    <row r="58" spans="1:10" s="7" customFormat="1" x14ac:dyDescent="0.2">
      <c r="A58" s="479" t="s">
        <v>332</v>
      </c>
      <c r="B58" s="492" t="s">
        <v>84</v>
      </c>
      <c r="C58" s="492">
        <f>'T 5.4'!C58+'T 5.5'!C58</f>
        <v>0.19272416000000001</v>
      </c>
      <c r="D58" s="492">
        <f>'T 5.4'!D58+'T 5.5'!D58</f>
        <v>4.2967790799999994</v>
      </c>
      <c r="E58" s="492">
        <f>'T 5.4'!E58+'T 5.5'!E58</f>
        <v>60.436275050000006</v>
      </c>
      <c r="F58" s="492">
        <f>'T 5.4'!F58+'T 5.5'!F58</f>
        <v>94.258391369000009</v>
      </c>
      <c r="G58" s="492">
        <f>'T 5.4'!G58+'T 5.5'!G58</f>
        <v>2.6850000000000002E-4</v>
      </c>
      <c r="H58" s="493">
        <f>'T 5.4'!H58+'T 5.5'!H58</f>
        <v>64.925778289999997</v>
      </c>
      <c r="I58" s="493">
        <f>'T 5.4'!I58+'T 5.5'!I58</f>
        <v>94.258659869000013</v>
      </c>
      <c r="J58" s="493">
        <f>'T 5.4'!J58+'T 5.5'!J58</f>
        <v>159.184438159</v>
      </c>
    </row>
    <row r="59" spans="1:10" s="7" customFormat="1" x14ac:dyDescent="0.2">
      <c r="A59" s="745" t="s">
        <v>626</v>
      </c>
      <c r="B59" s="489" t="s">
        <v>84</v>
      </c>
      <c r="C59" s="489">
        <f>'T 5.4'!C59+'T 5.5'!C59</f>
        <v>6.4103220000000002E-2</v>
      </c>
      <c r="D59" s="489">
        <f>'T 5.4'!D59+'T 5.5'!D59</f>
        <v>11.196965309000001</v>
      </c>
      <c r="E59" s="489">
        <f>'T 5.4'!E59+'T 5.5'!E59</f>
        <v>158.77787176999999</v>
      </c>
      <c r="F59" s="489">
        <f>'T 5.4'!F59+'T 5.5'!F59</f>
        <v>400.20770641000001</v>
      </c>
      <c r="G59" s="489">
        <f>'T 5.4'!G59+'T 5.5'!G59</f>
        <v>42.529720240000003</v>
      </c>
      <c r="H59" s="490">
        <f>'T 5.4'!H59+'T 5.5'!H59</f>
        <v>170.03894029899999</v>
      </c>
      <c r="I59" s="490">
        <f>'T 5.4'!I59+'T 5.5'!I59</f>
        <v>442.73742665000003</v>
      </c>
      <c r="J59" s="490">
        <f>'T 5.4'!J59+'T 5.5'!J59</f>
        <v>612.77636694900002</v>
      </c>
    </row>
    <row r="60" spans="1:10" s="7" customFormat="1" x14ac:dyDescent="0.2">
      <c r="A60" s="476" t="s">
        <v>627</v>
      </c>
      <c r="B60" s="488" t="s">
        <v>84</v>
      </c>
      <c r="C60" s="488">
        <f>'T 5.4'!C60+'T 5.5'!C60</f>
        <v>4.0012107989999999</v>
      </c>
      <c r="D60" s="488">
        <f>'T 5.4'!D60+'T 5.5'!D60</f>
        <v>30.274742150000002</v>
      </c>
      <c r="E60" s="488">
        <f>'T 5.4'!E60+'T 5.5'!E60</f>
        <v>141.70254461799999</v>
      </c>
      <c r="F60" s="488">
        <f>'T 5.4'!F60+'T 5.5'!F60</f>
        <v>248.257417449</v>
      </c>
      <c r="G60" s="488">
        <f>'T 5.4'!G60+'T 5.5'!G60</f>
        <v>53.01203452</v>
      </c>
      <c r="H60" s="267">
        <f>'T 5.4'!H60+'T 5.5'!H60</f>
        <v>175.97849756699998</v>
      </c>
      <c r="I60" s="267">
        <f>'T 5.4'!I60+'T 5.5'!I60</f>
        <v>301.26945196899999</v>
      </c>
      <c r="J60" s="267">
        <f>'T 5.4'!J60+'T 5.5'!J60</f>
        <v>477.24794953600002</v>
      </c>
    </row>
    <row r="61" spans="1:10" s="7" customFormat="1" x14ac:dyDescent="0.2">
      <c r="A61" s="477" t="s">
        <v>628</v>
      </c>
      <c r="B61" s="494" t="s">
        <v>84</v>
      </c>
      <c r="C61" s="494">
        <f>'T 5.4'!C61+'T 5.5'!C61</f>
        <v>0</v>
      </c>
      <c r="D61" s="494">
        <f>'T 5.4'!D61+'T 5.5'!D61</f>
        <v>4.5010853589999993</v>
      </c>
      <c r="E61" s="494">
        <f>'T 5.4'!E61+'T 5.5'!E61</f>
        <v>81.779632969999994</v>
      </c>
      <c r="F61" s="494">
        <f>'T 5.4'!F61+'T 5.5'!F61</f>
        <v>129.39732546900001</v>
      </c>
      <c r="G61" s="494">
        <f>'T 5.4'!G61+'T 5.5'!G61</f>
        <v>36.194756689999998</v>
      </c>
      <c r="H61" s="495">
        <f>'T 5.4'!H61+'T 5.5'!H61</f>
        <v>86.280718328999995</v>
      </c>
      <c r="I61" s="495">
        <f>'T 5.4'!I61+'T 5.5'!I61</f>
        <v>165.592082159</v>
      </c>
      <c r="J61" s="495">
        <f>'T 5.4'!J61+'T 5.5'!J61</f>
        <v>251.872800488</v>
      </c>
    </row>
    <row r="62" spans="1:10" s="7" customFormat="1" x14ac:dyDescent="0.2">
      <c r="A62" s="501" t="s">
        <v>629</v>
      </c>
      <c r="B62" s="508" t="s">
        <v>84</v>
      </c>
      <c r="C62" s="508">
        <f>'T 5.4'!C62+'T 5.5'!C62</f>
        <v>2.8283345199999999</v>
      </c>
      <c r="D62" s="508">
        <f>'T 5.4'!D62+'T 5.5'!D62</f>
        <v>29.316286559000002</v>
      </c>
      <c r="E62" s="508">
        <f>'T 5.4'!E62+'T 5.5'!E62</f>
        <v>367.31583320799996</v>
      </c>
      <c r="F62" s="508">
        <f>'T 5.4'!F62+'T 5.5'!F62</f>
        <v>526.42530876900003</v>
      </c>
      <c r="G62" s="508">
        <f>'T 5.4'!G62+'T 5.5'!G62</f>
        <v>48.982735230000003</v>
      </c>
      <c r="H62" s="509">
        <f>'T 5.4'!H62+'T 5.5'!H62</f>
        <v>399.46045428699995</v>
      </c>
      <c r="I62" s="509">
        <f>'T 5.4'!I62+'T 5.5'!I62</f>
        <v>575.40804399900003</v>
      </c>
      <c r="J62" s="509">
        <f>'T 5.4'!J62+'T 5.5'!J62</f>
        <v>974.86849828600009</v>
      </c>
    </row>
    <row r="63" spans="1:10" s="7" customFormat="1" x14ac:dyDescent="0.2">
      <c r="A63" s="478" t="s">
        <v>630</v>
      </c>
      <c r="B63" s="494" t="s">
        <v>84</v>
      </c>
      <c r="C63" s="494">
        <f>'T 5.4'!C63+'T 5.5'!C63</f>
        <v>0.60230159000000005</v>
      </c>
      <c r="D63" s="494">
        <f>'T 5.4'!D63+'T 5.5'!D63</f>
        <v>18.246600180000002</v>
      </c>
      <c r="E63" s="494">
        <f>'T 5.4'!E63+'T 5.5'!E63</f>
        <v>239.970237389</v>
      </c>
      <c r="F63" s="494">
        <f>'T 5.4'!F63+'T 5.5'!F63</f>
        <v>353.53154800900001</v>
      </c>
      <c r="G63" s="494">
        <f>'T 5.4'!G63+'T 5.5'!G63</f>
        <v>42.914390990000001</v>
      </c>
      <c r="H63" s="495">
        <f>'T 5.4'!H63+'T 5.5'!H63</f>
        <v>258.81913915899997</v>
      </c>
      <c r="I63" s="495">
        <f>'T 5.4'!I63+'T 5.5'!I63</f>
        <v>396.44593899899996</v>
      </c>
      <c r="J63" s="495">
        <f>'T 5.4'!J63+'T 5.5'!J63</f>
        <v>655.26507815800005</v>
      </c>
    </row>
    <row r="64" spans="1:10" s="7" customFormat="1" x14ac:dyDescent="0.2">
      <c r="A64" s="479" t="s">
        <v>333</v>
      </c>
      <c r="B64" s="492" t="s">
        <v>84</v>
      </c>
      <c r="C64" s="492">
        <f>'T 5.4'!C64+'T 5.5'!C64</f>
        <v>0.45858228000000001</v>
      </c>
      <c r="D64" s="492">
        <f>'T 5.4'!D64+'T 5.5'!D64</f>
        <v>0.27823686999999997</v>
      </c>
      <c r="E64" s="492">
        <f>'T 5.4'!E64+'T 5.5'!E64</f>
        <v>5.5230052700000005</v>
      </c>
      <c r="F64" s="492">
        <f>'T 5.4'!F64+'T 5.5'!F64</f>
        <v>16.637603449</v>
      </c>
      <c r="G64" s="492">
        <f>'T 5.4'!G64+'T 5.5'!G64</f>
        <v>0</v>
      </c>
      <c r="H64" s="493">
        <f>'T 5.4'!H64+'T 5.5'!H64</f>
        <v>6.2598244200000002</v>
      </c>
      <c r="I64" s="493">
        <f>'T 5.4'!I64+'T 5.5'!I64</f>
        <v>16.637603449</v>
      </c>
      <c r="J64" s="493">
        <f>'T 5.4'!J64+'T 5.5'!J64</f>
        <v>22.897427869000001</v>
      </c>
    </row>
    <row r="65" spans="1:12" x14ac:dyDescent="0.2">
      <c r="A65" s="478" t="s">
        <v>631</v>
      </c>
      <c r="B65" s="533" t="s">
        <v>84</v>
      </c>
      <c r="C65" s="533">
        <f>'T 5.4'!C65+'T 5.5'!C65</f>
        <v>4.4999999999999997E-3</v>
      </c>
      <c r="D65" s="489">
        <f>'T 5.4'!D65+'T 5.5'!D65</f>
        <v>0.67869157000000002</v>
      </c>
      <c r="E65" s="489">
        <f>'T 5.4'!E65+'T 5.5'!E65</f>
        <v>6.5629337889999997</v>
      </c>
      <c r="F65" s="489">
        <f>'T 5.4'!F65+'T 5.5'!F65</f>
        <v>9.0054528279999992</v>
      </c>
      <c r="G65" s="489">
        <f>'T 5.4'!G65+'T 5.5'!G65</f>
        <v>3.0126264699999998</v>
      </c>
      <c r="H65" s="490">
        <f>'T 5.4'!H65+'T 5.5'!H65</f>
        <v>7.2461253589999997</v>
      </c>
      <c r="I65" s="490">
        <f>'T 5.4'!I65+'T 5.5'!I65</f>
        <v>12.018079298</v>
      </c>
      <c r="J65" s="490">
        <f>'T 5.4'!J65+'T 5.5'!J65</f>
        <v>19.264204657000001</v>
      </c>
    </row>
    <row r="66" spans="1:12" x14ac:dyDescent="0.2">
      <c r="A66" s="479" t="s">
        <v>632</v>
      </c>
      <c r="B66" s="492" t="s">
        <v>84</v>
      </c>
      <c r="C66" s="492">
        <f>'T 5.4'!C66+'T 5.5'!C66</f>
        <v>0.44832238000000002</v>
      </c>
      <c r="D66" s="492">
        <f>'T 5.4'!D66+'T 5.5'!D66</f>
        <v>1.4227176100000001</v>
      </c>
      <c r="E66" s="492">
        <f>'T 5.4'!E66+'T 5.5'!E66</f>
        <v>5.7427551489999997</v>
      </c>
      <c r="F66" s="492">
        <f>'T 5.4'!F66+'T 5.5'!F66</f>
        <v>25.712318148000001</v>
      </c>
      <c r="G66" s="492">
        <f>'T 5.4'!G66+'T 5.5'!G66</f>
        <v>0.121451</v>
      </c>
      <c r="H66" s="493">
        <f>'T 5.4'!H66+'T 5.5'!H66</f>
        <v>7.6137951389999996</v>
      </c>
      <c r="I66" s="493">
        <f>'T 5.4'!I66+'T 5.5'!I66</f>
        <v>25.833769148000002</v>
      </c>
      <c r="J66" s="493">
        <f>'T 5.4'!J66+'T 5.5'!J66</f>
        <v>33.447564287000006</v>
      </c>
    </row>
    <row r="67" spans="1:12" x14ac:dyDescent="0.2">
      <c r="A67" s="745" t="s">
        <v>633</v>
      </c>
      <c r="B67" s="751" t="s">
        <v>84</v>
      </c>
      <c r="C67" s="751">
        <f>'T 5.4'!C67+'T 5.5'!C67</f>
        <v>1.31462827</v>
      </c>
      <c r="D67" s="751">
        <f>'T 5.4'!D67+'T 5.5'!D67</f>
        <v>8.6900403300000004</v>
      </c>
      <c r="E67" s="751">
        <f>'T 5.4'!E67+'T 5.5'!E67</f>
        <v>109.51690161000001</v>
      </c>
      <c r="F67" s="751">
        <f>'T 5.4'!F67+'T 5.5'!F67</f>
        <v>121.53838632899999</v>
      </c>
      <c r="G67" s="751">
        <f>'T 5.4'!G67+'T 5.5'!G67</f>
        <v>2.9342667699999998</v>
      </c>
      <c r="H67" s="751">
        <f>'T 5.4'!H67+'T 5.5'!H67</f>
        <v>119.52157021000001</v>
      </c>
      <c r="I67" s="751">
        <f>'T 5.4'!I67+'T 5.5'!I67</f>
        <v>124.472653099</v>
      </c>
      <c r="J67" s="751">
        <f>'T 5.4'!J67+'T 5.5'!J67</f>
        <v>243.99422330900001</v>
      </c>
    </row>
    <row r="68" spans="1:12" x14ac:dyDescent="0.2">
      <c r="A68" s="742" t="s">
        <v>634</v>
      </c>
      <c r="B68" s="748" t="s">
        <v>84</v>
      </c>
      <c r="C68" s="748">
        <f>'T 5.4'!C68+'T 5.5'!C68</f>
        <v>0</v>
      </c>
      <c r="D68" s="748">
        <f>'T 5.4'!D68+'T 5.5'!D68</f>
        <v>0</v>
      </c>
      <c r="E68" s="748">
        <f>'T 5.4'!E68+'T 5.5'!E68</f>
        <v>2.765857E-2</v>
      </c>
      <c r="F68" s="748">
        <f>'T 5.4'!F68+'T 5.5'!F68</f>
        <v>7.8E-2</v>
      </c>
      <c r="G68" s="748">
        <f>'T 5.4'!G68+'T 5.5'!G68</f>
        <v>0</v>
      </c>
      <c r="H68" s="748">
        <f>'T 5.4'!H68+'T 5.5'!H68</f>
        <v>2.765857E-2</v>
      </c>
      <c r="I68" s="748">
        <f>'T 5.4'!I68+'T 5.5'!I68</f>
        <v>7.8E-2</v>
      </c>
      <c r="J68" s="748">
        <f>'T 5.4'!J68+'T 5.5'!J68</f>
        <v>0.10565857000000001</v>
      </c>
    </row>
    <row r="69" spans="1:12" x14ac:dyDescent="0.2">
      <c r="A69" s="746" t="s">
        <v>648</v>
      </c>
      <c r="B69" s="739" t="s">
        <v>84</v>
      </c>
      <c r="C69" s="739">
        <f>'T 5.4'!C69+'T 5.5'!C69</f>
        <v>65.784364879999998</v>
      </c>
      <c r="D69" s="739">
        <f>'T 5.4'!D69+'T 5.5'!D69</f>
        <v>530.00343507000002</v>
      </c>
      <c r="E69" s="739">
        <f>'T 5.4'!E69+'T 5.5'!E69</f>
        <v>4718.1629550790003</v>
      </c>
      <c r="F69" s="739">
        <f>'T 5.4'!F69+'T 5.5'!F69</f>
        <v>7871.8332896790007</v>
      </c>
      <c r="G69" s="739">
        <f>'T 5.4'!G69+'T 5.5'!G69</f>
        <v>868.04150656999991</v>
      </c>
      <c r="H69" s="739">
        <f>'T 5.4'!H69+'T 5.5'!H69</f>
        <v>5313.950755029</v>
      </c>
      <c r="I69" s="739">
        <f>'T 5.4'!I69+'T 5.5'!I69</f>
        <v>8739.8747962490015</v>
      </c>
      <c r="J69" s="739">
        <f>'T 5.4'!J69+'T 5.5'!J69</f>
        <v>14053.825551278002</v>
      </c>
    </row>
    <row r="70" spans="1:12" x14ac:dyDescent="0.2">
      <c r="A70" s="747" t="s">
        <v>118</v>
      </c>
      <c r="B70" s="752" t="s">
        <v>84</v>
      </c>
      <c r="C70" s="752">
        <f>'T 5.4'!C70</f>
        <v>0.80384248999999997</v>
      </c>
      <c r="D70" s="752">
        <f>'T 5.4'!D70</f>
        <v>6.3341258800000002</v>
      </c>
      <c r="E70" s="752">
        <f>'T 5.4'!E70</f>
        <v>57.156462759</v>
      </c>
      <c r="F70" s="752">
        <f>'T 5.4'!F70</f>
        <v>131.80940146</v>
      </c>
      <c r="G70" s="752">
        <f>'T 5.4'!G70</f>
        <v>18.519605139999999</v>
      </c>
      <c r="H70" s="752">
        <f>'T 5.4'!H70</f>
        <v>64.294431129000003</v>
      </c>
      <c r="I70" s="752">
        <f>'T 5.4'!I70</f>
        <v>150.32900660000001</v>
      </c>
      <c r="J70" s="752">
        <f>'T 5.4'!J70</f>
        <v>214.62343772900002</v>
      </c>
      <c r="L70" s="532"/>
    </row>
    <row r="71" spans="1:12" x14ac:dyDescent="0.2">
      <c r="A71" s="511" t="s">
        <v>647</v>
      </c>
      <c r="B71" s="3"/>
      <c r="C71" s="3"/>
      <c r="D71" s="212"/>
      <c r="E71" s="3"/>
      <c r="F71" s="3"/>
      <c r="G71" s="212"/>
      <c r="H71" s="3"/>
      <c r="I71" s="3"/>
      <c r="J71" s="3"/>
    </row>
    <row r="72" spans="1:12" x14ac:dyDescent="0.2">
      <c r="A72" s="38" t="s">
        <v>349</v>
      </c>
      <c r="B72" s="3"/>
      <c r="C72" s="3"/>
      <c r="D72" s="212"/>
      <c r="E72" s="3"/>
      <c r="F72" s="3"/>
      <c r="G72" s="212"/>
      <c r="H72" s="3"/>
      <c r="I72" s="3"/>
      <c r="J72" s="3"/>
    </row>
    <row r="73" spans="1:12" x14ac:dyDescent="0.2">
      <c r="A73" s="242" t="s">
        <v>742</v>
      </c>
      <c r="B73" s="3"/>
      <c r="C73" s="3"/>
      <c r="D73" s="212"/>
      <c r="E73" s="3"/>
      <c r="F73" s="3"/>
      <c r="G73" s="212"/>
      <c r="H73" s="3"/>
      <c r="I73" s="3"/>
      <c r="J73" s="3"/>
    </row>
    <row r="76" spans="1:12" ht="16.5" x14ac:dyDescent="0.25">
      <c r="A76" s="88" t="s">
        <v>803</v>
      </c>
    </row>
    <row r="77" spans="1:12" ht="13.5" thickBot="1" x14ac:dyDescent="0.25">
      <c r="A77" s="205"/>
      <c r="J77" s="398" t="s">
        <v>24</v>
      </c>
    </row>
    <row r="78" spans="1:12" x14ac:dyDescent="0.2">
      <c r="A78" s="204" t="s">
        <v>643</v>
      </c>
      <c r="B78" s="480" t="s">
        <v>34</v>
      </c>
      <c r="C78" s="480" t="s">
        <v>455</v>
      </c>
      <c r="D78" s="480" t="s">
        <v>457</v>
      </c>
      <c r="E78" s="480" t="s">
        <v>97</v>
      </c>
      <c r="F78" s="480" t="s">
        <v>267</v>
      </c>
      <c r="G78" s="481">
        <v>300000</v>
      </c>
      <c r="H78" s="482" t="s">
        <v>342</v>
      </c>
      <c r="I78" s="482" t="s">
        <v>342</v>
      </c>
      <c r="J78" s="482" t="s">
        <v>340</v>
      </c>
    </row>
    <row r="79" spans="1:12" x14ac:dyDescent="0.2">
      <c r="A79" s="203"/>
      <c r="B79" s="483" t="s">
        <v>454</v>
      </c>
      <c r="C79" s="483" t="s">
        <v>35</v>
      </c>
      <c r="D79" s="483" t="s">
        <v>35</v>
      </c>
      <c r="E79" s="483" t="s">
        <v>35</v>
      </c>
      <c r="F79" s="483" t="s">
        <v>35</v>
      </c>
      <c r="G79" s="483" t="s">
        <v>36</v>
      </c>
      <c r="H79" s="484" t="s">
        <v>509</v>
      </c>
      <c r="I79" s="484" t="s">
        <v>282</v>
      </c>
      <c r="J79" s="484" t="s">
        <v>106</v>
      </c>
    </row>
    <row r="80" spans="1:12" ht="13.5" thickBot="1" x14ac:dyDescent="0.25">
      <c r="A80" s="206"/>
      <c r="B80" s="485" t="s">
        <v>36</v>
      </c>
      <c r="C80" s="485" t="s">
        <v>456</v>
      </c>
      <c r="D80" s="485" t="s">
        <v>99</v>
      </c>
      <c r="E80" s="485" t="s">
        <v>100</v>
      </c>
      <c r="F80" s="485" t="s">
        <v>268</v>
      </c>
      <c r="G80" s="485" t="s">
        <v>101</v>
      </c>
      <c r="H80" s="486" t="s">
        <v>282</v>
      </c>
      <c r="I80" s="486" t="s">
        <v>101</v>
      </c>
      <c r="J80" s="486" t="s">
        <v>343</v>
      </c>
    </row>
    <row r="82" spans="1:10" x14ac:dyDescent="0.2">
      <c r="A82" s="496" t="s">
        <v>595</v>
      </c>
      <c r="B82" s="497" t="s">
        <v>84</v>
      </c>
      <c r="C82" s="512">
        <f>C9/C$69</f>
        <v>0.1598954867039829</v>
      </c>
      <c r="D82" s="512">
        <f t="shared" ref="D82:J82" si="0">D9/D$69</f>
        <v>0.24057470563782249</v>
      </c>
      <c r="E82" s="512">
        <f t="shared" si="0"/>
        <v>0.24965589603279756</v>
      </c>
      <c r="F82" s="512">
        <f t="shared" si="0"/>
        <v>0.22668345146849078</v>
      </c>
      <c r="G82" s="512">
        <f t="shared" si="0"/>
        <v>0.14951077664687021</v>
      </c>
      <c r="H82" s="513">
        <f t="shared" si="0"/>
        <v>0.24763896096564755</v>
      </c>
      <c r="I82" s="513">
        <f t="shared" si="0"/>
        <v>0.21901868664291838</v>
      </c>
      <c r="J82" s="513">
        <f t="shared" si="0"/>
        <v>0.2298404182626462</v>
      </c>
    </row>
    <row r="83" spans="1:10" x14ac:dyDescent="0.2">
      <c r="A83" s="476" t="s">
        <v>596</v>
      </c>
      <c r="B83" s="488" t="s">
        <v>84</v>
      </c>
      <c r="C83" s="514">
        <f t="shared" ref="C83:J83" si="1">C10/C$69</f>
        <v>1.934755655575161E-2</v>
      </c>
      <c r="D83" s="514">
        <f t="shared" si="1"/>
        <v>3.5719207926453639E-2</v>
      </c>
      <c r="E83" s="514">
        <f t="shared" si="1"/>
        <v>2.0631815913481965E-2</v>
      </c>
      <c r="F83" s="514">
        <f t="shared" si="1"/>
        <v>1.9556998607916123E-2</v>
      </c>
      <c r="G83" s="514">
        <f t="shared" si="1"/>
        <v>1.5804235979692414E-2</v>
      </c>
      <c r="H83" s="515">
        <f t="shared" si="1"/>
        <v>2.212070539922768E-2</v>
      </c>
      <c r="I83" s="515">
        <f t="shared" si="1"/>
        <v>1.918427545094355E-2</v>
      </c>
      <c r="J83" s="515">
        <f t="shared" si="1"/>
        <v>2.0294581259411141E-2</v>
      </c>
    </row>
    <row r="84" spans="1:10" x14ac:dyDescent="0.2">
      <c r="A84" s="477" t="s">
        <v>321</v>
      </c>
      <c r="B84" s="489" t="s">
        <v>84</v>
      </c>
      <c r="C84" s="516">
        <f t="shared" ref="C84:J84" si="2">C11/C$69</f>
        <v>0.12935908381152711</v>
      </c>
      <c r="D84" s="516">
        <f t="shared" si="2"/>
        <v>0.19742476662473002</v>
      </c>
      <c r="E84" s="516">
        <f t="shared" si="2"/>
        <v>0.22056612884231658</v>
      </c>
      <c r="F84" s="516">
        <f t="shared" si="2"/>
        <v>0.19877638140921644</v>
      </c>
      <c r="G84" s="516">
        <f t="shared" si="2"/>
        <v>0.1276037213331892</v>
      </c>
      <c r="H84" s="517">
        <f t="shared" si="2"/>
        <v>0.21712895002010671</v>
      </c>
      <c r="I84" s="517">
        <f t="shared" si="2"/>
        <v>0.19170753608599686</v>
      </c>
      <c r="J84" s="517">
        <f t="shared" si="2"/>
        <v>0.20131973322592672</v>
      </c>
    </row>
    <row r="85" spans="1:10" x14ac:dyDescent="0.2">
      <c r="A85" s="476" t="s">
        <v>597</v>
      </c>
      <c r="B85" s="488" t="s">
        <v>84</v>
      </c>
      <c r="C85" s="514">
        <f t="shared" ref="C85:J85" si="3">C12/C$69</f>
        <v>9.7423190323274889E-3</v>
      </c>
      <c r="D85" s="514">
        <f t="shared" si="3"/>
        <v>7.4307310847520234E-3</v>
      </c>
      <c r="E85" s="514">
        <f t="shared" si="3"/>
        <v>8.3173554503360551E-3</v>
      </c>
      <c r="F85" s="514">
        <f t="shared" si="3"/>
        <v>8.07186401461394E-3</v>
      </c>
      <c r="G85" s="514">
        <f t="shared" si="3"/>
        <v>6.1028193351406329E-3</v>
      </c>
      <c r="H85" s="515">
        <f t="shared" si="3"/>
        <v>8.2465656270013458E-3</v>
      </c>
      <c r="I85" s="515">
        <f t="shared" si="3"/>
        <v>7.8762991409835753E-3</v>
      </c>
      <c r="J85" s="515">
        <f t="shared" si="3"/>
        <v>8.0163021505383035E-3</v>
      </c>
    </row>
    <row r="86" spans="1:10" x14ac:dyDescent="0.2">
      <c r="A86" s="477" t="s">
        <v>598</v>
      </c>
      <c r="B86" s="489" t="s">
        <v>84</v>
      </c>
      <c r="C86" s="516">
        <f t="shared" ref="C86:J86" si="4">C13/C$69</f>
        <v>1.4465273043767052E-3</v>
      </c>
      <c r="D86" s="516">
        <f t="shared" si="4"/>
        <v>0</v>
      </c>
      <c r="E86" s="516">
        <f t="shared" si="4"/>
        <v>1.4059582645103722E-4</v>
      </c>
      <c r="F86" s="516">
        <f t="shared" si="4"/>
        <v>2.7820743649022378E-4</v>
      </c>
      <c r="G86" s="516">
        <f t="shared" si="4"/>
        <v>0</v>
      </c>
      <c r="H86" s="517">
        <f t="shared" si="4"/>
        <v>1.4273991893548526E-4</v>
      </c>
      <c r="I86" s="517">
        <f t="shared" si="4"/>
        <v>2.5057596487994429E-4</v>
      </c>
      <c r="J86" s="517">
        <f t="shared" si="4"/>
        <v>2.0980162655654094E-4</v>
      </c>
    </row>
    <row r="87" spans="1:10" x14ac:dyDescent="0.2">
      <c r="A87" s="501" t="s">
        <v>322</v>
      </c>
      <c r="B87" s="502" t="s">
        <v>84</v>
      </c>
      <c r="C87" s="520">
        <f t="shared" ref="C87:J87" si="5">C14/C$69</f>
        <v>2.2094411972378686E-2</v>
      </c>
      <c r="D87" s="520">
        <f t="shared" si="5"/>
        <v>3.4352026638460105E-2</v>
      </c>
      <c r="E87" s="520">
        <f t="shared" si="5"/>
        <v>3.8513765510025166E-2</v>
      </c>
      <c r="F87" s="520">
        <f t="shared" si="5"/>
        <v>4.2753591460233255E-2</v>
      </c>
      <c r="G87" s="520">
        <f t="shared" si="5"/>
        <v>2.2979312750629914E-2</v>
      </c>
      <c r="H87" s="521">
        <f t="shared" si="5"/>
        <v>3.7895417167429328E-2</v>
      </c>
      <c r="I87" s="521">
        <f t="shared" si="5"/>
        <v>4.0789616565560155E-2</v>
      </c>
      <c r="J87" s="521">
        <f t="shared" si="5"/>
        <v>3.9695278727027411E-2</v>
      </c>
    </row>
    <row r="88" spans="1:10" x14ac:dyDescent="0.2">
      <c r="A88" s="477" t="s">
        <v>599</v>
      </c>
      <c r="B88" s="489" t="s">
        <v>84</v>
      </c>
      <c r="C88" s="516">
        <f t="shared" ref="C88:J88" si="6">C15/C$69</f>
        <v>0</v>
      </c>
      <c r="D88" s="516">
        <f t="shared" si="6"/>
        <v>2.8137468577029838E-4</v>
      </c>
      <c r="E88" s="516">
        <f t="shared" si="6"/>
        <v>7.098861510059732E-4</v>
      </c>
      <c r="F88" s="516">
        <f t="shared" si="6"/>
        <v>1.3839653456944908E-3</v>
      </c>
      <c r="G88" s="516">
        <f t="shared" si="6"/>
        <v>7.3460880404176551E-3</v>
      </c>
      <c r="H88" s="517">
        <f t="shared" si="6"/>
        <v>6.5835914769987508E-4</v>
      </c>
      <c r="I88" s="517">
        <f t="shared" si="6"/>
        <v>1.976121421946734E-3</v>
      </c>
      <c r="J88" s="517">
        <f t="shared" si="6"/>
        <v>1.4778568172928044E-3</v>
      </c>
    </row>
    <row r="89" spans="1:10" x14ac:dyDescent="0.2">
      <c r="A89" s="476" t="s">
        <v>600</v>
      </c>
      <c r="B89" s="488" t="s">
        <v>84</v>
      </c>
      <c r="C89" s="514">
        <f t="shared" ref="C89:J89" si="7">C16/C$69</f>
        <v>2.5191031379917152E-3</v>
      </c>
      <c r="D89" s="514">
        <f t="shared" si="7"/>
        <v>8.7864600337636439E-5</v>
      </c>
      <c r="E89" s="514">
        <f t="shared" si="7"/>
        <v>1.7942243304435118E-3</v>
      </c>
      <c r="F89" s="514">
        <f t="shared" si="7"/>
        <v>4.0686313593546672E-3</v>
      </c>
      <c r="G89" s="514">
        <f t="shared" si="7"/>
        <v>3.5679906162992231E-3</v>
      </c>
      <c r="H89" s="515">
        <f t="shared" si="7"/>
        <v>1.6330089059985358E-3</v>
      </c>
      <c r="I89" s="515">
        <f t="shared" si="7"/>
        <v>4.018907884478496E-3</v>
      </c>
      <c r="J89" s="515">
        <f t="shared" si="7"/>
        <v>3.116765643431284E-3</v>
      </c>
    </row>
    <row r="90" spans="1:10" x14ac:dyDescent="0.2">
      <c r="A90" s="491" t="s">
        <v>601</v>
      </c>
      <c r="B90" s="489" t="s">
        <v>84</v>
      </c>
      <c r="C90" s="516">
        <f t="shared" ref="C90:J90" si="8">C17/C$69</f>
        <v>1.7313977296545727E-2</v>
      </c>
      <c r="D90" s="516">
        <f t="shared" si="8"/>
        <v>3.3686495065153581E-2</v>
      </c>
      <c r="E90" s="516">
        <f t="shared" si="8"/>
        <v>3.4869969834953538E-2</v>
      </c>
      <c r="F90" s="516">
        <f t="shared" si="8"/>
        <v>3.5312378420724308E-2</v>
      </c>
      <c r="G90" s="516">
        <f t="shared" si="8"/>
        <v>1.1674320908965426E-2</v>
      </c>
      <c r="H90" s="517">
        <f t="shared" si="8"/>
        <v>3.453459685269486E-2</v>
      </c>
      <c r="I90" s="517">
        <f t="shared" si="8"/>
        <v>3.2964654278989258E-2</v>
      </c>
      <c r="J90" s="517">
        <f t="shared" si="8"/>
        <v>3.3558271831338651E-2</v>
      </c>
    </row>
    <row r="91" spans="1:10" x14ac:dyDescent="0.2">
      <c r="A91" s="476" t="s">
        <v>323</v>
      </c>
      <c r="B91" s="488" t="s">
        <v>84</v>
      </c>
      <c r="C91" s="514">
        <f t="shared" ref="C91:J91" si="9">C18/C$69</f>
        <v>1.2443593572625217E-3</v>
      </c>
      <c r="D91" s="514">
        <f t="shared" si="9"/>
        <v>2.5533464699549837E-4</v>
      </c>
      <c r="E91" s="514">
        <f t="shared" si="9"/>
        <v>3.8733904008819898E-4</v>
      </c>
      <c r="F91" s="514">
        <f t="shared" si="9"/>
        <v>9.9059964344315812E-4</v>
      </c>
      <c r="G91" s="514">
        <f t="shared" si="9"/>
        <v>3.9091318494760953E-4</v>
      </c>
      <c r="H91" s="515">
        <f t="shared" si="9"/>
        <v>3.8478270391665339E-4</v>
      </c>
      <c r="I91" s="515">
        <f t="shared" si="9"/>
        <v>9.3103898050030727E-4</v>
      </c>
      <c r="J91" s="515">
        <f t="shared" si="9"/>
        <v>7.2449173521113607E-4</v>
      </c>
    </row>
    <row r="92" spans="1:10" x14ac:dyDescent="0.2">
      <c r="A92" s="477" t="s">
        <v>602</v>
      </c>
      <c r="B92" s="489" t="s">
        <v>84</v>
      </c>
      <c r="C92" s="516">
        <f t="shared" ref="C92:J92" si="10">C19/C$69</f>
        <v>1.0169721957799041E-3</v>
      </c>
      <c r="D92" s="516">
        <f t="shared" si="10"/>
        <v>4.0957640203092207E-5</v>
      </c>
      <c r="E92" s="516">
        <f t="shared" si="10"/>
        <v>7.5234615332199018E-4</v>
      </c>
      <c r="F92" s="516">
        <f t="shared" si="10"/>
        <v>9.9801669076256109E-4</v>
      </c>
      <c r="G92" s="516">
        <f t="shared" si="10"/>
        <v>0</v>
      </c>
      <c r="H92" s="517">
        <f t="shared" si="10"/>
        <v>6.8466955711939874E-4</v>
      </c>
      <c r="I92" s="517">
        <f t="shared" si="10"/>
        <v>8.9889399941653065E-4</v>
      </c>
      <c r="J92" s="517">
        <f t="shared" si="10"/>
        <v>8.1789269961122667E-4</v>
      </c>
    </row>
    <row r="93" spans="1:10" x14ac:dyDescent="0.2">
      <c r="A93" s="501" t="s">
        <v>324</v>
      </c>
      <c r="B93" s="502" t="s">
        <v>84</v>
      </c>
      <c r="C93" s="520">
        <f t="shared" ref="C93:J93" si="11">C20/C$69</f>
        <v>7.5649830154596448E-2</v>
      </c>
      <c r="D93" s="520">
        <f t="shared" si="11"/>
        <v>5.3633753611890531E-2</v>
      </c>
      <c r="E93" s="520">
        <f t="shared" si="11"/>
        <v>2.7812264824117933E-2</v>
      </c>
      <c r="F93" s="520">
        <f t="shared" si="11"/>
        <v>2.6303247039095177E-2</v>
      </c>
      <c r="G93" s="520">
        <f t="shared" si="11"/>
        <v>9.0499992794601473E-3</v>
      </c>
      <c r="H93" s="521">
        <f t="shared" si="11"/>
        <v>3.0979859403891218E-2</v>
      </c>
      <c r="I93" s="521">
        <f t="shared" si="11"/>
        <v>2.458966011392243E-2</v>
      </c>
      <c r="J93" s="521">
        <f t="shared" si="11"/>
        <v>2.7005885092510375E-2</v>
      </c>
    </row>
    <row r="94" spans="1:10" x14ac:dyDescent="0.2">
      <c r="A94" s="491" t="s">
        <v>603</v>
      </c>
      <c r="B94" s="489" t="s">
        <v>84</v>
      </c>
      <c r="C94" s="516">
        <f t="shared" ref="C94:J94" si="12">C21/C$69</f>
        <v>3.4456538481974926E-3</v>
      </c>
      <c r="D94" s="516">
        <f t="shared" si="12"/>
        <v>1.3001446111551896E-3</v>
      </c>
      <c r="E94" s="516">
        <f t="shared" si="12"/>
        <v>5.6197101652577493E-3</v>
      </c>
      <c r="F94" s="516">
        <f t="shared" si="12"/>
        <v>2.2814178422130094E-3</v>
      </c>
      <c r="G94" s="516">
        <f t="shared" si="12"/>
        <v>2.7044705607181553E-4</v>
      </c>
      <c r="H94" s="517">
        <f t="shared" si="12"/>
        <v>5.161970978756333E-3</v>
      </c>
      <c r="I94" s="517">
        <f t="shared" si="12"/>
        <v>2.0816888813794459E-3</v>
      </c>
      <c r="J94" s="517">
        <f t="shared" si="12"/>
        <v>3.2463872275582009E-3</v>
      </c>
    </row>
    <row r="95" spans="1:10" x14ac:dyDescent="0.2">
      <c r="A95" s="476" t="s">
        <v>325</v>
      </c>
      <c r="B95" s="488" t="s">
        <v>84</v>
      </c>
      <c r="C95" s="514">
        <f t="shared" ref="C95:J95" si="13">C22/C$69</f>
        <v>5.2939542949950881E-2</v>
      </c>
      <c r="D95" s="514">
        <f t="shared" si="13"/>
        <v>2.1756592384117354E-2</v>
      </c>
      <c r="E95" s="514">
        <f t="shared" si="13"/>
        <v>1.0362446942907966E-2</v>
      </c>
      <c r="F95" s="514">
        <f t="shared" si="13"/>
        <v>3.6689402998240739E-3</v>
      </c>
      <c r="G95" s="514">
        <f t="shared" si="13"/>
        <v>2.6995565099870384E-4</v>
      </c>
      <c r="H95" s="515">
        <f t="shared" si="13"/>
        <v>1.2025963194807825E-2</v>
      </c>
      <c r="I95" s="515">
        <f t="shared" si="13"/>
        <v>3.3313542560696524E-3</v>
      </c>
      <c r="J95" s="515">
        <f t="shared" si="13"/>
        <v>6.618909204443699E-3</v>
      </c>
    </row>
    <row r="96" spans="1:10" x14ac:dyDescent="0.2">
      <c r="A96" s="477" t="s">
        <v>326</v>
      </c>
      <c r="B96" s="489" t="s">
        <v>84</v>
      </c>
      <c r="C96" s="516">
        <f t="shared" ref="C96:J96" si="14">C23/C$69</f>
        <v>0</v>
      </c>
      <c r="D96" s="516">
        <f t="shared" si="14"/>
        <v>7.9469296259253753E-6</v>
      </c>
      <c r="E96" s="516">
        <f t="shared" si="14"/>
        <v>9.1408458992654415E-4</v>
      </c>
      <c r="F96" s="516">
        <f t="shared" si="14"/>
        <v>2.4588906278513555E-4</v>
      </c>
      <c r="G96" s="516">
        <f t="shared" si="14"/>
        <v>1.2495240052354955E-3</v>
      </c>
      <c r="H96" s="517">
        <f t="shared" si="14"/>
        <v>8.1239216338511988E-4</v>
      </c>
      <c r="I96" s="517">
        <f t="shared" si="14"/>
        <v>3.4556975705146616E-4</v>
      </c>
      <c r="J96" s="517">
        <f t="shared" si="14"/>
        <v>5.2208192945249552E-4</v>
      </c>
    </row>
    <row r="97" spans="1:10" x14ac:dyDescent="0.2">
      <c r="A97" s="476" t="s">
        <v>604</v>
      </c>
      <c r="B97" s="488" t="s">
        <v>84</v>
      </c>
      <c r="C97" s="514">
        <f t="shared" ref="C97:J97" si="15">C24/C$69</f>
        <v>0</v>
      </c>
      <c r="D97" s="514">
        <f t="shared" si="15"/>
        <v>2.8515128770823794E-3</v>
      </c>
      <c r="E97" s="514">
        <f t="shared" si="15"/>
        <v>2.5725633778574666E-3</v>
      </c>
      <c r="F97" s="514">
        <f t="shared" si="15"/>
        <v>9.5865658471125069E-3</v>
      </c>
      <c r="G97" s="514">
        <f t="shared" si="15"/>
        <v>6.349826750543193E-3</v>
      </c>
      <c r="H97" s="515">
        <f t="shared" si="15"/>
        <v>2.5685380761353159E-3</v>
      </c>
      <c r="I97" s="515">
        <f t="shared" si="15"/>
        <v>9.2650939785491396E-3</v>
      </c>
      <c r="J97" s="515">
        <f t="shared" si="15"/>
        <v>6.7330312199865884E-3</v>
      </c>
    </row>
    <row r="98" spans="1:10" x14ac:dyDescent="0.2">
      <c r="A98" s="477" t="s">
        <v>605</v>
      </c>
      <c r="B98" s="489" t="s">
        <v>84</v>
      </c>
      <c r="C98" s="516">
        <f t="shared" ref="C98:J98" si="16">C25/C$69</f>
        <v>1.8325782459085744E-2</v>
      </c>
      <c r="D98" s="516">
        <f t="shared" si="16"/>
        <v>2.6303130541330891E-2</v>
      </c>
      <c r="E98" s="516">
        <f t="shared" si="16"/>
        <v>3.561279076194742E-3</v>
      </c>
      <c r="F98" s="516">
        <f t="shared" si="16"/>
        <v>8.7913346830827029E-3</v>
      </c>
      <c r="G98" s="516">
        <f t="shared" si="16"/>
        <v>6.5803718563766332E-4</v>
      </c>
      <c r="H98" s="517">
        <f t="shared" si="16"/>
        <v>6.0122865233111561E-3</v>
      </c>
      <c r="I98" s="517">
        <f t="shared" si="16"/>
        <v>7.9835382354614785E-3</v>
      </c>
      <c r="J98" s="517">
        <f t="shared" si="16"/>
        <v>7.238180006421781E-3</v>
      </c>
    </row>
    <row r="99" spans="1:10" x14ac:dyDescent="0.2">
      <c r="A99" s="479" t="s">
        <v>327</v>
      </c>
      <c r="B99" s="492" t="s">
        <v>84</v>
      </c>
      <c r="C99" s="522">
        <f t="shared" ref="C99:J99" si="17">C26/C$69</f>
        <v>9.3885089736234597E-4</v>
      </c>
      <c r="D99" s="522">
        <f t="shared" si="17"/>
        <v>1.4144262666920075E-3</v>
      </c>
      <c r="E99" s="522">
        <f t="shared" si="17"/>
        <v>4.7821806717615184E-3</v>
      </c>
      <c r="F99" s="522">
        <f t="shared" si="17"/>
        <v>1.7290993035696061E-3</v>
      </c>
      <c r="G99" s="522">
        <f t="shared" si="17"/>
        <v>2.5220863097327642E-4</v>
      </c>
      <c r="H99" s="523">
        <f t="shared" si="17"/>
        <v>4.3987084671191006E-3</v>
      </c>
      <c r="I99" s="523">
        <f t="shared" si="17"/>
        <v>1.5824150049535762E-3</v>
      </c>
      <c r="J99" s="523">
        <f t="shared" si="17"/>
        <v>2.6472955042206822E-3</v>
      </c>
    </row>
    <row r="100" spans="1:10" x14ac:dyDescent="0.2">
      <c r="A100" s="475" t="s">
        <v>606</v>
      </c>
      <c r="B100" s="499" t="s">
        <v>84</v>
      </c>
      <c r="C100" s="518">
        <f t="shared" ref="C100:J100" si="18">C27/C$69</f>
        <v>0.18707069183457928</v>
      </c>
      <c r="D100" s="518">
        <f t="shared" si="18"/>
        <v>0.17701726713829463</v>
      </c>
      <c r="E100" s="518">
        <f t="shared" si="18"/>
        <v>0.1619623992205256</v>
      </c>
      <c r="F100" s="518">
        <f t="shared" si="18"/>
        <v>0.15559116592761896</v>
      </c>
      <c r="G100" s="518">
        <f t="shared" si="18"/>
        <v>0.18285506538298252</v>
      </c>
      <c r="H100" s="519">
        <f t="shared" si="18"/>
        <v>0.16377477295858955</v>
      </c>
      <c r="I100" s="519">
        <f t="shared" si="18"/>
        <v>0.15829900750543693</v>
      </c>
      <c r="J100" s="519">
        <f t="shared" si="18"/>
        <v>0.16036947208164595</v>
      </c>
    </row>
    <row r="101" spans="1:10" x14ac:dyDescent="0.2">
      <c r="A101" s="479" t="s">
        <v>607</v>
      </c>
      <c r="B101" s="492" t="s">
        <v>84</v>
      </c>
      <c r="C101" s="522">
        <f t="shared" ref="C101:J101" si="19">C28/C$69</f>
        <v>2.2488843704711009E-3</v>
      </c>
      <c r="D101" s="522">
        <f t="shared" si="19"/>
        <v>1.0475138145598511E-2</v>
      </c>
      <c r="E101" s="522">
        <f t="shared" si="19"/>
        <v>5.7050749552903677E-3</v>
      </c>
      <c r="F101" s="522">
        <f t="shared" si="19"/>
        <v>9.4310166179887855E-3</v>
      </c>
      <c r="G101" s="522">
        <f t="shared" si="19"/>
        <v>3.0394245667182749E-3</v>
      </c>
      <c r="H101" s="523">
        <f t="shared" si="19"/>
        <v>6.1380459555692669E-3</v>
      </c>
      <c r="I101" s="523">
        <f t="shared" si="19"/>
        <v>8.7962057856932393E-3</v>
      </c>
      <c r="J101" s="523">
        <f t="shared" si="19"/>
        <v>7.7911178553830077E-3</v>
      </c>
    </row>
    <row r="102" spans="1:10" x14ac:dyDescent="0.2">
      <c r="A102" s="477" t="s">
        <v>328</v>
      </c>
      <c r="B102" s="489" t="s">
        <v>84</v>
      </c>
      <c r="C102" s="516">
        <f t="shared" ref="C102:J102" si="20">C29/C$69</f>
        <v>0.10771435647247979</v>
      </c>
      <c r="D102" s="516">
        <f t="shared" si="20"/>
        <v>6.525164438874323E-2</v>
      </c>
      <c r="E102" s="516">
        <f t="shared" si="20"/>
        <v>5.9140688665410418E-2</v>
      </c>
      <c r="F102" s="516">
        <f t="shared" si="20"/>
        <v>7.6280423716072618E-2</v>
      </c>
      <c r="G102" s="516">
        <f t="shared" si="20"/>
        <v>0.11552274682721454</v>
      </c>
      <c r="H102" s="517">
        <f t="shared" si="20"/>
        <v>6.0351504442244262E-2</v>
      </c>
      <c r="I102" s="517">
        <f t="shared" si="20"/>
        <v>8.017795841408934E-2</v>
      </c>
      <c r="J102" s="517">
        <f t="shared" si="20"/>
        <v>7.2681294984703521E-2</v>
      </c>
    </row>
    <row r="103" spans="1:10" x14ac:dyDescent="0.2">
      <c r="A103" s="476" t="s">
        <v>608</v>
      </c>
      <c r="B103" s="488" t="s">
        <v>84</v>
      </c>
      <c r="C103" s="514">
        <f t="shared" ref="C103:J103" si="21">C30/C$69</f>
        <v>3.3419528226963098E-2</v>
      </c>
      <c r="D103" s="514">
        <f t="shared" si="21"/>
        <v>4.1786160153990268E-2</v>
      </c>
      <c r="E103" s="514">
        <f t="shared" si="21"/>
        <v>3.5480741201995424E-2</v>
      </c>
      <c r="F103" s="514">
        <f t="shared" si="21"/>
        <v>4.9943149628875291E-2</v>
      </c>
      <c r="G103" s="514">
        <f t="shared" si="21"/>
        <v>8.1216773040696563E-2</v>
      </c>
      <c r="H103" s="515">
        <f t="shared" si="21"/>
        <v>3.6084114899923178E-2</v>
      </c>
      <c r="I103" s="515">
        <f t="shared" si="21"/>
        <v>5.3049235678752235E-2</v>
      </c>
      <c r="J103" s="515">
        <f t="shared" si="21"/>
        <v>4.6634482909630327E-2</v>
      </c>
    </row>
    <row r="104" spans="1:10" x14ac:dyDescent="0.2">
      <c r="A104" s="477" t="s">
        <v>635</v>
      </c>
      <c r="B104" s="489" t="s">
        <v>84</v>
      </c>
      <c r="C104" s="516">
        <f t="shared" ref="C104:J104" si="22">C31/C$69</f>
        <v>7.4294828245516684E-2</v>
      </c>
      <c r="D104" s="516">
        <f t="shared" si="22"/>
        <v>2.3465484234752962E-2</v>
      </c>
      <c r="E104" s="516">
        <f t="shared" si="22"/>
        <v>2.3659947463203049E-2</v>
      </c>
      <c r="F104" s="516">
        <f t="shared" si="22"/>
        <v>2.6337274087324357E-2</v>
      </c>
      <c r="G104" s="516">
        <f t="shared" si="22"/>
        <v>3.430597378536597E-2</v>
      </c>
      <c r="H104" s="517">
        <f t="shared" si="22"/>
        <v>2.4267389542132905E-2</v>
      </c>
      <c r="I104" s="517">
        <f t="shared" si="22"/>
        <v>2.7128722735337101E-2</v>
      </c>
      <c r="J104" s="517">
        <f t="shared" si="22"/>
        <v>2.6046812075002035E-2</v>
      </c>
    </row>
    <row r="105" spans="1:10" x14ac:dyDescent="0.2">
      <c r="A105" s="476" t="s">
        <v>329</v>
      </c>
      <c r="B105" s="488" t="s">
        <v>84</v>
      </c>
      <c r="C105" s="514">
        <f t="shared" ref="C105:J105" si="23">C32/C$69</f>
        <v>7.1966419355662545E-2</v>
      </c>
      <c r="D105" s="514">
        <f t="shared" si="23"/>
        <v>6.2654274166381946E-2</v>
      </c>
      <c r="E105" s="514">
        <f t="shared" si="23"/>
        <v>7.626422613098896E-2</v>
      </c>
      <c r="F105" s="514">
        <f t="shared" si="23"/>
        <v>6.2610436206163342E-2</v>
      </c>
      <c r="G105" s="514">
        <f t="shared" si="23"/>
        <v>6.0711604573196978E-2</v>
      </c>
      <c r="H105" s="515">
        <f t="shared" si="23"/>
        <v>7.4853590216763161E-2</v>
      </c>
      <c r="I105" s="515">
        <f t="shared" si="23"/>
        <v>6.2421844869350332E-2</v>
      </c>
      <c r="J105" s="515">
        <f t="shared" si="23"/>
        <v>6.712246409464058E-2</v>
      </c>
    </row>
    <row r="106" spans="1:10" x14ac:dyDescent="0.2">
      <c r="A106" s="477" t="s">
        <v>330</v>
      </c>
      <c r="B106" s="489" t="s">
        <v>84</v>
      </c>
      <c r="C106" s="516">
        <f t="shared" ref="C106:J106" si="24">C33/C$69</f>
        <v>5.1410316207646575E-3</v>
      </c>
      <c r="D106" s="516">
        <f t="shared" si="24"/>
        <v>3.863621043568418E-2</v>
      </c>
      <c r="E106" s="516">
        <f t="shared" si="24"/>
        <v>2.0852409468623927E-2</v>
      </c>
      <c r="F106" s="516">
        <f t="shared" si="24"/>
        <v>7.2692893871401376E-3</v>
      </c>
      <c r="G106" s="516">
        <f t="shared" si="24"/>
        <v>3.5812894158527317E-3</v>
      </c>
      <c r="H106" s="517">
        <f t="shared" si="24"/>
        <v>2.2431632343448291E-2</v>
      </c>
      <c r="I106" s="517">
        <f t="shared" si="24"/>
        <v>6.9029984360752094E-3</v>
      </c>
      <c r="J106" s="517">
        <f t="shared" si="24"/>
        <v>1.2774595146563067E-2</v>
      </c>
    </row>
    <row r="107" spans="1:10" x14ac:dyDescent="0.2">
      <c r="A107" s="501" t="s">
        <v>609</v>
      </c>
      <c r="B107" s="502" t="s">
        <v>84</v>
      </c>
      <c r="C107" s="520">
        <f t="shared" ref="C107:J107" si="25">C34/C$69</f>
        <v>0.17653630875945001</v>
      </c>
      <c r="D107" s="520">
        <f t="shared" si="25"/>
        <v>0.10051879647150529</v>
      </c>
      <c r="E107" s="520">
        <f t="shared" si="25"/>
        <v>7.2487730393210506E-2</v>
      </c>
      <c r="F107" s="520">
        <f t="shared" si="25"/>
        <v>4.6330648207092824E-2</v>
      </c>
      <c r="G107" s="520">
        <f t="shared" si="25"/>
        <v>3.9081021740593844E-2</v>
      </c>
      <c r="H107" s="521">
        <f t="shared" si="25"/>
        <v>7.6571571579379341E-2</v>
      </c>
      <c r="I107" s="521">
        <f t="shared" si="25"/>
        <v>4.561061767727901E-2</v>
      </c>
      <c r="J107" s="521">
        <f t="shared" si="25"/>
        <v>5.731739344194068E-2</v>
      </c>
    </row>
    <row r="108" spans="1:10" x14ac:dyDescent="0.2">
      <c r="A108" s="477" t="s">
        <v>610</v>
      </c>
      <c r="B108" s="489" t="s">
        <v>84</v>
      </c>
      <c r="C108" s="516">
        <f t="shared" ref="C108:J108" si="26">C35/C$69</f>
        <v>2.4169876883365602E-6</v>
      </c>
      <c r="D108" s="516">
        <f t="shared" si="26"/>
        <v>3.7512719134309213E-5</v>
      </c>
      <c r="E108" s="516">
        <f t="shared" si="26"/>
        <v>6.8637170882661401E-4</v>
      </c>
      <c r="F108" s="516">
        <f t="shared" si="26"/>
        <v>1.4439101136583515E-3</v>
      </c>
      <c r="G108" s="516">
        <f t="shared" si="26"/>
        <v>1.7214187209831319E-4</v>
      </c>
      <c r="H108" s="517">
        <f t="shared" si="26"/>
        <v>6.1318867829482132E-4</v>
      </c>
      <c r="I108" s="517">
        <f t="shared" si="26"/>
        <v>1.3175985078118407E-3</v>
      </c>
      <c r="J108" s="517">
        <f t="shared" si="26"/>
        <v>1.0512511611940778E-3</v>
      </c>
    </row>
    <row r="109" spans="1:10" x14ac:dyDescent="0.2">
      <c r="A109" s="479" t="s">
        <v>331</v>
      </c>
      <c r="B109" s="492" t="s">
        <v>84</v>
      </c>
      <c r="C109" s="522">
        <f t="shared" ref="C109:J109" si="27">C36/C$69</f>
        <v>1.0782197278849826E-4</v>
      </c>
      <c r="D109" s="522">
        <f t="shared" si="27"/>
        <v>3.2755392231952462E-3</v>
      </c>
      <c r="E109" s="522">
        <f t="shared" si="27"/>
        <v>2.8329030888201274E-3</v>
      </c>
      <c r="F109" s="522">
        <f t="shared" si="27"/>
        <v>1.6507087028935132E-3</v>
      </c>
      <c r="G109" s="522">
        <f t="shared" si="27"/>
        <v>3.3414738328138888E-3</v>
      </c>
      <c r="H109" s="523">
        <f t="shared" si="27"/>
        <v>2.8433154813677875E-3</v>
      </c>
      <c r="I109" s="523">
        <f t="shared" si="27"/>
        <v>1.818634942667794E-3</v>
      </c>
      <c r="J109" s="523">
        <f t="shared" si="27"/>
        <v>2.2060811865692062E-3</v>
      </c>
    </row>
    <row r="110" spans="1:10" x14ac:dyDescent="0.2">
      <c r="A110" s="478" t="s">
        <v>611</v>
      </c>
      <c r="B110" s="489" t="s">
        <v>84</v>
      </c>
      <c r="C110" s="516">
        <f t="shared" ref="C110:J110" si="28">C37/C$69</f>
        <v>0.17642606979897316</v>
      </c>
      <c r="D110" s="516">
        <f t="shared" si="28"/>
        <v>9.7205744529175728E-2</v>
      </c>
      <c r="E110" s="516">
        <f t="shared" si="28"/>
        <v>6.8968455595351835E-2</v>
      </c>
      <c r="F110" s="516">
        <f t="shared" si="28"/>
        <v>4.3236029390413926E-2</v>
      </c>
      <c r="G110" s="516">
        <f t="shared" si="28"/>
        <v>3.5567406035681648E-2</v>
      </c>
      <c r="H110" s="517">
        <f t="shared" si="28"/>
        <v>7.3115067419528557E-2</v>
      </c>
      <c r="I110" s="517">
        <f t="shared" si="28"/>
        <v>4.2474384226684966E-2</v>
      </c>
      <c r="J110" s="517">
        <f t="shared" si="28"/>
        <v>5.4060061094035085E-2</v>
      </c>
    </row>
    <row r="111" spans="1:10" x14ac:dyDescent="0.2">
      <c r="A111" s="479" t="s">
        <v>612</v>
      </c>
      <c r="B111" s="488" t="s">
        <v>84</v>
      </c>
      <c r="C111" s="514">
        <f t="shared" ref="C111:J111" si="29">C38/C$69</f>
        <v>6.7347297615195888E-3</v>
      </c>
      <c r="D111" s="514">
        <f t="shared" si="29"/>
        <v>1.2015183786797412E-2</v>
      </c>
      <c r="E111" s="514">
        <f t="shared" si="29"/>
        <v>7.7897689946117192E-3</v>
      </c>
      <c r="F111" s="514">
        <f t="shared" si="29"/>
        <v>6.3966348570948092E-3</v>
      </c>
      <c r="G111" s="514">
        <f t="shared" si="29"/>
        <v>3.9183091525655271E-3</v>
      </c>
      <c r="H111" s="515">
        <f t="shared" si="29"/>
        <v>8.1981429838753287E-3</v>
      </c>
      <c r="I111" s="515">
        <f t="shared" si="29"/>
        <v>6.1504883586056018E-3</v>
      </c>
      <c r="J111" s="515">
        <f t="shared" si="29"/>
        <v>6.9247356126567383E-3</v>
      </c>
    </row>
    <row r="112" spans="1:10" x14ac:dyDescent="0.2">
      <c r="A112" s="478" t="s">
        <v>637</v>
      </c>
      <c r="B112" s="494" t="s">
        <v>84</v>
      </c>
      <c r="C112" s="526">
        <f t="shared" ref="C112:J112" si="30">C39/C$69</f>
        <v>0.16300599495884349</v>
      </c>
      <c r="D112" s="526">
        <f t="shared" si="30"/>
        <v>7.5360871377606706E-2</v>
      </c>
      <c r="E112" s="526">
        <f t="shared" si="30"/>
        <v>4.7688745176931384E-2</v>
      </c>
      <c r="F112" s="526">
        <f t="shared" si="30"/>
        <v>2.5137862836532358E-2</v>
      </c>
      <c r="G112" s="526">
        <f t="shared" si="30"/>
        <v>2.1107341125193635E-2</v>
      </c>
      <c r="H112" s="527">
        <f t="shared" si="30"/>
        <v>5.1876287554436622E-2</v>
      </c>
      <c r="I112" s="527">
        <f t="shared" si="30"/>
        <v>2.4737552738260109E-2</v>
      </c>
      <c r="J112" s="527">
        <f t="shared" si="30"/>
        <v>3.4999093259078566E-2</v>
      </c>
    </row>
    <row r="113" spans="1:12" s="7" customFormat="1" x14ac:dyDescent="0.2">
      <c r="A113" s="479" t="s">
        <v>636</v>
      </c>
      <c r="B113" s="492" t="s">
        <v>84</v>
      </c>
      <c r="C113" s="522">
        <f t="shared" ref="C113:J113" si="31">C40/C$69</f>
        <v>9.3922530243633164E-4</v>
      </c>
      <c r="D113" s="522">
        <f t="shared" si="31"/>
        <v>4.8823389789129125E-3</v>
      </c>
      <c r="E113" s="522">
        <f t="shared" si="31"/>
        <v>2.6162104674049601E-3</v>
      </c>
      <c r="F113" s="522">
        <f t="shared" si="31"/>
        <v>6.4848098836048423E-3</v>
      </c>
      <c r="G113" s="522">
        <f t="shared" si="31"/>
        <v>7.6260777277315308E-4</v>
      </c>
      <c r="H113" s="523">
        <f t="shared" si="31"/>
        <v>2.8214695188529607E-3</v>
      </c>
      <c r="I113" s="523">
        <f t="shared" si="31"/>
        <v>5.916482641283684E-3</v>
      </c>
      <c r="J113" s="523">
        <f t="shared" si="31"/>
        <v>4.7462142856138081E-3</v>
      </c>
    </row>
    <row r="114" spans="1:12" x14ac:dyDescent="0.2">
      <c r="A114" s="478" t="s">
        <v>638</v>
      </c>
      <c r="B114" s="494" t="s">
        <v>84</v>
      </c>
      <c r="C114" s="526">
        <f t="shared" ref="C114:J114" si="32">C41/C$69</f>
        <v>0</v>
      </c>
      <c r="D114" s="526">
        <f t="shared" si="32"/>
        <v>0</v>
      </c>
      <c r="E114" s="526">
        <f t="shared" si="32"/>
        <v>2.6318554950783982E-4</v>
      </c>
      <c r="F114" s="526">
        <f t="shared" si="32"/>
        <v>4.0484005221227863E-5</v>
      </c>
      <c r="G114" s="526">
        <f t="shared" si="32"/>
        <v>4.5193269795372942E-4</v>
      </c>
      <c r="H114" s="527">
        <f t="shared" si="32"/>
        <v>2.3367779779005939E-4</v>
      </c>
      <c r="I114" s="527">
        <f t="shared" si="32"/>
        <v>8.1348954827721305E-5</v>
      </c>
      <c r="J114" s="527">
        <f t="shared" si="32"/>
        <v>1.389466507090965E-4</v>
      </c>
    </row>
    <row r="115" spans="1:12" x14ac:dyDescent="0.2">
      <c r="A115" s="479" t="s">
        <v>639</v>
      </c>
      <c r="B115" s="492" t="s">
        <v>84</v>
      </c>
      <c r="C115" s="522">
        <f t="shared" ref="C115:J115" si="33">C42/C$69</f>
        <v>5.7461197761737824E-3</v>
      </c>
      <c r="D115" s="522">
        <f t="shared" si="33"/>
        <v>4.9473503877454778E-3</v>
      </c>
      <c r="E115" s="522">
        <f t="shared" si="33"/>
        <v>1.0610545406472032E-2</v>
      </c>
      <c r="F115" s="522">
        <f t="shared" si="33"/>
        <v>5.1762378075795824E-3</v>
      </c>
      <c r="G115" s="522">
        <f t="shared" si="33"/>
        <v>9.3272152860435775E-3</v>
      </c>
      <c r="H115" s="523">
        <f t="shared" si="33"/>
        <v>9.985489564385398E-3</v>
      </c>
      <c r="I115" s="523">
        <f t="shared" si="33"/>
        <v>5.5885115332501662E-3</v>
      </c>
      <c r="J115" s="523">
        <f t="shared" si="33"/>
        <v>7.2510712856210966E-3</v>
      </c>
    </row>
    <row r="116" spans="1:12" x14ac:dyDescent="0.2">
      <c r="A116" s="504" t="s">
        <v>613</v>
      </c>
      <c r="B116" s="505" t="s">
        <v>84</v>
      </c>
      <c r="C116" s="528">
        <f t="shared" ref="C116:J116" si="34">C43/C$69</f>
        <v>0.11073596580719926</v>
      </c>
      <c r="D116" s="528">
        <f t="shared" si="34"/>
        <v>3.5963622249887015E-2</v>
      </c>
      <c r="E116" s="528">
        <f t="shared" si="34"/>
        <v>6.4143027231227251E-2</v>
      </c>
      <c r="F116" s="528">
        <f t="shared" si="34"/>
        <v>8.634182629466175E-2</v>
      </c>
      <c r="G116" s="528">
        <f t="shared" si="34"/>
        <v>8.1375625604722987E-2</v>
      </c>
      <c r="H116" s="529">
        <f t="shared" si="34"/>
        <v>6.1909266492102571E-2</v>
      </c>
      <c r="I116" s="529">
        <f t="shared" si="34"/>
        <v>8.5848584866229205E-2</v>
      </c>
      <c r="J116" s="529">
        <f t="shared" si="34"/>
        <v>7.679678907689684E-2</v>
      </c>
    </row>
    <row r="117" spans="1:12" x14ac:dyDescent="0.2">
      <c r="A117" s="479" t="s">
        <v>614</v>
      </c>
      <c r="B117" s="492" t="s">
        <v>84</v>
      </c>
      <c r="C117" s="522">
        <f t="shared" ref="C117:J117" si="35">C44/C$69</f>
        <v>1.2520286568129591E-3</v>
      </c>
      <c r="D117" s="522">
        <f t="shared" si="35"/>
        <v>2.0574967968952414E-3</v>
      </c>
      <c r="E117" s="522">
        <f t="shared" si="35"/>
        <v>3.9583016817797247E-3</v>
      </c>
      <c r="F117" s="522">
        <f t="shared" si="35"/>
        <v>5.5499947739342361E-3</v>
      </c>
      <c r="G117" s="522">
        <f t="shared" si="35"/>
        <v>0</v>
      </c>
      <c r="H117" s="523">
        <f t="shared" si="35"/>
        <v>3.7352165187484279E-3</v>
      </c>
      <c r="I117" s="523">
        <f t="shared" si="35"/>
        <v>4.998771107996923E-3</v>
      </c>
      <c r="J117" s="523">
        <f t="shared" si="35"/>
        <v>4.521003197824819E-3</v>
      </c>
    </row>
    <row r="118" spans="1:12" x14ac:dyDescent="0.2">
      <c r="A118" s="478" t="s">
        <v>615</v>
      </c>
      <c r="B118" s="494" t="s">
        <v>84</v>
      </c>
      <c r="C118" s="526">
        <f t="shared" ref="C118:J118" si="36">C45/C$69</f>
        <v>9.8522508985572799E-2</v>
      </c>
      <c r="D118" s="526">
        <f t="shared" si="36"/>
        <v>2.2480134392763682E-2</v>
      </c>
      <c r="E118" s="526">
        <f t="shared" si="36"/>
        <v>4.3399161866288581E-2</v>
      </c>
      <c r="F118" s="526">
        <f t="shared" si="36"/>
        <v>5.4536299635927134E-2</v>
      </c>
      <c r="G118" s="526">
        <f t="shared" si="36"/>
        <v>5.9867718924347613E-2</v>
      </c>
      <c r="H118" s="527">
        <f t="shared" si="36"/>
        <v>4.1995140191467988E-2</v>
      </c>
      <c r="I118" s="527">
        <f t="shared" si="36"/>
        <v>5.5065814456123768E-2</v>
      </c>
      <c r="J118" s="527">
        <f t="shared" si="36"/>
        <v>5.0123607145809636E-2</v>
      </c>
    </row>
    <row r="119" spans="1:12" x14ac:dyDescent="0.2">
      <c r="A119" s="479" t="s">
        <v>616</v>
      </c>
      <c r="B119" s="492" t="s">
        <v>84</v>
      </c>
      <c r="C119" s="522">
        <f t="shared" ref="C119:J119" si="37">C46/C$69</f>
        <v>1.0268990682395108E-2</v>
      </c>
      <c r="D119" s="522">
        <f t="shared" si="37"/>
        <v>2.5755731919354635E-3</v>
      </c>
      <c r="E119" s="522">
        <f t="shared" si="37"/>
        <v>8.0575507141133606E-3</v>
      </c>
      <c r="F119" s="522">
        <f t="shared" si="37"/>
        <v>6.2279610461617356E-3</v>
      </c>
      <c r="G119" s="522">
        <f t="shared" si="37"/>
        <v>1.8733746688285393E-2</v>
      </c>
      <c r="H119" s="523">
        <f t="shared" si="37"/>
        <v>7.5381652566295565E-3</v>
      </c>
      <c r="I119" s="523">
        <f t="shared" si="37"/>
        <v>7.4700315863815443E-3</v>
      </c>
      <c r="J119" s="523">
        <f t="shared" si="37"/>
        <v>7.495793893387297E-3</v>
      </c>
    </row>
    <row r="120" spans="1:12" x14ac:dyDescent="0.2">
      <c r="A120" s="478" t="s">
        <v>645</v>
      </c>
      <c r="B120" s="494" t="s">
        <v>84</v>
      </c>
      <c r="C120" s="526">
        <f t="shared" ref="C120:J120" si="38">C47/C$69</f>
        <v>1.5849050483376804E-2</v>
      </c>
      <c r="D120" s="526">
        <f t="shared" si="38"/>
        <v>2.5853531115680884E-3</v>
      </c>
      <c r="E120" s="526">
        <f t="shared" si="38"/>
        <v>5.0902647423710836E-3</v>
      </c>
      <c r="F120" s="526">
        <f t="shared" si="38"/>
        <v>8.3354658037575989E-3</v>
      </c>
      <c r="G120" s="526">
        <f t="shared" si="38"/>
        <v>3.334373270279322E-2</v>
      </c>
      <c r="H120" s="527">
        <f t="shared" si="38"/>
        <v>4.9736185951643735E-3</v>
      </c>
      <c r="I120" s="527">
        <f t="shared" si="38"/>
        <v>1.0819278693738622E-2</v>
      </c>
      <c r="J120" s="527">
        <f t="shared" si="38"/>
        <v>8.6089517061778056E-3</v>
      </c>
    </row>
    <row r="121" spans="1:12" x14ac:dyDescent="0.2">
      <c r="A121" s="476" t="s">
        <v>646</v>
      </c>
      <c r="B121" s="488" t="s">
        <v>84</v>
      </c>
      <c r="C121" s="514">
        <f t="shared" ref="C121:J121" si="39">C48/C$69</f>
        <v>7.2404467819800894E-2</v>
      </c>
      <c r="D121" s="514">
        <f t="shared" si="39"/>
        <v>1.7319208087373347E-2</v>
      </c>
      <c r="E121" s="514">
        <f t="shared" si="39"/>
        <v>3.025134640895635E-2</v>
      </c>
      <c r="F121" s="514">
        <f t="shared" si="39"/>
        <v>3.9972872785753726E-2</v>
      </c>
      <c r="G121" s="514">
        <f t="shared" si="39"/>
        <v>7.7902395309649665E-3</v>
      </c>
      <c r="H121" s="515">
        <f t="shared" si="39"/>
        <v>2.9483356338733138E-2</v>
      </c>
      <c r="I121" s="515">
        <f t="shared" si="39"/>
        <v>3.6776504175545927E-2</v>
      </c>
      <c r="J121" s="515">
        <f t="shared" si="39"/>
        <v>3.4018861545604129E-2</v>
      </c>
      <c r="L121" s="267"/>
    </row>
    <row r="122" spans="1:12" s="47" customFormat="1" x14ac:dyDescent="0.2">
      <c r="A122" s="477" t="s">
        <v>617</v>
      </c>
      <c r="B122" s="489" t="s">
        <v>84</v>
      </c>
      <c r="C122" s="516">
        <f t="shared" ref="C122:J122" si="40">C49/C$69</f>
        <v>1.0961428164813498E-2</v>
      </c>
      <c r="D122" s="516">
        <f t="shared" si="40"/>
        <v>1.1425991058341311E-2</v>
      </c>
      <c r="E122" s="516">
        <f t="shared" si="40"/>
        <v>1.6785563683158953E-2</v>
      </c>
      <c r="F122" s="516">
        <f t="shared" si="40"/>
        <v>2.625553188480037E-2</v>
      </c>
      <c r="G122" s="516">
        <f t="shared" si="40"/>
        <v>2.1507906682679403E-2</v>
      </c>
      <c r="H122" s="517">
        <f t="shared" si="40"/>
        <v>1.6178909781697969E-2</v>
      </c>
      <c r="I122" s="517">
        <f t="shared" si="40"/>
        <v>2.5783999302337345E-2</v>
      </c>
      <c r="J122" s="517">
        <f t="shared" si="40"/>
        <v>2.2152178733333538E-2</v>
      </c>
    </row>
    <row r="123" spans="1:12" s="7" customFormat="1" x14ac:dyDescent="0.2">
      <c r="A123" s="501" t="s">
        <v>618</v>
      </c>
      <c r="B123" s="502" t="s">
        <v>84</v>
      </c>
      <c r="C123" s="520">
        <f t="shared" ref="C123:J123" si="41">C50/C$69</f>
        <v>0.1602960747319751</v>
      </c>
      <c r="D123" s="520">
        <f t="shared" si="41"/>
        <v>0.19150793795250487</v>
      </c>
      <c r="E123" s="520">
        <f t="shared" si="41"/>
        <v>0.20111107826162655</v>
      </c>
      <c r="F123" s="520">
        <f t="shared" si="41"/>
        <v>0.23071375080569811</v>
      </c>
      <c r="G123" s="520">
        <f t="shared" si="41"/>
        <v>0.26560482586716916</v>
      </c>
      <c r="H123" s="521">
        <f t="shared" si="41"/>
        <v>0.19964800741387567</v>
      </c>
      <c r="I123" s="521">
        <f t="shared" si="41"/>
        <v>0.2341791209704063</v>
      </c>
      <c r="J123" s="521">
        <f t="shared" si="41"/>
        <v>0.22112241720770509</v>
      </c>
    </row>
    <row r="124" spans="1:12" x14ac:dyDescent="0.2">
      <c r="A124" s="477" t="s">
        <v>619</v>
      </c>
      <c r="B124" s="489" t="s">
        <v>84</v>
      </c>
      <c r="C124" s="516">
        <f t="shared" ref="C124:J124" si="42">C51/C$69</f>
        <v>1.8876952027510401E-3</v>
      </c>
      <c r="D124" s="516">
        <f t="shared" si="42"/>
        <v>4.404701961397044E-3</v>
      </c>
      <c r="E124" s="516">
        <f t="shared" si="42"/>
        <v>8.9454534743370912E-3</v>
      </c>
      <c r="F124" s="516">
        <f t="shared" si="42"/>
        <v>1.0524566538854939E-2</v>
      </c>
      <c r="G124" s="516">
        <f t="shared" si="42"/>
        <v>4.7433310594439506E-3</v>
      </c>
      <c r="H124" s="517">
        <f t="shared" si="42"/>
        <v>8.405195542455916E-3</v>
      </c>
      <c r="I124" s="517">
        <f t="shared" si="42"/>
        <v>9.9503761216721155E-3</v>
      </c>
      <c r="J124" s="517">
        <f t="shared" si="42"/>
        <v>9.3661214306185892E-3</v>
      </c>
    </row>
    <row r="125" spans="1:12" x14ac:dyDescent="0.2">
      <c r="A125" s="476" t="s">
        <v>620</v>
      </c>
      <c r="B125" s="488" t="s">
        <v>84</v>
      </c>
      <c r="C125" s="514">
        <f t="shared" ref="C125:J125" si="43">C52/C$69</f>
        <v>0.13819434764755004</v>
      </c>
      <c r="D125" s="514">
        <f t="shared" si="43"/>
        <v>0.1481429787877318</v>
      </c>
      <c r="E125" s="514">
        <f t="shared" si="43"/>
        <v>0.14186688169120107</v>
      </c>
      <c r="F125" s="514">
        <f t="shared" si="43"/>
        <v>0.16605251421963269</v>
      </c>
      <c r="G125" s="514">
        <f t="shared" si="43"/>
        <v>0.17379588465201382</v>
      </c>
      <c r="H125" s="515">
        <f t="shared" si="43"/>
        <v>0.14244738343889093</v>
      </c>
      <c r="I125" s="515">
        <f t="shared" si="43"/>
        <v>0.16682158323866925</v>
      </c>
      <c r="J125" s="515">
        <f t="shared" si="43"/>
        <v>0.15760535261472494</v>
      </c>
    </row>
    <row r="126" spans="1:12" x14ac:dyDescent="0.2">
      <c r="A126" s="477" t="s">
        <v>621</v>
      </c>
      <c r="B126" s="489" t="s">
        <v>84</v>
      </c>
      <c r="C126" s="516">
        <f t="shared" ref="C126:J126" si="44">C53/C$69</f>
        <v>0</v>
      </c>
      <c r="D126" s="516">
        <f t="shared" si="44"/>
        <v>2.3282639665099934E-4</v>
      </c>
      <c r="E126" s="516">
        <f t="shared" si="44"/>
        <v>4.3047746555968458E-3</v>
      </c>
      <c r="F126" s="516">
        <f t="shared" si="44"/>
        <v>5.7500883992737317E-3</v>
      </c>
      <c r="G126" s="516">
        <f t="shared" si="44"/>
        <v>8.6842887833637264E-3</v>
      </c>
      <c r="H126" s="517">
        <f t="shared" si="44"/>
        <v>3.8453549989453154E-3</v>
      </c>
      <c r="I126" s="517">
        <f t="shared" si="44"/>
        <v>6.0415122218526176E-3</v>
      </c>
      <c r="J126" s="517">
        <f t="shared" si="44"/>
        <v>5.211114029541955E-3</v>
      </c>
    </row>
    <row r="127" spans="1:12" x14ac:dyDescent="0.2">
      <c r="A127" s="476" t="s">
        <v>622</v>
      </c>
      <c r="B127" s="488" t="s">
        <v>84</v>
      </c>
      <c r="C127" s="514">
        <f t="shared" ref="C127:J127" si="45">C54/C$69</f>
        <v>2.0214031881674067E-2</v>
      </c>
      <c r="D127" s="514">
        <f t="shared" si="45"/>
        <v>3.0080883924637841E-2</v>
      </c>
      <c r="E127" s="514">
        <f t="shared" si="45"/>
        <v>3.5179337903393983E-2</v>
      </c>
      <c r="F127" s="514">
        <f t="shared" si="45"/>
        <v>3.9187021469884176E-2</v>
      </c>
      <c r="G127" s="514">
        <f t="shared" si="45"/>
        <v>6.9264845707181014E-2</v>
      </c>
      <c r="H127" s="515">
        <f t="shared" si="45"/>
        <v>3.4485563827548103E-2</v>
      </c>
      <c r="I127" s="515">
        <f t="shared" si="45"/>
        <v>4.2174341136808492E-2</v>
      </c>
      <c r="J127" s="515">
        <f t="shared" si="45"/>
        <v>3.9267105392440042E-2</v>
      </c>
    </row>
    <row r="128" spans="1:12" s="7" customFormat="1" x14ac:dyDescent="0.2">
      <c r="A128" s="478" t="s">
        <v>623</v>
      </c>
      <c r="B128" s="494" t="s">
        <v>84</v>
      </c>
      <c r="C128" s="526">
        <f t="shared" ref="C128:J128" si="46">C55/C$69</f>
        <v>0</v>
      </c>
      <c r="D128" s="516">
        <f t="shared" si="46"/>
        <v>8.6465468820871739E-3</v>
      </c>
      <c r="E128" s="516">
        <f t="shared" si="46"/>
        <v>1.0814630536249811E-2</v>
      </c>
      <c r="F128" s="516">
        <f t="shared" si="46"/>
        <v>9.1995601780526341E-3</v>
      </c>
      <c r="G128" s="516">
        <f t="shared" si="46"/>
        <v>9.1164756640146304E-3</v>
      </c>
      <c r="H128" s="517">
        <f t="shared" si="46"/>
        <v>1.0464509605282658E-2</v>
      </c>
      <c r="I128" s="517">
        <f t="shared" si="46"/>
        <v>9.1913082512894342E-3</v>
      </c>
      <c r="J128" s="517">
        <f t="shared" si="46"/>
        <v>9.6727237400238142E-3</v>
      </c>
    </row>
    <row r="129" spans="1:10" s="47" customFormat="1" x14ac:dyDescent="0.2">
      <c r="A129" s="507" t="s">
        <v>624</v>
      </c>
      <c r="B129" s="508" t="s">
        <v>84</v>
      </c>
      <c r="C129" s="524">
        <f t="shared" ref="C129:J129" si="47">C56/C$69</f>
        <v>6.472720663591211E-2</v>
      </c>
      <c r="D129" s="520">
        <f t="shared" si="47"/>
        <v>0.11111850056636274</v>
      </c>
      <c r="E129" s="520">
        <f t="shared" si="47"/>
        <v>0.10645652514360641</v>
      </c>
      <c r="F129" s="520">
        <f t="shared" si="47"/>
        <v>0.11839786006913844</v>
      </c>
      <c r="G129" s="520">
        <f t="shared" si="47"/>
        <v>0.19311434846172534</v>
      </c>
      <c r="H129" s="521">
        <f t="shared" si="47"/>
        <v>0.10640491124289958</v>
      </c>
      <c r="I129" s="521">
        <f t="shared" si="47"/>
        <v>0.12581867726182366</v>
      </c>
      <c r="J129" s="521">
        <f t="shared" si="47"/>
        <v>0.11847805700025819</v>
      </c>
    </row>
    <row r="130" spans="1:10" x14ac:dyDescent="0.2">
      <c r="A130" s="478" t="s">
        <v>625</v>
      </c>
      <c r="B130" s="494" t="s">
        <v>84</v>
      </c>
      <c r="C130" s="526">
        <f t="shared" ref="C130:J130" si="48">C57/C$69</f>
        <v>0</v>
      </c>
      <c r="D130" s="516">
        <f t="shared" si="48"/>
        <v>1.6270866429122368E-2</v>
      </c>
      <c r="E130" s="516">
        <f t="shared" si="48"/>
        <v>1.2628412671898136E-2</v>
      </c>
      <c r="F130" s="516">
        <f t="shared" si="48"/>
        <v>7.6078053759751438E-3</v>
      </c>
      <c r="G130" s="516">
        <f t="shared" si="48"/>
        <v>4.1351121757799751E-2</v>
      </c>
      <c r="H130" s="517">
        <f t="shared" si="48"/>
        <v>1.283536997109936E-2</v>
      </c>
      <c r="I130" s="517">
        <f t="shared" si="48"/>
        <v>1.0959180523971336E-2</v>
      </c>
      <c r="J130" s="517">
        <f t="shared" si="48"/>
        <v>1.1668594362414547E-2</v>
      </c>
    </row>
    <row r="131" spans="1:10" x14ac:dyDescent="0.2">
      <c r="A131" s="479" t="s">
        <v>332</v>
      </c>
      <c r="B131" s="492" t="s">
        <v>84</v>
      </c>
      <c r="C131" s="522">
        <f t="shared" ref="C131:J131" si="49">C58/C$69</f>
        <v>2.9296347293396568E-3</v>
      </c>
      <c r="D131" s="514">
        <f t="shared" si="49"/>
        <v>8.1070777955099555E-3</v>
      </c>
      <c r="E131" s="514">
        <f t="shared" si="49"/>
        <v>1.2809280990378187E-2</v>
      </c>
      <c r="F131" s="514">
        <f t="shared" si="49"/>
        <v>1.1974134601222442E-2</v>
      </c>
      <c r="G131" s="514">
        <f t="shared" si="49"/>
        <v>3.0931700611985406E-7</v>
      </c>
      <c r="H131" s="515">
        <f t="shared" si="49"/>
        <v>1.2217986444182935E-2</v>
      </c>
      <c r="I131" s="515">
        <f t="shared" si="49"/>
        <v>1.0784898189783468E-2</v>
      </c>
      <c r="J131" s="515">
        <f t="shared" si="49"/>
        <v>1.1326769183108607E-2</v>
      </c>
    </row>
    <row r="132" spans="1:10" x14ac:dyDescent="0.2">
      <c r="A132" s="745" t="s">
        <v>626</v>
      </c>
      <c r="B132" s="489" t="s">
        <v>84</v>
      </c>
      <c r="C132" s="516">
        <f t="shared" ref="C132:J132" si="50">C59/C$69</f>
        <v>9.7444461335050297E-4</v>
      </c>
      <c r="D132" s="526">
        <f t="shared" si="50"/>
        <v>2.1126212715057529E-2</v>
      </c>
      <c r="E132" s="526">
        <f t="shared" si="50"/>
        <v>3.3652477305617233E-2</v>
      </c>
      <c r="F132" s="526">
        <f t="shared" si="50"/>
        <v>5.0840470279613831E-2</v>
      </c>
      <c r="G132" s="526">
        <f t="shared" si="50"/>
        <v>4.8995030673190922E-2</v>
      </c>
      <c r="H132" s="527">
        <f t="shared" si="50"/>
        <v>3.199859165764362E-2</v>
      </c>
      <c r="I132" s="527">
        <f t="shared" si="50"/>
        <v>5.0657181821416368E-2</v>
      </c>
      <c r="J132" s="527">
        <f t="shared" si="50"/>
        <v>4.3602104260734652E-2</v>
      </c>
    </row>
    <row r="133" spans="1:10" x14ac:dyDescent="0.2">
      <c r="A133" s="476" t="s">
        <v>627</v>
      </c>
      <c r="B133" s="488" t="s">
        <v>84</v>
      </c>
      <c r="C133" s="514">
        <f t="shared" ref="C133:J133" si="51">C60/C$69</f>
        <v>6.0823127293221958E-2</v>
      </c>
      <c r="D133" s="522">
        <f t="shared" si="51"/>
        <v>5.7121784778624077E-2</v>
      </c>
      <c r="E133" s="522">
        <f t="shared" si="51"/>
        <v>3.0033414692780008E-2</v>
      </c>
      <c r="F133" s="522">
        <f t="shared" si="51"/>
        <v>3.1537433316137148E-2</v>
      </c>
      <c r="G133" s="522">
        <f t="shared" si="51"/>
        <v>6.1070852164054952E-2</v>
      </c>
      <c r="H133" s="523">
        <f t="shared" si="51"/>
        <v>3.311632073377007E-2</v>
      </c>
      <c r="I133" s="523">
        <f t="shared" si="51"/>
        <v>3.4470682817824741E-2</v>
      </c>
      <c r="J133" s="523">
        <f t="shared" si="51"/>
        <v>3.3958579306016853E-2</v>
      </c>
    </row>
    <row r="134" spans="1:10" x14ac:dyDescent="0.2">
      <c r="A134" s="477" t="s">
        <v>628</v>
      </c>
      <c r="B134" s="494" t="s">
        <v>84</v>
      </c>
      <c r="C134" s="526">
        <f t="shared" ref="C134:J134" si="52">C61/C$69</f>
        <v>0</v>
      </c>
      <c r="D134" s="526">
        <f t="shared" si="52"/>
        <v>8.4925588423884844E-3</v>
      </c>
      <c r="E134" s="526">
        <f t="shared" si="52"/>
        <v>1.7332939482720914E-2</v>
      </c>
      <c r="F134" s="526">
        <f t="shared" si="52"/>
        <v>1.6438016495935803E-2</v>
      </c>
      <c r="G134" s="526">
        <f t="shared" si="52"/>
        <v>4.1697034549673585E-2</v>
      </c>
      <c r="H134" s="527">
        <f t="shared" si="52"/>
        <v>1.6236642435450858E-2</v>
      </c>
      <c r="I134" s="527">
        <f t="shared" si="52"/>
        <v>1.8946733908598915E-2</v>
      </c>
      <c r="J134" s="527">
        <f t="shared" si="52"/>
        <v>1.7922009887556604E-2</v>
      </c>
    </row>
    <row r="135" spans="1:10" x14ac:dyDescent="0.2">
      <c r="A135" s="501" t="s">
        <v>629</v>
      </c>
      <c r="B135" s="508" t="s">
        <v>84</v>
      </c>
      <c r="C135" s="524">
        <f t="shared" ref="C135:J135" si="53">C62/C$69</f>
        <v>4.2994023354322605E-2</v>
      </c>
      <c r="D135" s="524">
        <f t="shared" si="53"/>
        <v>5.5313389723838417E-2</v>
      </c>
      <c r="E135" s="524">
        <f t="shared" si="53"/>
        <v>7.7851451233279773E-2</v>
      </c>
      <c r="F135" s="524">
        <f t="shared" si="53"/>
        <v>6.6874549980525153E-2</v>
      </c>
      <c r="G135" s="524">
        <f t="shared" si="53"/>
        <v>5.6429024256629802E-2</v>
      </c>
      <c r="H135" s="525">
        <f t="shared" si="53"/>
        <v>7.5172027875674202E-2</v>
      </c>
      <c r="I135" s="525">
        <f t="shared" si="53"/>
        <v>6.5837103781618805E-2</v>
      </c>
      <c r="J135" s="525">
        <f t="shared" si="53"/>
        <v>6.9366770971292527E-2</v>
      </c>
    </row>
    <row r="136" spans="1:10" x14ac:dyDescent="0.2">
      <c r="A136" s="478" t="s">
        <v>630</v>
      </c>
      <c r="B136" s="494" t="s">
        <v>84</v>
      </c>
      <c r="C136" s="526">
        <f t="shared" ref="C136:J136" si="54">C63/C$69</f>
        <v>9.155695142739213E-3</v>
      </c>
      <c r="D136" s="516">
        <f t="shared" si="54"/>
        <v>3.4427324376850664E-2</v>
      </c>
      <c r="E136" s="516">
        <f t="shared" si="54"/>
        <v>5.0860947295319092E-2</v>
      </c>
      <c r="F136" s="516">
        <f t="shared" si="54"/>
        <v>4.4910954665735352E-2</v>
      </c>
      <c r="G136" s="516">
        <f t="shared" si="54"/>
        <v>4.9438178549287302E-2</v>
      </c>
      <c r="H136" s="517">
        <f t="shared" si="54"/>
        <v>4.8705596097980308E-2</v>
      </c>
      <c r="I136" s="517">
        <f t="shared" si="54"/>
        <v>4.536059706131574E-2</v>
      </c>
      <c r="J136" s="517">
        <f t="shared" si="54"/>
        <v>4.6625388636506358E-2</v>
      </c>
    </row>
    <row r="137" spans="1:10" s="7" customFormat="1" x14ac:dyDescent="0.2">
      <c r="A137" s="479" t="s">
        <v>333</v>
      </c>
      <c r="B137" s="492" t="s">
        <v>84</v>
      </c>
      <c r="C137" s="522">
        <f t="shared" ref="C137:J137" si="55">C64/C$69</f>
        <v>6.9709919801843349E-3</v>
      </c>
      <c r="D137" s="514">
        <f t="shared" si="55"/>
        <v>5.2497182393403152E-4</v>
      </c>
      <c r="E137" s="514">
        <f t="shared" si="55"/>
        <v>1.1705838315852581E-3</v>
      </c>
      <c r="F137" s="514">
        <f t="shared" si="55"/>
        <v>2.1135614585250512E-3</v>
      </c>
      <c r="G137" s="514">
        <f t="shared" si="55"/>
        <v>0</v>
      </c>
      <c r="H137" s="515">
        <f t="shared" si="55"/>
        <v>1.1779981991883999E-3</v>
      </c>
      <c r="I137" s="515">
        <f t="shared" si="55"/>
        <v>1.9036432256604595E-3</v>
      </c>
      <c r="J137" s="515">
        <f t="shared" si="55"/>
        <v>1.6292665499122974E-3</v>
      </c>
    </row>
    <row r="138" spans="1:10" x14ac:dyDescent="0.2">
      <c r="A138" s="478" t="s">
        <v>631</v>
      </c>
      <c r="B138" s="533" t="s">
        <v>84</v>
      </c>
      <c r="C138" s="757">
        <f t="shared" ref="C138:J138" si="56">C65/C$69</f>
        <v>6.8405311934053586E-5</v>
      </c>
      <c r="D138" s="526">
        <f t="shared" si="56"/>
        <v>1.2805418325455987E-3</v>
      </c>
      <c r="E138" s="526">
        <f t="shared" si="56"/>
        <v>1.3909934547587305E-3</v>
      </c>
      <c r="F138" s="526">
        <f t="shared" si="56"/>
        <v>1.1440095968250905E-3</v>
      </c>
      <c r="G138" s="526">
        <f t="shared" si="56"/>
        <v>3.4706018631576324E-3</v>
      </c>
      <c r="H138" s="527">
        <f t="shared" si="56"/>
        <v>1.3636041606412018E-3</v>
      </c>
      <c r="I138" s="527">
        <f t="shared" si="56"/>
        <v>1.375085979853847E-3</v>
      </c>
      <c r="J138" s="527">
        <f t="shared" si="56"/>
        <v>1.37074454117215E-3</v>
      </c>
    </row>
    <row r="139" spans="1:10" x14ac:dyDescent="0.2">
      <c r="A139" s="479" t="s">
        <v>632</v>
      </c>
      <c r="B139" s="492" t="s">
        <v>84</v>
      </c>
      <c r="C139" s="522">
        <f t="shared" ref="C139:J139" si="57">C66/C$69</f>
        <v>6.8150293890927357E-3</v>
      </c>
      <c r="D139" s="522">
        <f t="shared" si="57"/>
        <v>2.6843554510398507E-3</v>
      </c>
      <c r="E139" s="522">
        <f t="shared" si="57"/>
        <v>1.2171591366546693E-3</v>
      </c>
      <c r="F139" s="522">
        <f t="shared" si="57"/>
        <v>3.2663697517212671E-3</v>
      </c>
      <c r="G139" s="522">
        <f t="shared" si="57"/>
        <v>1.3991381642555826E-4</v>
      </c>
      <c r="H139" s="523">
        <f t="shared" si="57"/>
        <v>1.4327936953112484E-3</v>
      </c>
      <c r="I139" s="523">
        <f t="shared" si="57"/>
        <v>2.9558511706697897E-3</v>
      </c>
      <c r="J139" s="523">
        <f t="shared" si="57"/>
        <v>2.3799615389390122E-3</v>
      </c>
    </row>
    <row r="140" spans="1:10" x14ac:dyDescent="0.2">
      <c r="A140" s="745" t="s">
        <v>633</v>
      </c>
      <c r="B140" s="751" t="s">
        <v>84</v>
      </c>
      <c r="C140" s="753">
        <f t="shared" ref="C140:J140" si="58">C67/C$69</f>
        <v>1.9983901530372276E-2</v>
      </c>
      <c r="D140" s="753">
        <f t="shared" si="58"/>
        <v>1.6396196241355052E-2</v>
      </c>
      <c r="E140" s="753">
        <f t="shared" si="58"/>
        <v>2.3211767514750084E-2</v>
      </c>
      <c r="F140" s="753">
        <f t="shared" si="58"/>
        <v>1.5439654506956169E-2</v>
      </c>
      <c r="G140" s="753">
        <f t="shared" si="58"/>
        <v>3.3803300277593087E-3</v>
      </c>
      <c r="H140" s="754">
        <f t="shared" si="58"/>
        <v>2.2492035722553049E-2</v>
      </c>
      <c r="I140" s="754">
        <f t="shared" si="58"/>
        <v>1.4241926343432453E-2</v>
      </c>
      <c r="J140" s="754">
        <f t="shared" si="58"/>
        <v>1.7361409704335778E-2</v>
      </c>
    </row>
    <row r="141" spans="1:10" x14ac:dyDescent="0.2">
      <c r="A141" s="742" t="s">
        <v>634</v>
      </c>
      <c r="B141" s="748" t="s">
        <v>84</v>
      </c>
      <c r="C141" s="749">
        <f t="shared" ref="C141:J141" si="59">C68/C$69</f>
        <v>0</v>
      </c>
      <c r="D141" s="749">
        <f t="shared" si="59"/>
        <v>0</v>
      </c>
      <c r="E141" s="749">
        <f t="shared" si="59"/>
        <v>5.8621480994475081E-6</v>
      </c>
      <c r="F141" s="749">
        <f t="shared" si="59"/>
        <v>9.9087464291536978E-6</v>
      </c>
      <c r="G141" s="749">
        <f t="shared" si="59"/>
        <v>0</v>
      </c>
      <c r="H141" s="750">
        <f t="shared" si="59"/>
        <v>5.2048976881888807E-6</v>
      </c>
      <c r="I141" s="750">
        <f t="shared" si="59"/>
        <v>8.9246129742586482E-6</v>
      </c>
      <c r="J141" s="750">
        <f t="shared" si="59"/>
        <v>7.5181358708691117E-6</v>
      </c>
    </row>
    <row r="142" spans="1:10" x14ac:dyDescent="0.2">
      <c r="A142" s="746" t="s">
        <v>648</v>
      </c>
      <c r="B142" s="739" t="s">
        <v>84</v>
      </c>
      <c r="C142" s="740">
        <f t="shared" ref="C142:J142" si="60">C69/C$69</f>
        <v>1</v>
      </c>
      <c r="D142" s="740">
        <f t="shared" si="60"/>
        <v>1</v>
      </c>
      <c r="E142" s="740">
        <f t="shared" si="60"/>
        <v>1</v>
      </c>
      <c r="F142" s="740">
        <f t="shared" si="60"/>
        <v>1</v>
      </c>
      <c r="G142" s="740">
        <f t="shared" si="60"/>
        <v>1</v>
      </c>
      <c r="H142" s="741">
        <f t="shared" si="60"/>
        <v>1</v>
      </c>
      <c r="I142" s="741">
        <f t="shared" si="60"/>
        <v>1</v>
      </c>
      <c r="J142" s="741">
        <f t="shared" si="60"/>
        <v>1</v>
      </c>
    </row>
    <row r="143" spans="1:10" x14ac:dyDescent="0.2">
      <c r="A143" s="511" t="s">
        <v>647</v>
      </c>
      <c r="B143" s="3"/>
      <c r="C143" s="3"/>
      <c r="D143" s="212"/>
      <c r="E143" s="3"/>
      <c r="F143" s="3"/>
      <c r="G143" s="212"/>
      <c r="H143" s="3"/>
      <c r="I143" s="3"/>
      <c r="J143" s="3"/>
    </row>
    <row r="144" spans="1:10" x14ac:dyDescent="0.2">
      <c r="A144" s="38" t="s">
        <v>349</v>
      </c>
      <c r="B144" s="3"/>
      <c r="C144" s="3"/>
      <c r="D144" s="212"/>
      <c r="E144" s="3"/>
      <c r="F144" s="3"/>
      <c r="G144" s="212"/>
      <c r="H144" s="3"/>
      <c r="I144" s="3"/>
      <c r="J144" s="3"/>
    </row>
    <row r="145" spans="1:10" x14ac:dyDescent="0.2">
      <c r="A145" s="242" t="s">
        <v>742</v>
      </c>
      <c r="B145" s="3"/>
      <c r="C145" s="3"/>
      <c r="D145" s="212"/>
      <c r="E145" s="3"/>
      <c r="F145" s="3"/>
      <c r="G145" s="212"/>
      <c r="H145" s="3"/>
      <c r="I145" s="3"/>
      <c r="J145" s="3"/>
    </row>
    <row r="148" spans="1:10" ht="16.5" x14ac:dyDescent="0.25">
      <c r="A148" s="88" t="s">
        <v>804</v>
      </c>
    </row>
    <row r="149" spans="1:10" ht="13.5" thickBot="1" x14ac:dyDescent="0.25">
      <c r="A149" s="205"/>
      <c r="J149" s="398" t="s">
        <v>338</v>
      </c>
    </row>
    <row r="150" spans="1:10" x14ac:dyDescent="0.2">
      <c r="A150" s="204" t="s">
        <v>643</v>
      </c>
      <c r="B150" s="480" t="s">
        <v>34</v>
      </c>
      <c r="C150" s="480" t="s">
        <v>455</v>
      </c>
      <c r="D150" s="480" t="s">
        <v>457</v>
      </c>
      <c r="E150" s="480" t="s">
        <v>97</v>
      </c>
      <c r="F150" s="480" t="s">
        <v>267</v>
      </c>
      <c r="G150" s="481">
        <v>300000</v>
      </c>
      <c r="H150" s="482" t="s">
        <v>342</v>
      </c>
      <c r="I150" s="482" t="s">
        <v>342</v>
      </c>
      <c r="J150" s="482" t="s">
        <v>340</v>
      </c>
    </row>
    <row r="151" spans="1:10" x14ac:dyDescent="0.2">
      <c r="A151" s="203"/>
      <c r="B151" s="483" t="s">
        <v>454</v>
      </c>
      <c r="C151" s="483" t="s">
        <v>35</v>
      </c>
      <c r="D151" s="483" t="s">
        <v>35</v>
      </c>
      <c r="E151" s="483" t="s">
        <v>35</v>
      </c>
      <c r="F151" s="483" t="s">
        <v>35</v>
      </c>
      <c r="G151" s="483" t="s">
        <v>36</v>
      </c>
      <c r="H151" s="484" t="s">
        <v>509</v>
      </c>
      <c r="I151" s="484" t="s">
        <v>282</v>
      </c>
      <c r="J151" s="484" t="s">
        <v>106</v>
      </c>
    </row>
    <row r="152" spans="1:10" ht="13.5" thickBot="1" x14ac:dyDescent="0.25">
      <c r="A152" s="206"/>
      <c r="B152" s="485" t="s">
        <v>36</v>
      </c>
      <c r="C152" s="485" t="s">
        <v>456</v>
      </c>
      <c r="D152" s="485" t="s">
        <v>99</v>
      </c>
      <c r="E152" s="485" t="s">
        <v>100</v>
      </c>
      <c r="F152" s="485" t="s">
        <v>268</v>
      </c>
      <c r="G152" s="485" t="s">
        <v>101</v>
      </c>
      <c r="H152" s="486" t="s">
        <v>282</v>
      </c>
      <c r="I152" s="486" t="s">
        <v>101</v>
      </c>
      <c r="J152" s="486" t="s">
        <v>343</v>
      </c>
    </row>
    <row r="154" spans="1:10" x14ac:dyDescent="0.2">
      <c r="A154" s="496" t="s">
        <v>595</v>
      </c>
      <c r="B154" s="497" t="s">
        <v>84</v>
      </c>
      <c r="C154" s="497">
        <f>'T 5.4'!C156+'T 5.5'!C155</f>
        <v>180.86598414636245</v>
      </c>
      <c r="D154" s="497">
        <f>'T 5.4'!D156+'T 5.5'!D155</f>
        <v>174.87145146597766</v>
      </c>
      <c r="E154" s="497">
        <f>'T 5.4'!E156+'T 5.5'!E155</f>
        <v>144.24891915051253</v>
      </c>
      <c r="F154" s="497">
        <f>'T 5.4'!F156+'T 5.5'!F155</f>
        <v>135.42326027505484</v>
      </c>
      <c r="G154" s="497">
        <f>'T 5.4'!G156+'T 5.5'!G155</f>
        <v>76.074446203679884</v>
      </c>
      <c r="H154" s="498">
        <f>'T 5.4'!H156+'T 5.5'!H155</f>
        <v>146.98064634140349</v>
      </c>
      <c r="I154" s="498">
        <f>'T 5.4'!I156+'T 5.5'!I155</f>
        <v>128.62012984586715</v>
      </c>
      <c r="J154" s="498">
        <f>'T 5.4'!J156+'T 5.5'!J155</f>
        <v>135.51669895068798</v>
      </c>
    </row>
    <row r="155" spans="1:10" x14ac:dyDescent="0.2">
      <c r="A155" s="476" t="s">
        <v>596</v>
      </c>
      <c r="B155" s="488" t="s">
        <v>84</v>
      </c>
      <c r="C155" s="488">
        <f>'T 5.4'!C157+'T 5.5'!C156</f>
        <v>21.885013325996869</v>
      </c>
      <c r="D155" s="488">
        <f>'T 5.4'!D157+'T 5.5'!D156</f>
        <v>25.96395044422318</v>
      </c>
      <c r="E155" s="488">
        <f>'T 5.4'!E157+'T 5.5'!E156</f>
        <v>11.920876666342146</v>
      </c>
      <c r="F155" s="488">
        <f>'T 5.4'!F157+'T 5.5'!F156</f>
        <v>11.683572380434001</v>
      </c>
      <c r="G155" s="488">
        <f>'T 5.4'!G157+'T 5.5'!G156</f>
        <v>8.0415507617025046</v>
      </c>
      <c r="H155" s="267">
        <f>'T 5.4'!H157+'T 5.5'!H156</f>
        <v>13.129257062087575</v>
      </c>
      <c r="I155" s="267">
        <f>'T 5.4'!I157+'T 5.5'!I156</f>
        <v>11.266088922915309</v>
      </c>
      <c r="J155" s="267">
        <f>'T 5.4'!J157+'T 5.5'!J156</f>
        <v>11.965931317263301</v>
      </c>
    </row>
    <row r="156" spans="1:10" x14ac:dyDescent="0.2">
      <c r="A156" s="477" t="s">
        <v>321</v>
      </c>
      <c r="B156" s="489" t="s">
        <v>84</v>
      </c>
      <c r="C156" s="489">
        <f>'T 5.4'!C158+'T 5.5'!C157</f>
        <v>146.32469298622695</v>
      </c>
      <c r="D156" s="489">
        <f>'T 5.4'!D158+'T 5.5'!D157</f>
        <v>143.50617369962887</v>
      </c>
      <c r="E156" s="489">
        <f>'T 5.4'!E158+'T 5.5'!E157</f>
        <v>127.44111471950615</v>
      </c>
      <c r="F156" s="489">
        <f>'T 5.4'!F158+'T 5.5'!F157</f>
        <v>118.7512606753107</v>
      </c>
      <c r="G156" s="489">
        <f>'T 5.4'!G158+'T 5.5'!G157</f>
        <v>64.927643690052818</v>
      </c>
      <c r="H156" s="490">
        <f>'T 5.4'!H158+'T 5.5'!H157</f>
        <v>128.87210190569587</v>
      </c>
      <c r="I156" s="490">
        <f>'T 5.4'!I158+'T 5.5'!I157</f>
        <v>112.58148134187728</v>
      </c>
      <c r="J156" s="490">
        <f>'T 5.4'!J158+'T 5.5'!J157</f>
        <v>118.70055705012894</v>
      </c>
    </row>
    <row r="157" spans="1:10" x14ac:dyDescent="0.2">
      <c r="A157" s="476" t="s">
        <v>597</v>
      </c>
      <c r="B157" s="488" t="s">
        <v>84</v>
      </c>
      <c r="C157" s="488">
        <f>'T 5.4'!C159+'T 5.5'!C158</f>
        <v>11.02003662499785</v>
      </c>
      <c r="D157" s="488">
        <f>'T 5.4'!D159+'T 5.5'!D158</f>
        <v>5.4013273207540955</v>
      </c>
      <c r="E157" s="488">
        <f>'T 5.4'!E159+'T 5.5'!E158</f>
        <v>4.8056927673920642</v>
      </c>
      <c r="F157" s="488">
        <f>'T 5.4'!F159+'T 5.5'!F158</f>
        <v>4.8222229469091058</v>
      </c>
      <c r="G157" s="488">
        <f>'T 5.4'!G159+'T 5.5'!G158</f>
        <v>3.1052517525107257</v>
      </c>
      <c r="H157" s="267">
        <f>'T 5.4'!H159+'T 5.5'!H158</f>
        <v>4.8945672410634904</v>
      </c>
      <c r="I157" s="267">
        <f>'T 5.4'!I159+'T 5.5'!I158</f>
        <v>4.6254072369169457</v>
      </c>
      <c r="J157" s="267">
        <f>'T 5.4'!J159+'T 5.5'!J158</f>
        <v>4.7265089989126823</v>
      </c>
    </row>
    <row r="158" spans="1:10" x14ac:dyDescent="0.2">
      <c r="A158" s="477" t="s">
        <v>598</v>
      </c>
      <c r="B158" s="489" t="s">
        <v>84</v>
      </c>
      <c r="C158" s="489">
        <f>'T 5.4'!C160+'T 5.5'!C159</f>
        <v>1.6362412091407741</v>
      </c>
      <c r="D158" s="489">
        <f>'T 5.4'!D160+'T 5.5'!D159</f>
        <v>0</v>
      </c>
      <c r="E158" s="489">
        <f>'T 5.4'!E160+'T 5.5'!E159</f>
        <v>8.1234997149720212E-2</v>
      </c>
      <c r="F158" s="489">
        <f>'T 5.4'!F160+'T 5.5'!F159</f>
        <v>0.16620427224926182</v>
      </c>
      <c r="G158" s="489">
        <f>'T 5.4'!G160+'T 5.5'!G159</f>
        <v>0</v>
      </c>
      <c r="H158" s="490">
        <f>'T 5.4'!H160+'T 5.5'!H159</f>
        <v>8.4720132333165069E-2</v>
      </c>
      <c r="I158" s="490">
        <f>'T 5.4'!I160+'T 5.5'!I159</f>
        <v>0.14715234409042591</v>
      </c>
      <c r="J158" s="490">
        <f>'T 5.4'!J160+'T 5.5'!J159</f>
        <v>0.12370158425720264</v>
      </c>
    </row>
    <row r="159" spans="1:10" x14ac:dyDescent="0.2">
      <c r="A159" s="501" t="s">
        <v>322</v>
      </c>
      <c r="B159" s="502" t="s">
        <v>84</v>
      </c>
      <c r="C159" s="502">
        <f>'T 5.4'!C161+'T 5.5'!C160</f>
        <v>24.992122341248688</v>
      </c>
      <c r="D159" s="502">
        <f>'T 5.4'!D161+'T 5.5'!D160</f>
        <v>24.97015944855432</v>
      </c>
      <c r="E159" s="502">
        <f>'T 5.4'!E161+'T 5.5'!E160</f>
        <v>22.252905441125957</v>
      </c>
      <c r="F159" s="502">
        <f>'T 5.4'!F161+'T 5.5'!F160</f>
        <v>25.541479567675111</v>
      </c>
      <c r="G159" s="502">
        <f>'T 5.4'!G161+'T 5.5'!G160</f>
        <v>11.692391216549304</v>
      </c>
      <c r="H159" s="503">
        <f>'T 5.4'!H161+'T 5.5'!H160</f>
        <v>22.491989495217332</v>
      </c>
      <c r="I159" s="503">
        <f>'T 5.4'!I161+'T 5.5'!I160</f>
        <v>23.953964200228274</v>
      </c>
      <c r="J159" s="503">
        <f>'T 5.4'!J161+'T 5.5'!J160</f>
        <v>23.404817906600904</v>
      </c>
    </row>
    <row r="160" spans="1:10" x14ac:dyDescent="0.2">
      <c r="A160" s="477" t="s">
        <v>599</v>
      </c>
      <c r="B160" s="489" t="s">
        <v>84</v>
      </c>
      <c r="C160" s="489">
        <f>'T 5.4'!C162+'T 5.5'!C161</f>
        <v>0</v>
      </c>
      <c r="D160" s="489">
        <f>'T 5.4'!D162+'T 5.5'!D161</f>
        <v>0.2045285666087901</v>
      </c>
      <c r="E160" s="489">
        <f>'T 5.4'!E162+'T 5.5'!E161</f>
        <v>0.41016579872432379</v>
      </c>
      <c r="F160" s="489">
        <f>'T 5.4'!F162+'T 5.5'!F161</f>
        <v>0.82679656590500161</v>
      </c>
      <c r="G160" s="489">
        <f>'T 5.4'!G162+'T 5.5'!G161</f>
        <v>3.7378548354289993</v>
      </c>
      <c r="H160" s="490">
        <f>'T 5.4'!H162+'T 5.5'!H161</f>
        <v>0.39075455928409636</v>
      </c>
      <c r="I160" s="490">
        <f>'T 5.4'!I162+'T 5.5'!I161</f>
        <v>1.1604899918716902</v>
      </c>
      <c r="J160" s="490">
        <f>'T 5.4'!J162+'T 5.5'!J161</f>
        <v>0.87136230831441885</v>
      </c>
    </row>
    <row r="161" spans="1:10" x14ac:dyDescent="0.2">
      <c r="A161" s="476" t="s">
        <v>600</v>
      </c>
      <c r="B161" s="488" t="s">
        <v>84</v>
      </c>
      <c r="C161" s="488">
        <f>'T 5.4'!C163+'T 5.5'!C162</f>
        <v>2.8494867341850507</v>
      </c>
      <c r="D161" s="488">
        <f>'T 5.4'!D163+'T 5.5'!D162</f>
        <v>6.3867937208045664E-2</v>
      </c>
      <c r="E161" s="488">
        <f>'T 5.4'!E163+'T 5.5'!E162</f>
        <v>1.0366865933982499</v>
      </c>
      <c r="F161" s="488">
        <f>'T 5.4'!F163+'T 5.5'!F162</f>
        <v>2.4306464365693898</v>
      </c>
      <c r="G161" s="488">
        <f>'T 5.4'!G163+'T 5.5'!G162</f>
        <v>1.8154738827689172</v>
      </c>
      <c r="H161" s="267">
        <f>'T 5.4'!H163+'T 5.5'!H162</f>
        <v>0.96923643819612293</v>
      </c>
      <c r="I161" s="267">
        <f>'T 5.4'!I163+'T 5.5'!I162</f>
        <v>2.3601294568210172</v>
      </c>
      <c r="J161" s="267">
        <f>'T 5.4'!J163+'T 5.5'!J162</f>
        <v>1.8376828348705156</v>
      </c>
    </row>
    <row r="162" spans="1:10" x14ac:dyDescent="0.2">
      <c r="A162" s="491" t="s">
        <v>601</v>
      </c>
      <c r="B162" s="489" t="s">
        <v>84</v>
      </c>
      <c r="C162" s="489">
        <f>'T 5.4'!C164+'T 5.5'!C163</f>
        <v>19.584727547844629</v>
      </c>
      <c r="D162" s="489">
        <f>'T 5.4'!D164+'T 5.5'!D163</f>
        <v>24.48639091639717</v>
      </c>
      <c r="E162" s="489">
        <f>'T 5.4'!E164+'T 5.5'!E163</f>
        <v>20.147553250023115</v>
      </c>
      <c r="F162" s="489">
        <f>'T 5.4'!F164+'T 5.5'!F163</f>
        <v>21.096014653128297</v>
      </c>
      <c r="G162" s="489">
        <f>'T 5.4'!G164+'T 5.5'!G163</f>
        <v>5.9401570767786973</v>
      </c>
      <c r="H162" s="490">
        <f>'T 5.4'!H164+'T 5.5'!H163</f>
        <v>20.497248683146505</v>
      </c>
      <c r="I162" s="490">
        <f>'T 5.4'!I164+'T 5.5'!I163</f>
        <v>19.358704860651262</v>
      </c>
      <c r="J162" s="490">
        <f>'T 5.4'!J164+'T 5.5'!J163</f>
        <v>19.786364188895877</v>
      </c>
    </row>
    <row r="163" spans="1:10" x14ac:dyDescent="0.2">
      <c r="A163" s="476" t="s">
        <v>323</v>
      </c>
      <c r="B163" s="488" t="s">
        <v>84</v>
      </c>
      <c r="C163" s="488">
        <f>'T 5.4'!C165+'T 5.5'!C164</f>
        <v>1.4075586773733171</v>
      </c>
      <c r="D163" s="488">
        <f>'T 5.4'!D165+'T 5.5'!D164</f>
        <v>0.1856003116008218</v>
      </c>
      <c r="E163" s="488">
        <f>'T 5.4'!E165+'T 5.5'!E164</f>
        <v>0.22380099475070922</v>
      </c>
      <c r="F163" s="488">
        <f>'T 5.4'!F165+'T 5.5'!F164</f>
        <v>0.59179544194043798</v>
      </c>
      <c r="G163" s="488">
        <f>'T 5.4'!G165+'T 5.5'!G164</f>
        <v>0.19890542157269042</v>
      </c>
      <c r="H163" s="267">
        <f>'T 5.4'!H165+'T 5.5'!H164</f>
        <v>0.22837929178077909</v>
      </c>
      <c r="I163" s="267">
        <f>'T 5.4'!I165+'T 5.5'!I164</f>
        <v>0.54675861863216613</v>
      </c>
      <c r="J163" s="267">
        <f>'T 5.4'!J165+'T 5.5'!J164</f>
        <v>0.42716911635913724</v>
      </c>
    </row>
    <row r="164" spans="1:10" x14ac:dyDescent="0.2">
      <c r="A164" s="477" t="s">
        <v>602</v>
      </c>
      <c r="B164" s="489" t="s">
        <v>84</v>
      </c>
      <c r="C164" s="489">
        <f>'T 5.4'!C166+'T 5.5'!C165</f>
        <v>1.1503493990405282</v>
      </c>
      <c r="D164" s="489">
        <f>'T 5.4'!D166+'T 5.5'!D165</f>
        <v>2.9771716739492391E-2</v>
      </c>
      <c r="E164" s="489">
        <f>'T 5.4'!E166+'T 5.5'!E165</f>
        <v>0.43469880410709705</v>
      </c>
      <c r="F164" s="489">
        <f>'T 5.4'!F166+'T 5.5'!F165</f>
        <v>0.59622646998020423</v>
      </c>
      <c r="G164" s="489">
        <f>'T 5.4'!G166+'T 5.5'!G165</f>
        <v>0</v>
      </c>
      <c r="H164" s="490">
        <f>'T 5.4'!H166+'T 5.5'!H165</f>
        <v>0.40637052280982355</v>
      </c>
      <c r="I164" s="490">
        <f>'T 5.4'!I166+'T 5.5'!I165</f>
        <v>0.52788127211776104</v>
      </c>
      <c r="J164" s="490">
        <f>'T 5.4'!J166+'T 5.5'!J165</f>
        <v>0.48223945807704593</v>
      </c>
    </row>
    <row r="165" spans="1:10" x14ac:dyDescent="0.2">
      <c r="A165" s="501" t="s">
        <v>324</v>
      </c>
      <c r="B165" s="502" t="s">
        <v>84</v>
      </c>
      <c r="C165" s="502">
        <f>'T 5.4'!C167+'T 5.5'!C166</f>
        <v>85.571402066819132</v>
      </c>
      <c r="D165" s="502">
        <f>'T 5.4'!D167+'T 5.5'!D166</f>
        <v>38.985862278471288</v>
      </c>
      <c r="E165" s="502">
        <f>'T 5.4'!E167+'T 5.5'!E166</f>
        <v>16.069675115863411</v>
      </c>
      <c r="F165" s="502">
        <f>'T 5.4'!F167+'T 5.5'!F166</f>
        <v>15.713857570011381</v>
      </c>
      <c r="G165" s="502">
        <f>'T 5.4'!G167+'T 5.5'!G166</f>
        <v>4.6048432010673039</v>
      </c>
      <c r="H165" s="503">
        <f>'T 5.4'!H167+'T 5.5'!H166</f>
        <v>18.387412630847656</v>
      </c>
      <c r="I165" s="503">
        <f>'T 5.4'!I167+'T 5.5'!I166</f>
        <v>14.440435769185569</v>
      </c>
      <c r="J165" s="503">
        <f>'T 5.4'!J167+'T 5.5'!J166</f>
        <v>15.922997476433785</v>
      </c>
    </row>
    <row r="166" spans="1:10" x14ac:dyDescent="0.2">
      <c r="A166" s="491" t="s">
        <v>603</v>
      </c>
      <c r="B166" s="489" t="s">
        <v>84</v>
      </c>
      <c r="C166" s="489">
        <f>'T 5.4'!C168+'T 5.5'!C167</f>
        <v>3.8975557542514228</v>
      </c>
      <c r="D166" s="489">
        <f>'T 5.4'!D168+'T 5.5'!D167</f>
        <v>0.94506267674980582</v>
      </c>
      <c r="E166" s="489">
        <f>'T 5.4'!E168+'T 5.5'!E167</f>
        <v>3.2470177158206752</v>
      </c>
      <c r="F166" s="489">
        <f>'T 5.4'!F168+'T 5.5'!F167</f>
        <v>1.3629448477191182</v>
      </c>
      <c r="G166" s="489">
        <f>'T 5.4'!G168+'T 5.5'!G167</f>
        <v>0.1376095454755944</v>
      </c>
      <c r="H166" s="490">
        <f>'T 5.4'!H168+'T 5.5'!H167</f>
        <v>3.0637740842339465</v>
      </c>
      <c r="I166" s="490">
        <f>'T 5.4'!I168+'T 5.5'!I167</f>
        <v>1.2224851601737954</v>
      </c>
      <c r="J166" s="490">
        <f>'T 5.4'!J168+'T 5.5'!J167</f>
        <v>1.9141092933951669</v>
      </c>
    </row>
    <row r="167" spans="1:10" x14ac:dyDescent="0.2">
      <c r="A167" s="476" t="s">
        <v>325</v>
      </c>
      <c r="B167" s="488" t="s">
        <v>84</v>
      </c>
      <c r="C167" s="488">
        <f>'T 5.4'!C169+'T 5.5'!C168</f>
        <v>59.882631669446496</v>
      </c>
      <c r="D167" s="488">
        <f>'T 5.4'!D169+'T 5.5'!D168</f>
        <v>15.814658814929409</v>
      </c>
      <c r="E167" s="488">
        <f>'T 5.4'!E169+'T 5.5'!E168</f>
        <v>5.9873281385376815</v>
      </c>
      <c r="F167" s="488">
        <f>'T 5.4'!F169+'T 5.5'!F168</f>
        <v>2.1918664725544703</v>
      </c>
      <c r="G167" s="488">
        <f>'T 5.4'!G169+'T 5.5'!G168</f>
        <v>0.13735950752089268</v>
      </c>
      <c r="H167" s="267">
        <f>'T 5.4'!H169+'T 5.5'!H168</f>
        <v>7.1377453546010585</v>
      </c>
      <c r="I167" s="267">
        <f>'T 5.4'!I169+'T 5.5'!I168</f>
        <v>1.956359174397027</v>
      </c>
      <c r="J167" s="267">
        <f>'T 5.4'!J169+'T 5.5'!J168</f>
        <v>3.9025891652160771</v>
      </c>
    </row>
    <row r="168" spans="1:10" x14ac:dyDescent="0.2">
      <c r="A168" s="477" t="s">
        <v>326</v>
      </c>
      <c r="B168" s="489" t="s">
        <v>84</v>
      </c>
      <c r="C168" s="489">
        <f>'T 5.4'!C170+'T 5.5'!C169</f>
        <v>0</v>
      </c>
      <c r="D168" s="489">
        <f>'T 5.4'!D170+'T 5.5'!D169</f>
        <v>5.7765471008231631E-3</v>
      </c>
      <c r="E168" s="489">
        <f>'T 5.4'!E170+'T 5.5'!E169</f>
        <v>0.52814981021606411</v>
      </c>
      <c r="F168" s="489">
        <f>'T 5.4'!F170+'T 5.5'!F169</f>
        <v>0.14689690990949694</v>
      </c>
      <c r="G168" s="489">
        <f>'T 5.4'!G170+'T 5.5'!G169</f>
        <v>0.6357859202417846</v>
      </c>
      <c r="H168" s="490">
        <f>'T 5.4'!H170+'T 5.5'!H169</f>
        <v>0.48217746024867203</v>
      </c>
      <c r="I168" s="490">
        <f>'T 5.4'!I170+'T 5.5'!I169</f>
        <v>0.20293805840973655</v>
      </c>
      <c r="J168" s="490">
        <f>'T 5.4'!J170+'T 5.5'!J169</f>
        <v>0.30782583931934404</v>
      </c>
    </row>
    <row r="169" spans="1:10" x14ac:dyDescent="0.2">
      <c r="A169" s="476" t="s">
        <v>604</v>
      </c>
      <c r="B169" s="488" t="s">
        <v>84</v>
      </c>
      <c r="C169" s="488">
        <f>'T 5.4'!C171+'T 5.5'!C170</f>
        <v>0</v>
      </c>
      <c r="D169" s="488">
        <f>'T 5.4'!D171+'T 5.5'!D170</f>
        <v>2.0727374241913052</v>
      </c>
      <c r="E169" s="488">
        <f>'T 5.4'!E171+'T 5.5'!E170</f>
        <v>1.486403856664297</v>
      </c>
      <c r="F169" s="488">
        <f>'T 5.4'!F171+'T 5.5'!F170</f>
        <v>5.7271229701473185</v>
      </c>
      <c r="G169" s="488">
        <f>'T 5.4'!G171+'T 5.5'!G170</f>
        <v>3.2309346815703108</v>
      </c>
      <c r="H169" s="267">
        <f>'T 5.4'!H171+'T 5.5'!H170</f>
        <v>1.5244991543767785</v>
      </c>
      <c r="I169" s="267">
        <f>'T 5.4'!I171+'T 5.5'!I170</f>
        <v>5.4409859214343133</v>
      </c>
      <c r="J169" s="267">
        <f>'T 5.4'!J171+'T 5.5'!J170</f>
        <v>3.969876890068277</v>
      </c>
    </row>
    <row r="170" spans="1:10" x14ac:dyDescent="0.2">
      <c r="A170" s="477" t="s">
        <v>605</v>
      </c>
      <c r="B170" s="489" t="s">
        <v>84</v>
      </c>
      <c r="C170" s="489">
        <f>'T 5.4'!C172+'T 5.5'!C171</f>
        <v>20.729232250631913</v>
      </c>
      <c r="D170" s="489">
        <f>'T 5.4'!D172+'T 5.5'!D171</f>
        <v>19.119493895531434</v>
      </c>
      <c r="E170" s="489">
        <f>'T 5.4'!E172+'T 5.5'!E171</f>
        <v>2.0576748464492121</v>
      </c>
      <c r="F170" s="489">
        <f>'T 5.4'!F172+'T 5.5'!F171</f>
        <v>5.2520428696477355</v>
      </c>
      <c r="G170" s="489">
        <f>'T 5.4'!G172+'T 5.5'!G171</f>
        <v>0.33482412172234033</v>
      </c>
      <c r="H170" s="490">
        <f>'T 5.4'!H172+'T 5.5'!H171</f>
        <v>3.5684601313949487</v>
      </c>
      <c r="I170" s="490">
        <f>'T 5.4'!I172+'T 5.5'!I171</f>
        <v>4.68838408363135</v>
      </c>
      <c r="J170" s="490">
        <f>'T 5.4'!J172+'T 5.5'!J171</f>
        <v>4.2677187428376904</v>
      </c>
    </row>
    <row r="171" spans="1:10" x14ac:dyDescent="0.2">
      <c r="A171" s="479" t="s">
        <v>327</v>
      </c>
      <c r="B171" s="492" t="s">
        <v>84</v>
      </c>
      <c r="C171" s="492">
        <f>'T 5.4'!C173+'T 5.5'!C172</f>
        <v>1.0619823924892962</v>
      </c>
      <c r="D171" s="492">
        <f>'T 5.4'!D173+'T 5.5'!D172</f>
        <v>1.0281329185970283</v>
      </c>
      <c r="E171" s="492">
        <f>'T 5.4'!E173+'T 5.5'!E172</f>
        <v>2.7631007480530232</v>
      </c>
      <c r="F171" s="492">
        <f>'T 5.4'!F173+'T 5.5'!F172</f>
        <v>1.0329834997296719</v>
      </c>
      <c r="G171" s="492">
        <f>'T 5.4'!G173+'T 5.5'!G172</f>
        <v>0.12832942453638113</v>
      </c>
      <c r="H171" s="493">
        <f>'T 5.4'!H173+'T 5.5'!H172</f>
        <v>2.6107564457688683</v>
      </c>
      <c r="I171" s="493">
        <f>'T 5.4'!I173+'T 5.5'!I172</f>
        <v>0.92928337087057578</v>
      </c>
      <c r="J171" s="493">
        <f>'T 5.4'!J173+'T 5.5'!J172</f>
        <v>1.5608775453455073</v>
      </c>
    </row>
    <row r="172" spans="1:10" x14ac:dyDescent="0.2">
      <c r="A172" s="475" t="s">
        <v>606</v>
      </c>
      <c r="B172" s="499" t="s">
        <v>84</v>
      </c>
      <c r="C172" s="499">
        <f>'T 5.4'!C174+'T 5.5'!C173</f>
        <v>211.60525216225045</v>
      </c>
      <c r="D172" s="499">
        <f>'T 5.4'!D174+'T 5.5'!D173</f>
        <v>128.6721576025389</v>
      </c>
      <c r="E172" s="499">
        <f>'T 5.4'!E174+'T 5.5'!E173</f>
        <v>93.58040968323624</v>
      </c>
      <c r="F172" s="499">
        <f>'T 5.4'!F174+'T 5.5'!F173</f>
        <v>92.95192403069629</v>
      </c>
      <c r="G172" s="499">
        <f>'T 5.4'!G174+'T 5.5'!G173</f>
        <v>93.040770347969882</v>
      </c>
      <c r="H172" s="500">
        <f>'T 5.4'!H174+'T 5.5'!H173</f>
        <v>97.204906247403144</v>
      </c>
      <c r="I172" s="500">
        <f>'T 5.4'!I174+'T 5.5'!I173</f>
        <v>92.962108447925559</v>
      </c>
      <c r="J172" s="500">
        <f>'T 5.4'!J174+'T 5.5'!J173</f>
        <v>94.555786285310631</v>
      </c>
    </row>
    <row r="173" spans="1:10" x14ac:dyDescent="0.2">
      <c r="A173" s="479" t="s">
        <v>607</v>
      </c>
      <c r="B173" s="492" t="s">
        <v>84</v>
      </c>
      <c r="C173" s="492">
        <f>'T 5.4'!C175+'T 5.5'!C174</f>
        <v>2.5438284299396461</v>
      </c>
      <c r="D173" s="492">
        <f>'T 5.4'!D175+'T 5.5'!D174</f>
        <v>7.6142776813168442</v>
      </c>
      <c r="E173" s="492">
        <f>'T 5.4'!E175+'T 5.5'!E174</f>
        <v>3.2963407195685943</v>
      </c>
      <c r="F173" s="492">
        <f>'T 5.4'!F175+'T 5.5'!F174</f>
        <v>5.6341960996380545</v>
      </c>
      <c r="G173" s="492">
        <f>'T 5.4'!G175+'T 5.5'!G174</f>
        <v>1.5465275873529658</v>
      </c>
      <c r="H173" s="493">
        <f>'T 5.4'!H175+'T 5.5'!H174</f>
        <v>3.6431018701776807</v>
      </c>
      <c r="I173" s="493">
        <f>'T 5.4'!I175+'T 5.5'!I174</f>
        <v>5.1656283198857063</v>
      </c>
      <c r="J173" s="493">
        <f>'T 5.4'!J175+'T 5.5'!J174</f>
        <v>4.5937376066325344</v>
      </c>
    </row>
    <row r="174" spans="1:10" x14ac:dyDescent="0.2">
      <c r="A174" s="477" t="s">
        <v>328</v>
      </c>
      <c r="B174" s="489" t="s">
        <v>84</v>
      </c>
      <c r="C174" s="489">
        <f>'T 5.4'!C176+'T 5.5'!C175</f>
        <v>121.8412319927094</v>
      </c>
      <c r="D174" s="489">
        <f>'T 5.4'!D176+'T 5.5'!D175</f>
        <v>47.430795912433588</v>
      </c>
      <c r="E174" s="489">
        <f>'T 5.4'!E176+'T 5.5'!E175</f>
        <v>34.170955116083846</v>
      </c>
      <c r="F174" s="489">
        <f>'T 5.4'!F176+'T 5.5'!F175</f>
        <v>45.570788727068013</v>
      </c>
      <c r="G174" s="489">
        <f>'T 5.4'!G176+'T 5.5'!G175</f>
        <v>58.780572115984874</v>
      </c>
      <c r="H174" s="490">
        <f>'T 5.4'!H176+'T 5.5'!H175</f>
        <v>35.820305076419942</v>
      </c>
      <c r="I174" s="490">
        <f>'T 5.4'!I176+'T 5.5'!I175</f>
        <v>47.085020826601465</v>
      </c>
      <c r="J174" s="490">
        <f>'T 5.4'!J176+'T 5.5'!J175</f>
        <v>42.853773266862206</v>
      </c>
    </row>
    <row r="175" spans="1:10" x14ac:dyDescent="0.2">
      <c r="A175" s="476" t="s">
        <v>608</v>
      </c>
      <c r="B175" s="488" t="s">
        <v>84</v>
      </c>
      <c r="C175" s="488">
        <f>'T 5.4'!C177+'T 5.5'!C176</f>
        <v>37.802542067163024</v>
      </c>
      <c r="D175" s="488">
        <f>'T 5.4'!D177+'T 5.5'!D176</f>
        <v>30.373959963683145</v>
      </c>
      <c r="E175" s="488">
        <f>'T 5.4'!E177+'T 5.5'!E176</f>
        <v>20.500451422843753</v>
      </c>
      <c r="F175" s="488">
        <f>'T 5.4'!F177+'T 5.5'!F176</f>
        <v>29.836603013287522</v>
      </c>
      <c r="G175" s="488">
        <f>'T 5.4'!G177+'T 5.5'!G176</f>
        <v>41.324920986224349</v>
      </c>
      <c r="H175" s="267">
        <f>'T 5.4'!H177+'T 5.5'!H176</f>
        <v>21.416930962587511</v>
      </c>
      <c r="I175" s="267">
        <f>'T 5.4'!I177+'T 5.5'!I176</f>
        <v>31.153504232035992</v>
      </c>
      <c r="J175" s="267">
        <f>'T 5.4'!J177+'T 5.5'!J176</f>
        <v>27.49625687664556</v>
      </c>
    </row>
    <row r="176" spans="1:10" x14ac:dyDescent="0.2">
      <c r="A176" s="477" t="s">
        <v>635</v>
      </c>
      <c r="B176" s="489" t="s">
        <v>84</v>
      </c>
      <c r="C176" s="489">
        <f>'T 5.4'!C178+'T 5.5'!C177</f>
        <v>84.038689925546365</v>
      </c>
      <c r="D176" s="489">
        <f>'T 5.4'!D178+'T 5.5'!D177</f>
        <v>17.056835948750443</v>
      </c>
      <c r="E176" s="489">
        <f>'T 5.4'!E178+'T 5.5'!E177</f>
        <v>13.670503693117631</v>
      </c>
      <c r="F176" s="489">
        <f>'T 5.4'!F178+'T 5.5'!F177</f>
        <v>15.73418571385638</v>
      </c>
      <c r="G176" s="489">
        <f>'T 5.4'!G178+'T 5.5'!G177</f>
        <v>17.455651129174356</v>
      </c>
      <c r="H176" s="490">
        <f>'T 5.4'!H178+'T 5.5'!H177</f>
        <v>14.403374113720742</v>
      </c>
      <c r="I176" s="490">
        <f>'T 5.4'!I178+'T 5.5'!I177</f>
        <v>15.931516594565462</v>
      </c>
      <c r="J176" s="490">
        <f>'T 5.4'!J178+'T 5.5'!J177</f>
        <v>15.357516390174693</v>
      </c>
    </row>
    <row r="177" spans="1:10" x14ac:dyDescent="0.2">
      <c r="A177" s="476" t="s">
        <v>329</v>
      </c>
      <c r="B177" s="488" t="s">
        <v>84</v>
      </c>
      <c r="C177" s="488">
        <f>'T 5.4'!C179+'T 5.5'!C178</f>
        <v>81.404907233866936</v>
      </c>
      <c r="D177" s="488">
        <f>'T 5.4'!D179+'T 5.5'!D178</f>
        <v>45.542792352065035</v>
      </c>
      <c r="E177" s="488">
        <f>'T 5.4'!E179+'T 5.5'!E178</f>
        <v>44.064780219731773</v>
      </c>
      <c r="F177" s="488">
        <f>'T 5.4'!F179+'T 5.5'!F178</f>
        <v>37.40418342562846</v>
      </c>
      <c r="G177" s="488">
        <f>'T 5.4'!G179+'T 5.5'!G178</f>
        <v>30.891430033511508</v>
      </c>
      <c r="H177" s="267">
        <f>'T 5.4'!H179+'T 5.5'!H178</f>
        <v>44.427698404697331</v>
      </c>
      <c r="I177" s="267">
        <f>'T 5.4'!I179+'T 5.5'!I178</f>
        <v>36.657629152001</v>
      </c>
      <c r="J177" s="267">
        <f>'T 5.4'!J179+'T 5.5'!J178</f>
        <v>39.576219136301901</v>
      </c>
    </row>
    <row r="178" spans="1:10" x14ac:dyDescent="0.2">
      <c r="A178" s="477" t="s">
        <v>330</v>
      </c>
      <c r="B178" s="489" t="s">
        <v>84</v>
      </c>
      <c r="C178" s="489">
        <f>'T 5.4'!C180+'T 5.5'!C179</f>
        <v>5.8152844885396426</v>
      </c>
      <c r="D178" s="489">
        <f>'T 5.4'!D180+'T 5.5'!D179</f>
        <v>28.084291655351933</v>
      </c>
      <c r="E178" s="489">
        <f>'T 5.4'!E180+'T 5.5'!E179</f>
        <v>12.04833362772958</v>
      </c>
      <c r="F178" s="489">
        <f>'T 5.4'!F180+'T 5.5'!F179</f>
        <v>4.3427557782099928</v>
      </c>
      <c r="G178" s="489">
        <f>'T 5.4'!G180+'T 5.5'!G179</f>
        <v>1.8222406111205225</v>
      </c>
      <c r="H178" s="490">
        <f>'T 5.4'!H180+'T 5.5'!H179</f>
        <v>13.313800895773113</v>
      </c>
      <c r="I178" s="490">
        <f>'T 5.4'!I180+'T 5.5'!I179</f>
        <v>4.0538301493030122</v>
      </c>
      <c r="J178" s="490">
        <f>'T 5.4'!J180+'T 5.5'!J179</f>
        <v>7.5320562753042042</v>
      </c>
    </row>
    <row r="179" spans="1:10" s="7" customFormat="1" x14ac:dyDescent="0.2">
      <c r="A179" s="501" t="s">
        <v>609</v>
      </c>
      <c r="B179" s="502" t="s">
        <v>84</v>
      </c>
      <c r="C179" s="502">
        <f>'T 5.4'!C181+'T 5.5'!C180</f>
        <v>199.68927128290659</v>
      </c>
      <c r="D179" s="502">
        <f>'T 5.4'!D181+'T 5.5'!D180</f>
        <v>73.066151289604974</v>
      </c>
      <c r="E179" s="502">
        <f>'T 5.4'!E181+'T 5.5'!E180</f>
        <v>41.882755132371152</v>
      </c>
      <c r="F179" s="502">
        <f>'T 5.4'!F181+'T 5.5'!F180</f>
        <v>27.678453765440661</v>
      </c>
      <c r="G179" s="502">
        <f>'T 5.4'!G181+'T 5.5'!G180</f>
        <v>19.885302937137048</v>
      </c>
      <c r="H179" s="503">
        <f>'T 5.4'!H181+'T 5.5'!H180</f>
        <v>45.44736837139066</v>
      </c>
      <c r="I179" s="503">
        <f>'T 5.4'!I181+'T 5.5'!I180</f>
        <v>26.785128054239081</v>
      </c>
      <c r="J179" s="503">
        <f>'T 5.4'!J181+'T 5.5'!J180</f>
        <v>33.795030527805061</v>
      </c>
    </row>
    <row r="180" spans="1:10" x14ac:dyDescent="0.2">
      <c r="A180" s="477" t="s">
        <v>610</v>
      </c>
      <c r="B180" s="489" t="s">
        <v>84</v>
      </c>
      <c r="C180" s="489">
        <f>'T 5.4'!C182+'T 5.5'!C181</f>
        <v>2.7339787127946763E-3</v>
      </c>
      <c r="D180" s="489">
        <f>'T 5.4'!D182+'T 5.5'!D181</f>
        <v>2.7267636579083793E-2</v>
      </c>
      <c r="E180" s="489">
        <f>'T 5.4'!E182+'T 5.5'!E181</f>
        <v>0.3965793666684424</v>
      </c>
      <c r="F180" s="489">
        <f>'T 5.4'!F182+'T 5.5'!F181</f>
        <v>0.86260824894365551</v>
      </c>
      <c r="G180" s="489">
        <f>'T 5.4'!G182+'T 5.5'!G181</f>
        <v>8.7589656625718576E-2</v>
      </c>
      <c r="H180" s="490">
        <f>'T 5.4'!H182+'T 5.5'!H181</f>
        <v>0.36394462290409196</v>
      </c>
      <c r="I180" s="490">
        <f>'T 5.4'!I182+'T 5.5'!I181</f>
        <v>0.77376818278423065</v>
      </c>
      <c r="J180" s="490">
        <f>'T 5.4'!J182+'T 5.5'!J181</f>
        <v>0.61983043804898985</v>
      </c>
    </row>
    <row r="181" spans="1:10" x14ac:dyDescent="0.2">
      <c r="A181" s="479" t="s">
        <v>331</v>
      </c>
      <c r="B181" s="492" t="s">
        <v>84</v>
      </c>
      <c r="C181" s="492">
        <f>'T 5.4'!C183+'T 5.5'!C182</f>
        <v>0.12196296232611724</v>
      </c>
      <c r="D181" s="492">
        <f>'T 5.4'!D183+'T 5.5'!D182</f>
        <v>2.3809581176677117</v>
      </c>
      <c r="E181" s="492">
        <f>'T 5.4'!E183+'T 5.5'!E182</f>
        <v>1.6368257874701577</v>
      </c>
      <c r="F181" s="492">
        <f>'T 5.4'!F183+'T 5.5'!F182</f>
        <v>0.98615206739658845</v>
      </c>
      <c r="G181" s="492">
        <f>'T 5.4'!G183+'T 5.5'!G182</f>
        <v>1.7002170481382852</v>
      </c>
      <c r="H181" s="493">
        <f>'T 5.4'!H183+'T 5.5'!H182</f>
        <v>1.6875872260743692</v>
      </c>
      <c r="I181" s="493">
        <f>'T 5.4'!I183+'T 5.5'!I182</f>
        <v>1.0680050458412613</v>
      </c>
      <c r="J181" s="493">
        <f>'T 5.4'!J183+'T 5.5'!J182</f>
        <v>1.3007322310014389</v>
      </c>
    </row>
    <row r="182" spans="1:10" x14ac:dyDescent="0.2">
      <c r="A182" s="478" t="s">
        <v>611</v>
      </c>
      <c r="B182" s="489" t="s">
        <v>84</v>
      </c>
      <c r="C182" s="489">
        <f>'T 5.4'!C184+'T 5.5'!C183</f>
        <v>199.56457434186768</v>
      </c>
      <c r="D182" s="489">
        <f>'T 5.4'!D184+'T 5.5'!D183</f>
        <v>70.657925535358174</v>
      </c>
      <c r="E182" s="489">
        <f>'T 5.4'!E184+'T 5.5'!E183</f>
        <v>39.849349978110098</v>
      </c>
      <c r="F182" s="489">
        <f>'T 5.4'!F184+'T 5.5'!F183</f>
        <v>25.829693449024528</v>
      </c>
      <c r="G182" s="489">
        <f>'T 5.4'!G184+'T 5.5'!G183</f>
        <v>18.097496232373047</v>
      </c>
      <c r="H182" s="490">
        <f>'T 5.4'!H184+'T 5.5'!H183</f>
        <v>43.395836522300513</v>
      </c>
      <c r="I182" s="490">
        <f>'T 5.4'!I184+'T 5.5'!I183</f>
        <v>24.9433548255464</v>
      </c>
      <c r="J182" s="490">
        <f>'T 5.4'!J184+'T 5.5'!J183</f>
        <v>31.87446785867073</v>
      </c>
    </row>
    <row r="183" spans="1:10" x14ac:dyDescent="0.2">
      <c r="A183" s="479" t="s">
        <v>612</v>
      </c>
      <c r="B183" s="488" t="s">
        <v>84</v>
      </c>
      <c r="C183" s="488">
        <f>'T 5.4'!C185+'T 5.5'!C184</f>
        <v>7.6179981773475243</v>
      </c>
      <c r="D183" s="488">
        <f>'T 5.4'!D185+'T 5.5'!D184</f>
        <v>8.7337221211896789</v>
      </c>
      <c r="E183" s="488">
        <f>'T 5.4'!E185+'T 5.5'!E184</f>
        <v>4.5008580841098897</v>
      </c>
      <c r="F183" s="488">
        <f>'T 5.4'!F185+'T 5.5'!F184</f>
        <v>3.8214220823139735</v>
      </c>
      <c r="G183" s="488">
        <f>'T 5.4'!G185+'T 5.5'!G184</f>
        <v>1.993723833970015</v>
      </c>
      <c r="H183" s="267">
        <f>'T 5.4'!H185+'T 5.5'!H184</f>
        <v>4.8658270486621484</v>
      </c>
      <c r="I183" s="267">
        <f>'T 5.4'!I185+'T 5.5'!I184</f>
        <v>3.6119137751432833</v>
      </c>
      <c r="J183" s="267">
        <f>'T 5.4'!J185+'T 5.5'!J184</f>
        <v>4.0829081256767941</v>
      </c>
    </row>
    <row r="184" spans="1:10" x14ac:dyDescent="0.2">
      <c r="A184" s="478" t="s">
        <v>637</v>
      </c>
      <c r="B184" s="494" t="s">
        <v>84</v>
      </c>
      <c r="C184" s="494">
        <f>'T 5.4'!C186+'T 5.5'!C185</f>
        <v>184.38443953436388</v>
      </c>
      <c r="D184" s="494">
        <f>'T 5.4'!D186+'T 5.5'!D185</f>
        <v>54.779096275327852</v>
      </c>
      <c r="E184" s="494">
        <f>'T 5.4'!E186+'T 5.5'!E185</f>
        <v>27.55412572556612</v>
      </c>
      <c r="F184" s="494">
        <f>'T 5.4'!F186+'T 5.5'!F185</f>
        <v>15.017643853651769</v>
      </c>
      <c r="G184" s="494">
        <f>'T 5.4'!G186+'T 5.5'!G185</f>
        <v>10.739889946019328</v>
      </c>
      <c r="H184" s="495">
        <f>'T 5.4'!H186+'T 5.5'!H185</f>
        <v>30.790026919880802</v>
      </c>
      <c r="I184" s="495">
        <f>'T 5.4'!I186+'T 5.5'!I185</f>
        <v>14.527286662308544</v>
      </c>
      <c r="J184" s="495">
        <f>'T 5.4'!J186+'T 5.5'!J185</f>
        <v>20.635889982229607</v>
      </c>
    </row>
    <row r="185" spans="1:10" s="47" customFormat="1" x14ac:dyDescent="0.2">
      <c r="A185" s="479" t="s">
        <v>636</v>
      </c>
      <c r="B185" s="492" t="s">
        <v>84</v>
      </c>
      <c r="C185" s="492">
        <f>'T 5.4'!C187+'T 5.5'!C186</f>
        <v>1.0624059012672593</v>
      </c>
      <c r="D185" s="492">
        <f>'T 5.4'!D187+'T 5.5'!D186</f>
        <v>3.5489254846133385</v>
      </c>
      <c r="E185" s="492">
        <f>'T 5.4'!E187+'T 5.5'!E186</f>
        <v>1.5116227503148778</v>
      </c>
      <c r="F185" s="492">
        <f>'T 5.4'!F187+'T 5.5'!F186</f>
        <v>3.8740988414133812</v>
      </c>
      <c r="G185" s="492">
        <f>'T 5.4'!G187+'T 5.5'!G186</f>
        <v>0.3880319886329332</v>
      </c>
      <c r="H185" s="493">
        <f>'T 5.4'!H187+'T 5.5'!H186</f>
        <v>1.6746210365949006</v>
      </c>
      <c r="I185" s="493">
        <f>'T 5.4'!I187+'T 5.5'!I186</f>
        <v>3.4744924153134211</v>
      </c>
      <c r="J185" s="493">
        <f>'T 5.4'!J187+'T 5.5'!J186</f>
        <v>2.7984255221985594</v>
      </c>
    </row>
    <row r="186" spans="1:10" s="7" customFormat="1" x14ac:dyDescent="0.2">
      <c r="A186" s="478" t="s">
        <v>638</v>
      </c>
      <c r="B186" s="494" t="s">
        <v>84</v>
      </c>
      <c r="C186" s="494">
        <f>'T 5.4'!C188+'T 5.5'!C187</f>
        <v>0</v>
      </c>
      <c r="D186" s="494">
        <f>'T 5.4'!D188+'T 5.5'!D187</f>
        <v>0</v>
      </c>
      <c r="E186" s="494">
        <f>'T 5.4'!E188+'T 5.5'!E187</f>
        <v>0.15206623058304297</v>
      </c>
      <c r="F186" s="494">
        <f>'T 5.4'!F188+'T 5.5'!F187</f>
        <v>2.418560305366221E-2</v>
      </c>
      <c r="G186" s="494">
        <f>'T 5.4'!G188+'T 5.5'!G187</f>
        <v>0.22995352234286315</v>
      </c>
      <c r="H186" s="495">
        <f>'T 5.4'!H188+'T 5.5'!H187</f>
        <v>0.13869430569765312</v>
      </c>
      <c r="I186" s="495">
        <f>'T 5.4'!I188+'T 5.5'!I187</f>
        <v>4.7772695988383178E-2</v>
      </c>
      <c r="J186" s="495">
        <f>'T 5.4'!J188+'T 5.5'!J187</f>
        <v>8.1924630909929158E-2</v>
      </c>
    </row>
    <row r="187" spans="1:10" x14ac:dyDescent="0.2">
      <c r="A187" s="479" t="s">
        <v>639</v>
      </c>
      <c r="B187" s="492" t="s">
        <v>84</v>
      </c>
      <c r="C187" s="492">
        <f>'T 5.4'!C189+'T 5.5'!C188</f>
        <v>6.499730728889042</v>
      </c>
      <c r="D187" s="492">
        <f>'T 5.4'!D189+'T 5.5'!D188</f>
        <v>3.5961816555988029</v>
      </c>
      <c r="E187" s="492">
        <f>'T 5.4'!E189+'T 5.5'!E188</f>
        <v>6.1306771872912424</v>
      </c>
      <c r="F187" s="492">
        <f>'T 5.4'!F189+'T 5.5'!F188</f>
        <v>3.0923430683640634</v>
      </c>
      <c r="G187" s="492">
        <f>'T 5.4'!G189+'T 5.5'!G188</f>
        <v>4.7458969408217317</v>
      </c>
      <c r="H187" s="493">
        <f>'T 5.4'!H189+'T 5.5'!H188</f>
        <v>5.9266672113533083</v>
      </c>
      <c r="I187" s="493">
        <f>'T 5.4'!I189+'T 5.5'!I188</f>
        <v>3.2818892765239944</v>
      </c>
      <c r="J187" s="493">
        <f>'T 5.4'!J189+'T 5.5'!J188</f>
        <v>4.2753195974460674</v>
      </c>
    </row>
    <row r="188" spans="1:10" s="47" customFormat="1" x14ac:dyDescent="0.2">
      <c r="A188" s="504" t="s">
        <v>613</v>
      </c>
      <c r="B188" s="505" t="s">
        <v>84</v>
      </c>
      <c r="C188" s="505">
        <f>'T 5.4'!C190+'T 5.5'!C189</f>
        <v>125.25912925357221</v>
      </c>
      <c r="D188" s="505">
        <f>'T 5.4'!D190+'T 5.5'!D189</f>
        <v>26.1416128771234</v>
      </c>
      <c r="E188" s="505">
        <f>'T 5.4'!E190+'T 5.5'!E189</f>
        <v>37.061261104488011</v>
      </c>
      <c r="F188" s="505">
        <f>'T 5.4'!F190+'T 5.5'!F189</f>
        <v>51.581584536402943</v>
      </c>
      <c r="G188" s="505">
        <f>'T 5.4'!G190+'T 5.5'!G189</f>
        <v>41.40574874397781</v>
      </c>
      <c r="H188" s="506">
        <f>'T 5.4'!H190+'T 5.5'!H189</f>
        <v>36.744880401891621</v>
      </c>
      <c r="I188" s="506">
        <f>'T 5.4'!I190+'T 5.5'!I189</f>
        <v>50.415132616426774</v>
      </c>
      <c r="J188" s="506">
        <f>'T 5.4'!J190+'T 5.5'!J189</f>
        <v>45.280318511344717</v>
      </c>
    </row>
    <row r="189" spans="1:10" s="7" customFormat="1" x14ac:dyDescent="0.2">
      <c r="A189" s="479" t="s">
        <v>614</v>
      </c>
      <c r="B189" s="492" t="s">
        <v>84</v>
      </c>
      <c r="C189" s="492">
        <f>'T 5.4'!C191+'T 5.5'!C190</f>
        <v>1.4162338153618654</v>
      </c>
      <c r="D189" s="492">
        <f>'T 5.4'!D191+'T 5.5'!D190</f>
        <v>1.4955747334523779</v>
      </c>
      <c r="E189" s="492">
        <f>'T 5.4'!E191+'T 5.5'!E190</f>
        <v>2.2870709177778474</v>
      </c>
      <c r="F189" s="492">
        <f>'T 5.4'!F191+'T 5.5'!F190</f>
        <v>3.3156297115061486</v>
      </c>
      <c r="G189" s="492">
        <f>'T 5.4'!G191+'T 5.5'!G190</f>
        <v>0</v>
      </c>
      <c r="H189" s="493">
        <f>'T 5.4'!H191+'T 5.5'!H190</f>
        <v>2.216955425793798</v>
      </c>
      <c r="I189" s="493">
        <f>'T 5.4'!I191+'T 5.5'!I190</f>
        <v>2.9355604256205234</v>
      </c>
      <c r="J189" s="493">
        <f>'T 5.4'!J191+'T 5.5'!J190</f>
        <v>2.665638332656548</v>
      </c>
    </row>
    <row r="190" spans="1:10" x14ac:dyDescent="0.2">
      <c r="A190" s="478" t="s">
        <v>615</v>
      </c>
      <c r="B190" s="494" t="s">
        <v>84</v>
      </c>
      <c r="C190" s="494">
        <f>'T 5.4'!C192+'T 5.5'!C191</f>
        <v>111.44386195986725</v>
      </c>
      <c r="D190" s="494">
        <f>'T 5.4'!D192+'T 5.5'!D191</f>
        <v>16.34059457743253</v>
      </c>
      <c r="E190" s="494">
        <f>'T 5.4'!E192+'T 5.5'!E191</f>
        <v>25.075643278329977</v>
      </c>
      <c r="F190" s="494">
        <f>'T 5.4'!F192+'T 5.5'!F191</f>
        <v>32.580602828262158</v>
      </c>
      <c r="G190" s="494">
        <f>'T 5.4'!G192+'T 5.5'!G191</f>
        <v>30.462042033293454</v>
      </c>
      <c r="H190" s="495">
        <f>'T 5.4'!H192+'T 5.5'!H191</f>
        <v>24.925289722064612</v>
      </c>
      <c r="I190" s="495">
        <f>'T 5.4'!I192+'T 5.5'!I191</f>
        <v>32.337753065619857</v>
      </c>
      <c r="J190" s="495">
        <f>'T 5.4'!J192+'T 5.5'!J191</f>
        <v>29.553486855123651</v>
      </c>
    </row>
    <row r="191" spans="1:10" x14ac:dyDescent="0.2">
      <c r="A191" s="479" t="s">
        <v>616</v>
      </c>
      <c r="B191" s="492" t="s">
        <v>84</v>
      </c>
      <c r="C191" s="492">
        <f>'T 5.4'!C193+'T 5.5'!C192</f>
        <v>11.615781935106694</v>
      </c>
      <c r="D191" s="492">
        <f>'T 5.4'!D193+'T 5.5'!D192</f>
        <v>1.8721595075280673</v>
      </c>
      <c r="E191" s="492">
        <f>'T 5.4'!E193+'T 5.5'!E192</f>
        <v>4.6555799401533084</v>
      </c>
      <c r="F191" s="492">
        <f>'T 5.4'!F193+'T 5.5'!F192</f>
        <v>3.7206544380435216</v>
      </c>
      <c r="G191" s="492">
        <f>'T 5.4'!G193+'T 5.5'!G192</f>
        <v>9.5321517056755027</v>
      </c>
      <c r="H191" s="493">
        <f>'T 5.4'!H193+'T 5.5'!H192</f>
        <v>4.4741118171684651</v>
      </c>
      <c r="I191" s="493">
        <f>'T 5.4'!I193+'T 5.5'!I192</f>
        <v>4.3868240072116667</v>
      </c>
      <c r="J191" s="493">
        <f>'T 5.4'!J193+'T 5.5'!J192</f>
        <v>4.4196110158735342</v>
      </c>
    </row>
    <row r="192" spans="1:10" x14ac:dyDescent="0.2">
      <c r="A192" s="478" t="s">
        <v>645</v>
      </c>
      <c r="B192" s="494" t="s">
        <v>84</v>
      </c>
      <c r="C192" s="494">
        <f>'T 5.4'!C194+'T 5.5'!C193</f>
        <v>17.92767371081727</v>
      </c>
      <c r="D192" s="494">
        <f>'T 5.4'!D194+'T 5.5'!D193</f>
        <v>1.8792684375248581</v>
      </c>
      <c r="E192" s="494">
        <f>'T 5.4'!E194+'T 5.5'!E193</f>
        <v>2.9411089381222935</v>
      </c>
      <c r="F192" s="494">
        <f>'T 5.4'!F194+'T 5.5'!F193</f>
        <v>4.9797016400775558</v>
      </c>
      <c r="G192" s="494">
        <f>'T 5.4'!G194+'T 5.5'!G193</f>
        <v>16.966041222030022</v>
      </c>
      <c r="H192" s="495">
        <f>'T 5.4'!H194+'T 5.5'!H193</f>
        <v>2.9519816789826159</v>
      </c>
      <c r="I192" s="495">
        <f>'T 5.4'!I194+'T 5.5'!I193</f>
        <v>6.3536908734005522</v>
      </c>
      <c r="J192" s="495">
        <f>'T 5.4'!J194+'T 5.5'!J193</f>
        <v>5.0759423667334813</v>
      </c>
    </row>
    <row r="193" spans="1:10" x14ac:dyDescent="0.2">
      <c r="A193" s="476" t="s">
        <v>646</v>
      </c>
      <c r="B193" s="488" t="s">
        <v>84</v>
      </c>
      <c r="C193" s="488">
        <f>'T 5.4'!C195+'T 5.5'!C194</f>
        <v>81.900406313943279</v>
      </c>
      <c r="D193" s="488">
        <f>'T 5.4'!D195+'T 5.5'!D194</f>
        <v>12.589166631008121</v>
      </c>
      <c r="E193" s="488">
        <f>'T 5.4'!E195+'T 5.5'!E194</f>
        <v>17.478954399564529</v>
      </c>
      <c r="F193" s="488">
        <f>'T 5.4'!F195+'T 5.5'!F194</f>
        <v>23.880246749989297</v>
      </c>
      <c r="G193" s="488">
        <f>'T 5.4'!G195+'T 5.5'!G194</f>
        <v>3.9638491044155821</v>
      </c>
      <c r="H193" s="267">
        <f>'T 5.4'!H195+'T 5.5'!H194</f>
        <v>17.499196225355071</v>
      </c>
      <c r="I193" s="267">
        <f>'T 5.4'!I195+'T 5.5'!I194</f>
        <v>21.597238184738867</v>
      </c>
      <c r="J193" s="267">
        <f>'T 5.4'!J195+'T 5.5'!J194</f>
        <v>20.057933472139052</v>
      </c>
    </row>
    <row r="194" spans="1:10" s="47" customFormat="1" x14ac:dyDescent="0.2">
      <c r="A194" s="477" t="s">
        <v>617</v>
      </c>
      <c r="B194" s="489" t="s">
        <v>84</v>
      </c>
      <c r="C194" s="489">
        <f>'T 5.4'!C196+'T 5.5'!C195</f>
        <v>12.399033478343107</v>
      </c>
      <c r="D194" s="489">
        <f>'T 5.4'!D196+'T 5.5'!D195</f>
        <v>8.3054435648670069</v>
      </c>
      <c r="E194" s="489">
        <f>'T 5.4'!E196+'T 5.5'!E195</f>
        <v>9.698546908380191</v>
      </c>
      <c r="F194" s="489">
        <f>'T 5.4'!F196+'T 5.5'!F195</f>
        <v>15.685351996634633</v>
      </c>
      <c r="G194" s="489">
        <f>'T 5.4'!G196+'T 5.5'!G195</f>
        <v>10.943706711856697</v>
      </c>
      <c r="H194" s="490">
        <f>'T 5.4'!H196+'T 5.5'!H195</f>
        <v>9.6026352539215196</v>
      </c>
      <c r="I194" s="490">
        <f>'T 5.4'!I196+'T 5.5'!I195</f>
        <v>15.141819125320769</v>
      </c>
      <c r="J194" s="490">
        <f>'T 5.4'!J196+'T 5.5'!J195</f>
        <v>13.061193323606473</v>
      </c>
    </row>
    <row r="195" spans="1:10" s="47" customFormat="1" x14ac:dyDescent="0.2">
      <c r="A195" s="501" t="s">
        <v>618</v>
      </c>
      <c r="B195" s="502" t="s">
        <v>84</v>
      </c>
      <c r="C195" s="502">
        <f>'T 5.4'!C197+'T 5.5'!C196</f>
        <v>181.31910980621421</v>
      </c>
      <c r="D195" s="502">
        <f>'T 5.4'!D197+'T 5.5'!D196</f>
        <v>139.20528755599079</v>
      </c>
      <c r="E195" s="502">
        <f>'T 5.4'!E197+'T 5.5'!E196</f>
        <v>116.20016242124993</v>
      </c>
      <c r="F195" s="502">
        <f>'T 5.4'!F197+'T 5.5'!F196</f>
        <v>137.83100672762234</v>
      </c>
      <c r="G195" s="502">
        <f>'T 5.4'!G197+'T 5.5'!G196</f>
        <v>135.14570982795237</v>
      </c>
      <c r="H195" s="503">
        <f>'T 5.4'!H197+'T 5.5'!H196</f>
        <v>118.49667377071336</v>
      </c>
      <c r="I195" s="503">
        <f>'T 5.4'!I197+'T 5.5'!I196</f>
        <v>137.52319223570044</v>
      </c>
      <c r="J195" s="503">
        <f>'T 5.4'!J197+'T 5.5'!J196</f>
        <v>130.37645976497538</v>
      </c>
    </row>
    <row r="196" spans="1:10" s="7" customFormat="1" x14ac:dyDescent="0.2">
      <c r="A196" s="477" t="s">
        <v>619</v>
      </c>
      <c r="B196" s="489" t="s">
        <v>84</v>
      </c>
      <c r="C196" s="489">
        <f>'T 5.4'!C198+'T 5.5'!C197</f>
        <v>2.1352688412400913</v>
      </c>
      <c r="D196" s="489">
        <f>'T 5.4'!D198+'T 5.5'!D197</f>
        <v>3.2017357070952275</v>
      </c>
      <c r="E196" s="489">
        <f>'T 5.4'!E198+'T 5.5'!E197</f>
        <v>5.1686021259229733</v>
      </c>
      <c r="F196" s="489">
        <f>'T 5.4'!F198+'T 5.5'!F197</f>
        <v>6.2874952028494215</v>
      </c>
      <c r="G196" s="489">
        <f>'T 5.4'!G198+'T 5.5'!G197</f>
        <v>2.413513537958512</v>
      </c>
      <c r="H196" s="490">
        <f>'T 5.4'!H198+'T 5.5'!H197</f>
        <v>4.9887185305523412</v>
      </c>
      <c r="I196" s="490">
        <f>'T 5.4'!I198+'T 5.5'!I197</f>
        <v>5.8434222595410885</v>
      </c>
      <c r="J196" s="490">
        <f>'T 5.4'!J198+'T 5.5'!J197</f>
        <v>5.5223788219802774</v>
      </c>
    </row>
    <row r="197" spans="1:10" x14ac:dyDescent="0.2">
      <c r="A197" s="476" t="s">
        <v>620</v>
      </c>
      <c r="B197" s="488" t="s">
        <v>84</v>
      </c>
      <c r="C197" s="488">
        <f>'T 5.4'!C199+'T 5.5'!C198</f>
        <v>156.31871296662484</v>
      </c>
      <c r="D197" s="488">
        <f>'T 5.4'!D199+'T 5.5'!D198</f>
        <v>107.6837136989157</v>
      </c>
      <c r="E197" s="488">
        <f>'T 5.4'!E199+'T 5.5'!E198</f>
        <v>81.969401373645042</v>
      </c>
      <c r="F197" s="488">
        <f>'T 5.4'!F199+'T 5.5'!F198</f>
        <v>99.201651937165451</v>
      </c>
      <c r="G197" s="488">
        <f>'T 5.4'!G199+'T 5.5'!G198</f>
        <v>88.43125541785048</v>
      </c>
      <c r="H197" s="267">
        <f>'T 5.4'!H199+'T 5.5'!H198</f>
        <v>84.546504337798055</v>
      </c>
      <c r="I197" s="267">
        <f>'T 5.4'!I199+'T 5.5'!I198</f>
        <v>97.967045762780089</v>
      </c>
      <c r="J197" s="267">
        <f>'T 5.4'!J199+'T 5.5'!J198</f>
        <v>92.92602791428979</v>
      </c>
    </row>
    <row r="198" spans="1:10" x14ac:dyDescent="0.2">
      <c r="A198" s="477" t="s">
        <v>621</v>
      </c>
      <c r="B198" s="489" t="s">
        <v>84</v>
      </c>
      <c r="C198" s="489">
        <f>'T 5.4'!C200+'T 5.5'!C199</f>
        <v>0</v>
      </c>
      <c r="D198" s="489">
        <f>'T 5.4'!D200+'T 5.5'!D199</f>
        <v>0.16923927980711473</v>
      </c>
      <c r="E198" s="489">
        <f>'T 5.4'!E200+'T 5.5'!E199</f>
        <v>2.4872598689789749</v>
      </c>
      <c r="F198" s="489">
        <f>'T 5.4'!F200+'T 5.5'!F199</f>
        <v>3.4351679086184177</v>
      </c>
      <c r="G198" s="489">
        <f>'T 5.4'!G200+'T 5.5'!G199</f>
        <v>4.4187614744830102</v>
      </c>
      <c r="H198" s="490">
        <f>'T 5.4'!H200+'T 5.5'!H199</f>
        <v>2.2823256928280067</v>
      </c>
      <c r="I198" s="490">
        <f>'T 5.4'!I200+'T 5.5'!I199</f>
        <v>3.5479168392009082</v>
      </c>
      <c r="J198" s="490">
        <f>'T 5.4'!J200+'T 5.5'!J199</f>
        <v>3.0725360512186057</v>
      </c>
    </row>
    <row r="199" spans="1:10" x14ac:dyDescent="0.2">
      <c r="A199" s="476" t="s">
        <v>622</v>
      </c>
      <c r="B199" s="488" t="s">
        <v>84</v>
      </c>
      <c r="C199" s="488">
        <f>'T 5.4'!C201+'T 5.5'!C200</f>
        <v>22.865127998349294</v>
      </c>
      <c r="D199" s="488">
        <f>'T 5.4'!D201+'T 5.5'!D200</f>
        <v>21.865506680491208</v>
      </c>
      <c r="E199" s="488">
        <f>'T 5.4'!E201+'T 5.5'!E200</f>
        <v>20.326303322428181</v>
      </c>
      <c r="F199" s="488">
        <f>'T 5.4'!F201+'T 5.5'!F200</f>
        <v>23.410770276973405</v>
      </c>
      <c r="G199" s="488">
        <f>'T 5.4'!G201+'T 5.5'!G200</f>
        <v>35.243511516247835</v>
      </c>
      <c r="H199" s="267">
        <f>'T 5.4'!H201+'T 5.5'!H200</f>
        <v>20.468146211951982</v>
      </c>
      <c r="I199" s="267">
        <f>'T 5.4'!I201+'T 5.5'!I200</f>
        <v>24.767152594719466</v>
      </c>
      <c r="J199" s="267">
        <f>'T 5.4'!J201+'T 5.5'!J200</f>
        <v>23.152361714080044</v>
      </c>
    </row>
    <row r="200" spans="1:10" s="47" customFormat="1" x14ac:dyDescent="0.2">
      <c r="A200" s="478" t="s">
        <v>623</v>
      </c>
      <c r="B200" s="494" t="s">
        <v>84</v>
      </c>
      <c r="C200" s="494">
        <f>'T 5.4'!C202+'T 5.5'!C201</f>
        <v>0</v>
      </c>
      <c r="D200" s="489">
        <f>'T 5.4'!D202+'T 5.5'!D201</f>
        <v>6.2850921896815137</v>
      </c>
      <c r="E200" s="489">
        <f>'T 5.4'!E202+'T 5.5'!E201</f>
        <v>6.2485957297849035</v>
      </c>
      <c r="F200" s="489">
        <f>'T 5.4'!F202+'T 5.5'!F201</f>
        <v>5.4959214020156377</v>
      </c>
      <c r="G200" s="489">
        <f>'T 5.4'!G202+'T 5.5'!G201</f>
        <v>4.6386678808263397</v>
      </c>
      <c r="H200" s="490">
        <f>'T 5.4'!H202+'T 5.5'!H201</f>
        <v>6.2109789971362073</v>
      </c>
      <c r="I200" s="490">
        <f>'T 5.4'!I202+'T 5.5'!I201</f>
        <v>5.3976547793916811</v>
      </c>
      <c r="J200" s="490">
        <f>'T 5.4'!J202+'T 5.5'!J201</f>
        <v>5.7031552631968676</v>
      </c>
    </row>
    <row r="201" spans="1:10" s="47" customFormat="1" x14ac:dyDescent="0.2">
      <c r="A201" s="507" t="s">
        <v>624</v>
      </c>
      <c r="B201" s="508" t="s">
        <v>84</v>
      </c>
      <c r="C201" s="508">
        <f>'T 5.4'!C203+'T 5.5'!C202</f>
        <v>73.216262513540926</v>
      </c>
      <c r="D201" s="502">
        <f>'T 5.4'!D203+'T 5.5'!D202</f>
        <v>80.770974767465134</v>
      </c>
      <c r="E201" s="502">
        <f>'T 5.4'!E203+'T 5.5'!E202</f>
        <v>61.509617567642863</v>
      </c>
      <c r="F201" s="502">
        <f>'T 5.4'!F203+'T 5.5'!F202</f>
        <v>70.732222031572405</v>
      </c>
      <c r="G201" s="502">
        <f>'T 5.4'!G203+'T 5.5'!G202</f>
        <v>98.260924347340335</v>
      </c>
      <c r="H201" s="503">
        <f>'T 5.4'!H203+'T 5.5'!H202</f>
        <v>63.15428948415979</v>
      </c>
      <c r="I201" s="503">
        <f>'T 5.4'!I203+'T 5.5'!I202</f>
        <v>73.887825986441982</v>
      </c>
      <c r="J201" s="503">
        <f>'T 5.4'!J203+'T 5.5'!J202</f>
        <v>69.856099741425822</v>
      </c>
    </row>
    <row r="202" spans="1:10" x14ac:dyDescent="0.2">
      <c r="A202" s="478" t="s">
        <v>625</v>
      </c>
      <c r="B202" s="494" t="s">
        <v>84</v>
      </c>
      <c r="C202" s="494">
        <f>'T 5.4'!C204+'T 5.5'!C203</f>
        <v>0</v>
      </c>
      <c r="D202" s="489">
        <f>'T 5.4'!D204+'T 5.5'!D203</f>
        <v>11.827137111219001</v>
      </c>
      <c r="E202" s="489">
        <f>'T 5.4'!E204+'T 5.5'!E203</f>
        <v>7.2965826461740431</v>
      </c>
      <c r="F202" s="489">
        <f>'T 5.4'!F204+'T 5.5'!F203</f>
        <v>4.5449890624056088</v>
      </c>
      <c r="G202" s="489">
        <f>'T 5.4'!G204+'T 5.5'!G203</f>
        <v>21.040380888767224</v>
      </c>
      <c r="H202" s="490">
        <f>'T 5.4'!H204+'T 5.5'!H203</f>
        <v>7.6181509041500437</v>
      </c>
      <c r="I202" s="490">
        <f>'T 5.4'!I204+'T 5.5'!I203</f>
        <v>6.4358491213839457</v>
      </c>
      <c r="J202" s="490">
        <f>'T 5.4'!J204+'T 5.5'!J203</f>
        <v>6.8799447953581243</v>
      </c>
    </row>
    <row r="203" spans="1:10" s="7" customFormat="1" x14ac:dyDescent="0.2">
      <c r="A203" s="479" t="s">
        <v>332</v>
      </c>
      <c r="B203" s="492" t="s">
        <v>84</v>
      </c>
      <c r="C203" s="492">
        <f>'T 5.4'!C205+'T 5.5'!C204</f>
        <v>3.3138600684354422</v>
      </c>
      <c r="D203" s="488">
        <f>'T 5.4'!D205+'T 5.5'!D204</f>
        <v>5.8929572728344981</v>
      </c>
      <c r="E203" s="488">
        <f>'T 5.4'!E205+'T 5.5'!E204</f>
        <v>7.4010867250438261</v>
      </c>
      <c r="F203" s="488">
        <f>'T 5.4'!F205+'T 5.5'!F204</f>
        <v>7.1534835744076695</v>
      </c>
      <c r="G203" s="488">
        <f>'T 5.4'!G205+'T 5.5'!G204</f>
        <v>1.5738745038778275E-4</v>
      </c>
      <c r="H203" s="267">
        <f>'T 5.4'!H205+'T 5.5'!H204</f>
        <v>7.2517165213176122</v>
      </c>
      <c r="I203" s="267">
        <f>'T 5.4'!I205+'T 5.5'!I204</f>
        <v>6.3335007017277212</v>
      </c>
      <c r="J203" s="267">
        <f>'T 5.4'!J205+'T 5.5'!J204</f>
        <v>6.6784005227366174</v>
      </c>
    </row>
    <row r="204" spans="1:10" x14ac:dyDescent="0.2">
      <c r="A204" s="745" t="s">
        <v>626</v>
      </c>
      <c r="B204" s="489" t="s">
        <v>84</v>
      </c>
      <c r="C204" s="489">
        <f>'T 5.4'!C206+'T 5.5'!C205</f>
        <v>1.1022442698213457</v>
      </c>
      <c r="D204" s="494">
        <f>'T 5.4'!D206+'T 5.5'!D205</f>
        <v>15.356441865600203</v>
      </c>
      <c r="E204" s="494">
        <f>'T 5.4'!E206+'T 5.5'!E205</f>
        <v>19.444097076059915</v>
      </c>
      <c r="F204" s="494">
        <f>'T 5.4'!F206+'T 5.5'!F205</f>
        <v>30.372672528940004</v>
      </c>
      <c r="G204" s="494">
        <f>'T 5.4'!G206+'T 5.5'!G205</f>
        <v>24.929773684466593</v>
      </c>
      <c r="H204" s="495">
        <f>'T 5.4'!H206+'T 5.5'!H205</f>
        <v>18.992058703184124</v>
      </c>
      <c r="I204" s="495">
        <f>'T 5.4'!I206+'T 5.5'!I205</f>
        <v>29.748755247167608</v>
      </c>
      <c r="J204" s="495">
        <f>'T 5.4'!J206+'T 5.5'!J205</f>
        <v>25.708329637506544</v>
      </c>
    </row>
    <row r="205" spans="1:10" x14ac:dyDescent="0.2">
      <c r="A205" s="476" t="s">
        <v>627</v>
      </c>
      <c r="B205" s="488" t="s">
        <v>84</v>
      </c>
      <c r="C205" s="488">
        <f>'T 5.4'!C207+'T 5.5'!C206</f>
        <v>68.800158175284139</v>
      </c>
      <c r="D205" s="492">
        <f>'T 5.4'!D207+'T 5.5'!D206</f>
        <v>41.521278756559113</v>
      </c>
      <c r="E205" s="492">
        <f>'T 5.4'!E207+'T 5.5'!E206</f>
        <v>17.353035424661073</v>
      </c>
      <c r="F205" s="492">
        <f>'T 5.4'!F207+'T 5.5'!F206</f>
        <v>18.840819710088482</v>
      </c>
      <c r="G205" s="492">
        <f>'T 5.4'!G207+'T 5.5'!G206</f>
        <v>31.074223288536039</v>
      </c>
      <c r="H205" s="493">
        <f>'T 5.4'!H207+'T 5.5'!H206</f>
        <v>19.655462157160152</v>
      </c>
      <c r="I205" s="493">
        <f>'T 5.4'!I207+'T 5.5'!I206</f>
        <v>20.2431297888877</v>
      </c>
      <c r="J205" s="493">
        <f>'T 5.4'!J207+'T 5.5'!J206</f>
        <v>20.022390332355489</v>
      </c>
    </row>
    <row r="206" spans="1:10" x14ac:dyDescent="0.2">
      <c r="A206" s="477" t="s">
        <v>628</v>
      </c>
      <c r="B206" s="494" t="s">
        <v>84</v>
      </c>
      <c r="C206" s="494">
        <f>'T 5.4'!C208+'T 5.5'!C207</f>
        <v>0</v>
      </c>
      <c r="D206" s="494">
        <f>'T 5.4'!D208+'T 5.5'!D207</f>
        <v>6.1731597571378805</v>
      </c>
      <c r="E206" s="494">
        <f>'T 5.4'!E208+'T 5.5'!E207</f>
        <v>10.014815695581545</v>
      </c>
      <c r="F206" s="494">
        <f>'T 5.4'!F208+'T 5.5'!F207</f>
        <v>9.8202571555788563</v>
      </c>
      <c r="G206" s="494">
        <f>'T 5.4'!G208+'T 5.5'!G207</f>
        <v>21.216389098120086</v>
      </c>
      <c r="H206" s="495">
        <f>'T 5.4'!H208+'T 5.5'!H207</f>
        <v>9.636901197901075</v>
      </c>
      <c r="I206" s="495">
        <f>'T 5.4'!I208+'T 5.5'!I207</f>
        <v>11.126591127140621</v>
      </c>
      <c r="J206" s="495">
        <f>'T 5.4'!J208+'T 5.5'!J207</f>
        <v>10.567034453217321</v>
      </c>
    </row>
    <row r="207" spans="1:10" x14ac:dyDescent="0.2">
      <c r="A207" s="501" t="s">
        <v>629</v>
      </c>
      <c r="B207" s="508" t="s">
        <v>84</v>
      </c>
      <c r="C207" s="508">
        <f>'T 5.4'!C209+'T 5.5'!C208</f>
        <v>48.632744467561942</v>
      </c>
      <c r="D207" s="508">
        <f>'T 5.4'!D209+'T 5.5'!D208</f>
        <v>40.206773695788726</v>
      </c>
      <c r="E207" s="508">
        <f>'T 5.4'!E209+'T 5.5'!E208</f>
        <v>44.981864530946808</v>
      </c>
      <c r="F207" s="508">
        <f>'T 5.4'!F209+'T 5.5'!F208</f>
        <v>39.951613270052334</v>
      </c>
      <c r="G207" s="508">
        <f>'T 5.4'!G209+'T 5.5'!G208</f>
        <v>28.712356837502881</v>
      </c>
      <c r="H207" s="509">
        <f>'T 5.4'!H209+'T 5.5'!H208</f>
        <v>44.616700057521591</v>
      </c>
      <c r="I207" s="509">
        <f>'T 5.4'!I209+'T 5.5'!I208</f>
        <v>38.663261874424371</v>
      </c>
      <c r="J207" s="509">
        <f>'T 5.4'!J209+'T 5.5'!J208</f>
        <v>40.899489697916735</v>
      </c>
    </row>
    <row r="208" spans="1:10" x14ac:dyDescent="0.2">
      <c r="A208" s="478" t="s">
        <v>630</v>
      </c>
      <c r="B208" s="494" t="s">
        <v>84</v>
      </c>
      <c r="C208" s="494">
        <f>'T 5.4'!C210+'T 5.5'!C209</f>
        <v>10.356476262530736</v>
      </c>
      <c r="D208" s="489">
        <f>'T 5.4'!D210+'T 5.5'!D209</f>
        <v>25.024892654065482</v>
      </c>
      <c r="E208" s="489">
        <f>'T 5.4'!E210+'T 5.5'!E209</f>
        <v>29.386995424122247</v>
      </c>
      <c r="F208" s="489">
        <f>'T 5.4'!F210+'T 5.5'!F209</f>
        <v>26.830312770954386</v>
      </c>
      <c r="G208" s="489">
        <f>'T 5.4'!G210+'T 5.5'!G209</f>
        <v>25.155257291845572</v>
      </c>
      <c r="H208" s="490">
        <f>'T 5.4'!H210+'T 5.5'!H209</f>
        <v>28.908132900450791</v>
      </c>
      <c r="I208" s="490">
        <f>'T 5.4'!I210+'T 5.5'!I209</f>
        <v>26.638301842365351</v>
      </c>
      <c r="J208" s="490">
        <f>'T 5.4'!J210+'T 5.5'!J209</f>
        <v>27.490894782883149</v>
      </c>
    </row>
    <row r="209" spans="1:10" s="7" customFormat="1" x14ac:dyDescent="0.2">
      <c r="A209" s="479" t="s">
        <v>333</v>
      </c>
      <c r="B209" s="492" t="s">
        <v>84</v>
      </c>
      <c r="C209" s="492">
        <f>'T 5.4'!C211+'T 5.5'!C210</f>
        <v>7.8852464879550181</v>
      </c>
      <c r="D209" s="488">
        <f>'T 5.4'!D211+'T 5.5'!D210</f>
        <v>0.38159699535616026</v>
      </c>
      <c r="E209" s="488">
        <f>'T 5.4'!E211+'T 5.5'!E210</f>
        <v>0.67635275258652949</v>
      </c>
      <c r="F209" s="488">
        <f>'T 5.4'!F211+'T 5.5'!F210</f>
        <v>1.2626655437392973</v>
      </c>
      <c r="G209" s="488">
        <f>'T 5.4'!G211+'T 5.5'!G210</f>
        <v>0</v>
      </c>
      <c r="H209" s="267">
        <f>'T 5.4'!H211+'T 5.5'!H210</f>
        <v>0.69917486340018498</v>
      </c>
      <c r="I209" s="267">
        <f>'T 5.4'!I211+'T 5.5'!I210</f>
        <v>1.1179267057876427</v>
      </c>
      <c r="J209" s="267">
        <f>'T 5.4'!J211+'T 5.5'!J210</f>
        <v>0.96063532351643932</v>
      </c>
    </row>
    <row r="210" spans="1:10" x14ac:dyDescent="0.2">
      <c r="A210" s="478" t="s">
        <v>631</v>
      </c>
      <c r="B210" s="533" t="s">
        <v>84</v>
      </c>
      <c r="C210" s="533">
        <f>'T 5.4'!C212+'T 5.5'!C211</f>
        <v>7.7376756022490847E-2</v>
      </c>
      <c r="D210" s="494">
        <f>'T 5.4'!D212+'T 5.5'!D211</f>
        <v>0.93081360455771067</v>
      </c>
      <c r="E210" s="494">
        <f>'T 5.4'!E212+'T 5.5'!E211</f>
        <v>0.80370343974581993</v>
      </c>
      <c r="F210" s="494">
        <f>'T 5.4'!F212+'T 5.5'!F211</f>
        <v>0.68344428490202158</v>
      </c>
      <c r="G210" s="494">
        <f>'T 5.4'!G212+'T 5.5'!G211</f>
        <v>1.7659202945402086</v>
      </c>
      <c r="H210" s="495">
        <f>'T 5.4'!H212+'T 5.5'!H211</f>
        <v>0.80933719033279861</v>
      </c>
      <c r="I210" s="495">
        <f>'T 5.4'!I212+'T 5.5'!I211</f>
        <v>0.80752806981436587</v>
      </c>
      <c r="J210" s="495">
        <f>'T 5.4'!J212+'T 5.5'!J211</f>
        <v>0.80820761086525916</v>
      </c>
    </row>
    <row r="211" spans="1:10" x14ac:dyDescent="0.2">
      <c r="A211" s="479" t="s">
        <v>632</v>
      </c>
      <c r="B211" s="492" t="s">
        <v>84</v>
      </c>
      <c r="C211" s="492">
        <f>'T 5.4'!C213+'T 5.5'!C212</f>
        <v>7.7088292037072064</v>
      </c>
      <c r="D211" s="492">
        <f>'T 5.4'!D213+'T 5.5'!D212</f>
        <v>1.9512322907323441</v>
      </c>
      <c r="E211" s="492">
        <f>'T 5.4'!E213+'T 5.5'!E212</f>
        <v>0.70326354268653724</v>
      </c>
      <c r="F211" s="492">
        <f>'T 5.4'!F213+'T 5.5'!F212</f>
        <v>1.9513662694667475</v>
      </c>
      <c r="G211" s="492">
        <f>'T 5.4'!G213+'T 5.5'!G212</f>
        <v>7.1191296972240609E-2</v>
      </c>
      <c r="H211" s="493">
        <f>'T 5.4'!H213+'T 5.5'!H212</f>
        <v>0.85040311342587427</v>
      </c>
      <c r="I211" s="493">
        <f>'T 5.4'!I213+'T 5.5'!I212</f>
        <v>1.7358425767406978</v>
      </c>
      <c r="J211" s="493">
        <f>'T 5.4'!J213+'T 5.5'!J212</f>
        <v>1.4032541962138914</v>
      </c>
    </row>
    <row r="212" spans="1:10" x14ac:dyDescent="0.2">
      <c r="A212" s="745" t="s">
        <v>633</v>
      </c>
      <c r="B212" s="751" t="s">
        <v>84</v>
      </c>
      <c r="C212" s="751">
        <f>'T 5.4'!C214+'T 5.5'!C213</f>
        <v>22.604815757346493</v>
      </c>
      <c r="D212" s="751">
        <f>'T 5.4'!D214+'T 5.5'!D213</f>
        <v>11.918238152448508</v>
      </c>
      <c r="E212" s="751">
        <f>'T 5.4'!E214+'T 5.5'!E213</f>
        <v>13.41154937168322</v>
      </c>
      <c r="F212" s="751">
        <f>'T 5.4'!F214+'T 5.5'!F213</f>
        <v>9.2238244005345233</v>
      </c>
      <c r="G212" s="751">
        <f>'T 5.4'!G214+'T 5.5'!G213</f>
        <v>1.7199879541448584</v>
      </c>
      <c r="H212" s="751">
        <f>'T 5.4'!H214+'T 5.5'!H213</f>
        <v>13.349651989911942</v>
      </c>
      <c r="I212" s="751">
        <f>'T 5.4'!I214+'T 5.5'!I213</f>
        <v>8.363662679313153</v>
      </c>
      <c r="J212" s="751">
        <f>'T 5.4'!J214+'T 5.5'!J213</f>
        <v>10.236497784186277</v>
      </c>
    </row>
    <row r="213" spans="1:10" x14ac:dyDescent="0.2">
      <c r="A213" s="742" t="s">
        <v>634</v>
      </c>
      <c r="B213" s="748" t="s">
        <v>84</v>
      </c>
      <c r="C213" s="748">
        <f>'T 5.4'!C215+'T 5.5'!C214</f>
        <v>0</v>
      </c>
      <c r="D213" s="748">
        <f>'T 5.4'!D215+'T 5.5'!D214</f>
        <v>0</v>
      </c>
      <c r="E213" s="748">
        <f>'T 5.4'!E215+'T 5.5'!E214</f>
        <v>3.3870961618885447E-3</v>
      </c>
      <c r="F213" s="748">
        <f>'T 5.4'!F215+'T 5.5'!F214</f>
        <v>5.9195972973850866E-3</v>
      </c>
      <c r="G213" s="748">
        <f>'T 5.4'!G215+'T 5.5'!G214</f>
        <v>0</v>
      </c>
      <c r="H213" s="748">
        <f>'T 5.4'!H215+'T 5.5'!H214</f>
        <v>3.0892522863435927E-3</v>
      </c>
      <c r="I213" s="748">
        <f>'T 5.4'!I215+'T 5.5'!I214</f>
        <v>5.2410362657535972E-3</v>
      </c>
      <c r="J213" s="748">
        <f>'T 5.4'!J215+'T 5.5'!J214</f>
        <v>4.4327841168418161E-3</v>
      </c>
    </row>
    <row r="214" spans="1:10" x14ac:dyDescent="0.2">
      <c r="A214" s="746" t="s">
        <v>648</v>
      </c>
      <c r="B214" s="739" t="s">
        <v>84</v>
      </c>
      <c r="C214" s="739">
        <f>'T 5.4'!C216+'T 5.5'!C215</f>
        <v>1131.1512780920611</v>
      </c>
      <c r="D214" s="739">
        <f>'T 5.4'!D216+'T 5.5'!D215</f>
        <v>726.8904309883726</v>
      </c>
      <c r="E214" s="739">
        <f>'T 5.4'!E216+'T 5.5'!E215</f>
        <v>577.79095724445608</v>
      </c>
      <c r="F214" s="739">
        <f>'T 5.4'!F216+'T 5.5'!F215</f>
        <v>597.41132137243289</v>
      </c>
      <c r="G214" s="739">
        <f>'T 5.4'!G216+'T 5.5'!G215</f>
        <v>508.82249366786618</v>
      </c>
      <c r="H214" s="739">
        <f>'T 5.4'!H216+'T 5.5'!H215</f>
        <v>593.52795605451035</v>
      </c>
      <c r="I214" s="739">
        <f>'T 5.4'!I216+'T 5.5'!I215</f>
        <v>587.25642006778014</v>
      </c>
      <c r="J214" s="739">
        <f>'T 5.4'!J216+'T 5.5'!J215</f>
        <v>589.61213164791843</v>
      </c>
    </row>
    <row r="215" spans="1:10" x14ac:dyDescent="0.2">
      <c r="A215" s="747" t="s">
        <v>118</v>
      </c>
      <c r="B215" s="752" t="s">
        <v>84</v>
      </c>
      <c r="C215" s="752">
        <f>'T 5.4'!C217</f>
        <v>11.921608748731881</v>
      </c>
      <c r="D215" s="752">
        <f>'T 5.4'!D217</f>
        <v>7.9578639434510343</v>
      </c>
      <c r="E215" s="752">
        <f>'T 5.4'!E217</f>
        <v>5.3096447222676346</v>
      </c>
      <c r="F215" s="752">
        <f>'T 5.4'!F217</f>
        <v>8.372623243738964</v>
      </c>
      <c r="G215" s="752">
        <f>'T 5.4'!G217</f>
        <v>9.3523069717658043</v>
      </c>
      <c r="H215" s="752">
        <f>'T 5.4'!H217</f>
        <v>5.5682628256392155</v>
      </c>
      <c r="I215" s="752">
        <f>'T 5.4'!I217</f>
        <v>8.4849239911996275</v>
      </c>
      <c r="J215" s="752">
        <f>'T 5.4'!J217</f>
        <v>7.3893690111137014</v>
      </c>
    </row>
    <row r="216" spans="1:10" x14ac:dyDescent="0.2">
      <c r="A216" s="511" t="s">
        <v>647</v>
      </c>
      <c r="B216" s="3"/>
      <c r="C216" s="3"/>
      <c r="D216" s="212"/>
      <c r="E216" s="3"/>
      <c r="F216" s="3"/>
      <c r="G216" s="212"/>
      <c r="H216" s="3"/>
      <c r="I216" s="3"/>
      <c r="J216" s="3"/>
    </row>
    <row r="217" spans="1:10" x14ac:dyDescent="0.2">
      <c r="A217" s="38" t="s">
        <v>349</v>
      </c>
      <c r="B217" s="3"/>
      <c r="C217" s="3"/>
      <c r="D217" s="212"/>
      <c r="E217" s="3"/>
      <c r="F217" s="3"/>
      <c r="G217" s="212"/>
      <c r="H217" s="3"/>
      <c r="I217" s="3"/>
      <c r="J217" s="3"/>
    </row>
    <row r="218" spans="1:10" x14ac:dyDescent="0.2">
      <c r="A218" s="242" t="s">
        <v>742</v>
      </c>
      <c r="B218" s="3"/>
      <c r="C218" s="3"/>
      <c r="D218" s="212"/>
      <c r="E218" s="3"/>
      <c r="F218" s="3"/>
      <c r="G218" s="212"/>
      <c r="H218" s="3"/>
      <c r="I218" s="3"/>
      <c r="J218" s="3"/>
    </row>
    <row r="220" spans="1:10" ht="87" customHeight="1" x14ac:dyDescent="0.2">
      <c r="A220" s="820" t="s">
        <v>350</v>
      </c>
      <c r="B220" s="821"/>
      <c r="C220" s="821"/>
      <c r="D220" s="821"/>
      <c r="E220" s="821"/>
      <c r="F220" s="821"/>
      <c r="G220" s="821"/>
      <c r="H220" s="821"/>
      <c r="I220" s="821"/>
      <c r="J220" s="822"/>
    </row>
  </sheetData>
  <mergeCells count="1">
    <mergeCell ref="A220:J220"/>
  </mergeCells>
  <printOptions horizontalCentered="1" verticalCentered="1"/>
  <pageMargins left="0.70866141732283472" right="0.70866141732283472" top="0.19685039370078741" bottom="0.19685039370078741" header="0.31496062992125984" footer="0.31496062992125984"/>
  <pageSetup paperSize="9" scale="50" firstPageNumber="92" orientation="landscape" useFirstPageNumber="1" r:id="rId1"/>
  <headerFooter>
    <oddHeader>&amp;R&amp;12Les groupements à fiscalité propre en 2023</oddHeader>
    <oddFooter>&amp;L&amp;12Direction Générales des Collectivités Locales / DESL&amp;C&amp;12&amp;P&amp;R&amp;12Mise en ligne : janvier 2025</oddFooter>
    <firstHeader>&amp;RLes groupements à fiscalité propre en 2016</firstHeader>
    <firstFooter>&amp;LDirection Générales des Collectivités Locales / DESL&amp;C&amp;P&amp;RMise en ligne : mai 2018</firstFooter>
  </headerFooter>
  <rowBreaks count="2" manualBreakCount="2">
    <brk id="73" max="16383" man="1"/>
    <brk id="145"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4"/>
  <sheetViews>
    <sheetView zoomScaleNormal="100" workbookViewId="0"/>
  </sheetViews>
  <sheetFormatPr baseColWidth="10" defaultRowHeight="12.75" x14ac:dyDescent="0.2"/>
  <cols>
    <col min="1" max="1" width="84.140625" customWidth="1"/>
    <col min="2" max="10" width="17.28515625" customWidth="1"/>
  </cols>
  <sheetData>
    <row r="1" spans="1:10" ht="21" x14ac:dyDescent="0.25">
      <c r="A1" s="9" t="s">
        <v>649</v>
      </c>
    </row>
    <row r="2" spans="1:10" ht="12.75" customHeight="1" x14ac:dyDescent="0.25">
      <c r="A2" s="9"/>
    </row>
    <row r="3" spans="1:10" ht="17.25" customHeight="1" x14ac:dyDescent="0.25">
      <c r="A3" s="88" t="s">
        <v>805</v>
      </c>
    </row>
    <row r="4" spans="1:10" ht="13.5" thickBot="1" x14ac:dyDescent="0.25">
      <c r="A4" s="205"/>
      <c r="J4" s="398" t="s">
        <v>334</v>
      </c>
    </row>
    <row r="5" spans="1:10" ht="12.75" customHeight="1" x14ac:dyDescent="0.2">
      <c r="A5" s="204" t="s">
        <v>642</v>
      </c>
      <c r="B5" s="480" t="s">
        <v>34</v>
      </c>
      <c r="C5" s="480" t="s">
        <v>455</v>
      </c>
      <c r="D5" s="480" t="s">
        <v>457</v>
      </c>
      <c r="E5" s="480" t="s">
        <v>97</v>
      </c>
      <c r="F5" s="480" t="s">
        <v>267</v>
      </c>
      <c r="G5" s="481">
        <v>300000</v>
      </c>
      <c r="H5" s="758" t="s">
        <v>348</v>
      </c>
      <c r="I5" s="758" t="s">
        <v>348</v>
      </c>
      <c r="J5" s="758"/>
    </row>
    <row r="6" spans="1:10" ht="12.75" customHeight="1" x14ac:dyDescent="0.2">
      <c r="A6" s="203"/>
      <c r="B6" s="483" t="s">
        <v>454</v>
      </c>
      <c r="C6" s="483" t="s">
        <v>35</v>
      </c>
      <c r="D6" s="483" t="s">
        <v>35</v>
      </c>
      <c r="E6" s="483" t="s">
        <v>35</v>
      </c>
      <c r="F6" s="483" t="s">
        <v>35</v>
      </c>
      <c r="G6" s="483" t="s">
        <v>36</v>
      </c>
      <c r="H6" s="759" t="s">
        <v>281</v>
      </c>
      <c r="I6" s="759" t="s">
        <v>471</v>
      </c>
      <c r="J6" s="759" t="s">
        <v>340</v>
      </c>
    </row>
    <row r="7" spans="1:10" ht="12.75" customHeight="1" thickBot="1" x14ac:dyDescent="0.25">
      <c r="A7" s="206"/>
      <c r="B7" s="485" t="s">
        <v>36</v>
      </c>
      <c r="C7" s="485" t="s">
        <v>456</v>
      </c>
      <c r="D7" s="485" t="s">
        <v>99</v>
      </c>
      <c r="E7" s="485" t="s">
        <v>100</v>
      </c>
      <c r="F7" s="485" t="s">
        <v>268</v>
      </c>
      <c r="G7" s="485" t="s">
        <v>101</v>
      </c>
      <c r="H7" s="760" t="s">
        <v>456</v>
      </c>
      <c r="I7" s="760" t="s">
        <v>101</v>
      </c>
      <c r="J7" s="760" t="s">
        <v>650</v>
      </c>
    </row>
    <row r="8" spans="1:10" ht="12.75" customHeight="1" x14ac:dyDescent="0.2"/>
    <row r="9" spans="1:10" s="7" customFormat="1" ht="14.25" customHeight="1" x14ac:dyDescent="0.2">
      <c r="A9" s="496" t="s">
        <v>595</v>
      </c>
      <c r="B9" s="497">
        <v>131.47163264900001</v>
      </c>
      <c r="C9" s="497">
        <v>816.2556237</v>
      </c>
      <c r="D9" s="497">
        <v>594.50394369000003</v>
      </c>
      <c r="E9" s="497">
        <v>204.60081083</v>
      </c>
      <c r="F9" s="497">
        <v>28.662218960000001</v>
      </c>
      <c r="G9" s="497" t="s">
        <v>84</v>
      </c>
      <c r="H9" s="498">
        <f>SUM(B9:C9)</f>
        <v>947.72725634900007</v>
      </c>
      <c r="I9" s="498">
        <f>SUM(D9:F9)</f>
        <v>827.76697348000005</v>
      </c>
      <c r="J9" s="498">
        <f>SUM(H9:I9)</f>
        <v>1775.4942298290002</v>
      </c>
    </row>
    <row r="10" spans="1:10" ht="14.25" customHeight="1" x14ac:dyDescent="0.2">
      <c r="A10" s="476" t="s">
        <v>596</v>
      </c>
      <c r="B10" s="488">
        <v>17.103455230000002</v>
      </c>
      <c r="C10" s="488">
        <v>101.89281507</v>
      </c>
      <c r="D10" s="488">
        <v>76.864014220000001</v>
      </c>
      <c r="E10" s="488">
        <v>5.0382061900000004</v>
      </c>
      <c r="F10" s="488">
        <v>6.5128586999999998</v>
      </c>
      <c r="G10" s="488" t="s">
        <v>84</v>
      </c>
      <c r="H10" s="267">
        <f t="shared" ref="H10:H70" si="0">SUM(B10:C10)</f>
        <v>118.99627029999999</v>
      </c>
      <c r="I10" s="267">
        <f t="shared" ref="I10:I70" si="1">SUM(D10:F10)</f>
        <v>88.415079109999994</v>
      </c>
      <c r="J10" s="267">
        <f t="shared" ref="J10:J70" si="2">SUM(H10:I10)</f>
        <v>207.41134940999999</v>
      </c>
    </row>
    <row r="11" spans="1:10" ht="14.25" customHeight="1" x14ac:dyDescent="0.2">
      <c r="A11" s="477" t="s">
        <v>321</v>
      </c>
      <c r="B11" s="489">
        <v>111.852581749</v>
      </c>
      <c r="C11" s="489">
        <v>693.14396596000006</v>
      </c>
      <c r="D11" s="489">
        <v>499.31826841000003</v>
      </c>
      <c r="E11" s="489">
        <v>191.97916158999999</v>
      </c>
      <c r="F11" s="489">
        <v>22.014825289999997</v>
      </c>
      <c r="G11" s="489" t="s">
        <v>84</v>
      </c>
      <c r="H11" s="490">
        <f t="shared" si="0"/>
        <v>804.99654770900008</v>
      </c>
      <c r="I11" s="490">
        <f t="shared" si="1"/>
        <v>713.31225529000005</v>
      </c>
      <c r="J11" s="490">
        <f t="shared" si="2"/>
        <v>1518.3088029990001</v>
      </c>
    </row>
    <row r="12" spans="1:10" ht="14.25" customHeight="1" x14ac:dyDescent="0.2">
      <c r="A12" s="476" t="s">
        <v>597</v>
      </c>
      <c r="B12" s="488">
        <v>2.3615239389999996</v>
      </c>
      <c r="C12" s="488">
        <v>20.294230969999997</v>
      </c>
      <c r="D12" s="488">
        <v>17.914423960000001</v>
      </c>
      <c r="E12" s="488">
        <v>7.4169954200000001</v>
      </c>
      <c r="F12" s="488">
        <v>5.245665E-2</v>
      </c>
      <c r="G12" s="488" t="s">
        <v>84</v>
      </c>
      <c r="H12" s="267">
        <f t="shared" si="0"/>
        <v>22.655754908999995</v>
      </c>
      <c r="I12" s="267">
        <f t="shared" si="1"/>
        <v>25.38387603</v>
      </c>
      <c r="J12" s="267">
        <f t="shared" si="2"/>
        <v>48.039630938999991</v>
      </c>
    </row>
    <row r="13" spans="1:10" s="7" customFormat="1" ht="14.25" customHeight="1" x14ac:dyDescent="0.2">
      <c r="A13" s="477" t="s">
        <v>598</v>
      </c>
      <c r="B13" s="489">
        <v>0.15407173000000002</v>
      </c>
      <c r="C13" s="489">
        <v>0.92461169999999993</v>
      </c>
      <c r="D13" s="489">
        <v>0.40723709999999996</v>
      </c>
      <c r="E13" s="489">
        <v>0.16644763000000001</v>
      </c>
      <c r="F13" s="489">
        <v>8.207832000000001E-2</v>
      </c>
      <c r="G13" s="489" t="s">
        <v>84</v>
      </c>
      <c r="H13" s="490">
        <f t="shared" si="0"/>
        <v>1.0786834299999999</v>
      </c>
      <c r="I13" s="490">
        <f t="shared" si="1"/>
        <v>0.65576305000000001</v>
      </c>
      <c r="J13" s="490">
        <f t="shared" si="2"/>
        <v>1.7344464799999999</v>
      </c>
    </row>
    <row r="14" spans="1:10" ht="14.25" customHeight="1" x14ac:dyDescent="0.2">
      <c r="A14" s="501" t="s">
        <v>322</v>
      </c>
      <c r="B14" s="502">
        <v>6.2128442100000001</v>
      </c>
      <c r="C14" s="502">
        <v>72.991812328999998</v>
      </c>
      <c r="D14" s="502">
        <v>70.788414388999996</v>
      </c>
      <c r="E14" s="502">
        <v>29.94438238</v>
      </c>
      <c r="F14" s="502">
        <v>0</v>
      </c>
      <c r="G14" s="502" t="s">
        <v>84</v>
      </c>
      <c r="H14" s="503">
        <f t="shared" si="0"/>
        <v>79.204656538999998</v>
      </c>
      <c r="I14" s="503">
        <f t="shared" si="1"/>
        <v>100.732796769</v>
      </c>
      <c r="J14" s="503">
        <f t="shared" si="2"/>
        <v>179.93745330799999</v>
      </c>
    </row>
    <row r="15" spans="1:10" ht="14.25" customHeight="1" x14ac:dyDescent="0.2">
      <c r="A15" s="477" t="s">
        <v>599</v>
      </c>
      <c r="B15" s="489">
        <v>7.6783389999999993E-2</v>
      </c>
      <c r="C15" s="489">
        <v>1.59610556</v>
      </c>
      <c r="D15" s="489">
        <v>3.0986729900000003</v>
      </c>
      <c r="E15" s="489">
        <v>0.15903548000000001</v>
      </c>
      <c r="F15" s="489">
        <v>0</v>
      </c>
      <c r="G15" s="489" t="s">
        <v>84</v>
      </c>
      <c r="H15" s="490">
        <f t="shared" si="0"/>
        <v>1.6728889499999999</v>
      </c>
      <c r="I15" s="490">
        <f t="shared" si="1"/>
        <v>3.2577084700000003</v>
      </c>
      <c r="J15" s="490">
        <f t="shared" si="2"/>
        <v>4.9305974199999998</v>
      </c>
    </row>
    <row r="16" spans="1:10" ht="14.25" customHeight="1" x14ac:dyDescent="0.2">
      <c r="A16" s="476" t="s">
        <v>600</v>
      </c>
      <c r="B16" s="488">
        <v>0.17654957000000002</v>
      </c>
      <c r="C16" s="488">
        <v>8.4329590190000001</v>
      </c>
      <c r="D16" s="488">
        <v>3.3384638600000001</v>
      </c>
      <c r="E16" s="488">
        <v>0.20151298000000001</v>
      </c>
      <c r="F16" s="488">
        <v>0</v>
      </c>
      <c r="G16" s="488" t="s">
        <v>84</v>
      </c>
      <c r="H16" s="267">
        <f t="shared" si="0"/>
        <v>8.6095085890000007</v>
      </c>
      <c r="I16" s="267">
        <f t="shared" si="1"/>
        <v>3.53997684</v>
      </c>
      <c r="J16" s="267">
        <f t="shared" si="2"/>
        <v>12.149485429</v>
      </c>
    </row>
    <row r="17" spans="1:10" ht="14.25" customHeight="1" x14ac:dyDescent="0.2">
      <c r="A17" s="491" t="s">
        <v>601</v>
      </c>
      <c r="B17" s="489">
        <v>5.4609545199999996</v>
      </c>
      <c r="C17" s="489">
        <v>59.205750778999999</v>
      </c>
      <c r="D17" s="489">
        <v>62.394700929999999</v>
      </c>
      <c r="E17" s="489">
        <v>26.757143890000002</v>
      </c>
      <c r="F17" s="489">
        <v>0</v>
      </c>
      <c r="G17" s="489" t="s">
        <v>84</v>
      </c>
      <c r="H17" s="490">
        <f t="shared" si="0"/>
        <v>64.666705299</v>
      </c>
      <c r="I17" s="490">
        <f t="shared" si="1"/>
        <v>89.151844820000008</v>
      </c>
      <c r="J17" s="490">
        <f t="shared" si="2"/>
        <v>153.81855011900001</v>
      </c>
    </row>
    <row r="18" spans="1:10" ht="14.25" customHeight="1" x14ac:dyDescent="0.2">
      <c r="A18" s="476" t="s">
        <v>323</v>
      </c>
      <c r="B18" s="488">
        <v>0.13813367999999998</v>
      </c>
      <c r="C18" s="488">
        <v>0.7851388199999999</v>
      </c>
      <c r="D18" s="488">
        <v>0.96957032999999992</v>
      </c>
      <c r="E18" s="488">
        <v>2.2894252900000001</v>
      </c>
      <c r="F18" s="488">
        <v>0</v>
      </c>
      <c r="G18" s="488" t="s">
        <v>84</v>
      </c>
      <c r="H18" s="267">
        <f t="shared" si="0"/>
        <v>0.92327249999999994</v>
      </c>
      <c r="I18" s="267">
        <f t="shared" si="1"/>
        <v>3.2589956199999999</v>
      </c>
      <c r="J18" s="267">
        <f t="shared" si="2"/>
        <v>4.1822681199999998</v>
      </c>
    </row>
    <row r="19" spans="1:10" s="7" customFormat="1" ht="14.25" customHeight="1" x14ac:dyDescent="0.2">
      <c r="A19" s="477" t="s">
        <v>602</v>
      </c>
      <c r="B19" s="489">
        <v>0.36042304999999997</v>
      </c>
      <c r="C19" s="489">
        <v>2.9718581500000001</v>
      </c>
      <c r="D19" s="489">
        <v>0.98700627899999993</v>
      </c>
      <c r="E19" s="489">
        <v>0.53726474000000002</v>
      </c>
      <c r="F19" s="489">
        <v>0</v>
      </c>
      <c r="G19" s="489" t="s">
        <v>84</v>
      </c>
      <c r="H19" s="490">
        <f t="shared" si="0"/>
        <v>3.3322812000000002</v>
      </c>
      <c r="I19" s="490">
        <f t="shared" si="1"/>
        <v>1.5242710189999999</v>
      </c>
      <c r="J19" s="490">
        <f t="shared" si="2"/>
        <v>4.8565522190000001</v>
      </c>
    </row>
    <row r="20" spans="1:10" ht="14.25" customHeight="1" x14ac:dyDescent="0.2">
      <c r="A20" s="501" t="s">
        <v>324</v>
      </c>
      <c r="B20" s="502">
        <v>22.55032434</v>
      </c>
      <c r="C20" s="502">
        <v>158.55086666999998</v>
      </c>
      <c r="D20" s="502">
        <v>77.706329330000003</v>
      </c>
      <c r="E20" s="502">
        <v>14.507076289999999</v>
      </c>
      <c r="F20" s="502">
        <v>3.2454000000000001E-4</v>
      </c>
      <c r="G20" s="502" t="s">
        <v>84</v>
      </c>
      <c r="H20" s="503">
        <f t="shared" si="0"/>
        <v>181.10119100999998</v>
      </c>
      <c r="I20" s="503">
        <f t="shared" si="1"/>
        <v>92.213730159999997</v>
      </c>
      <c r="J20" s="503">
        <f t="shared" si="2"/>
        <v>273.31492116999999</v>
      </c>
    </row>
    <row r="21" spans="1:10" ht="14.25" customHeight="1" x14ac:dyDescent="0.2">
      <c r="A21" s="491" t="s">
        <v>603</v>
      </c>
      <c r="B21" s="489">
        <v>3.8006031789999999</v>
      </c>
      <c r="C21" s="489">
        <v>10.786548979000001</v>
      </c>
      <c r="D21" s="489">
        <v>3.6959099789999996</v>
      </c>
      <c r="E21" s="489">
        <v>0.87413598999999997</v>
      </c>
      <c r="F21" s="489">
        <v>3.2454000000000001E-4</v>
      </c>
      <c r="G21" s="489" t="s">
        <v>84</v>
      </c>
      <c r="H21" s="490">
        <f t="shared" si="0"/>
        <v>14.587152158</v>
      </c>
      <c r="I21" s="490">
        <f t="shared" si="1"/>
        <v>4.570370509</v>
      </c>
      <c r="J21" s="490">
        <f t="shared" si="2"/>
        <v>19.157522667000002</v>
      </c>
    </row>
    <row r="22" spans="1:10" ht="14.25" customHeight="1" x14ac:dyDescent="0.2">
      <c r="A22" s="476" t="s">
        <v>325</v>
      </c>
      <c r="B22" s="488">
        <v>11.752693539999999</v>
      </c>
      <c r="C22" s="488">
        <v>62.417874708999996</v>
      </c>
      <c r="D22" s="488">
        <v>36.409930349</v>
      </c>
      <c r="E22" s="488">
        <v>5.3951402000000002</v>
      </c>
      <c r="F22" s="488">
        <v>0</v>
      </c>
      <c r="G22" s="488" t="s">
        <v>84</v>
      </c>
      <c r="H22" s="267">
        <f t="shared" si="0"/>
        <v>74.170568248999999</v>
      </c>
      <c r="I22" s="267">
        <f t="shared" si="1"/>
        <v>41.805070549</v>
      </c>
      <c r="J22" s="267">
        <f t="shared" si="2"/>
        <v>115.97563879800001</v>
      </c>
    </row>
    <row r="23" spans="1:10" ht="14.25" customHeight="1" x14ac:dyDescent="0.2">
      <c r="A23" s="477" t="s">
        <v>326</v>
      </c>
      <c r="B23" s="489">
        <v>0.15742138</v>
      </c>
      <c r="C23" s="489">
        <v>1.1353780490000001</v>
      </c>
      <c r="D23" s="489">
        <v>1.1033113400000001</v>
      </c>
      <c r="E23" s="489">
        <v>4.4491589999999998E-2</v>
      </c>
      <c r="F23" s="489">
        <v>0</v>
      </c>
      <c r="G23" s="489" t="s">
        <v>84</v>
      </c>
      <c r="H23" s="490">
        <f t="shared" si="0"/>
        <v>1.292799429</v>
      </c>
      <c r="I23" s="490">
        <f t="shared" si="1"/>
        <v>1.1478029300000001</v>
      </c>
      <c r="J23" s="490">
        <f t="shared" si="2"/>
        <v>2.4406023590000001</v>
      </c>
    </row>
    <row r="24" spans="1:10" ht="14.25" customHeight="1" x14ac:dyDescent="0.2">
      <c r="A24" s="476" t="s">
        <v>604</v>
      </c>
      <c r="B24" s="488">
        <v>0.55712265000000005</v>
      </c>
      <c r="C24" s="488">
        <v>2.8859345099999998</v>
      </c>
      <c r="D24" s="488">
        <v>1.7025408899999999</v>
      </c>
      <c r="E24" s="488">
        <v>2.0400029289999999</v>
      </c>
      <c r="F24" s="488">
        <v>0</v>
      </c>
      <c r="G24" s="488" t="s">
        <v>84</v>
      </c>
      <c r="H24" s="267">
        <f t="shared" si="0"/>
        <v>3.4430571599999999</v>
      </c>
      <c r="I24" s="267">
        <f t="shared" si="1"/>
        <v>3.7425438189999998</v>
      </c>
      <c r="J24" s="267">
        <f t="shared" si="2"/>
        <v>7.1856009790000002</v>
      </c>
    </row>
    <row r="25" spans="1:10" ht="14.25" customHeight="1" x14ac:dyDescent="0.2">
      <c r="A25" s="477" t="s">
        <v>605</v>
      </c>
      <c r="B25" s="489">
        <v>5.3631239490000002</v>
      </c>
      <c r="C25" s="489">
        <v>72.048645969999995</v>
      </c>
      <c r="D25" s="489">
        <v>28.188312068999998</v>
      </c>
      <c r="E25" s="489">
        <v>5.1819571</v>
      </c>
      <c r="F25" s="489">
        <v>0</v>
      </c>
      <c r="G25" s="489" t="s">
        <v>84</v>
      </c>
      <c r="H25" s="490">
        <f t="shared" si="0"/>
        <v>77.411769918999994</v>
      </c>
      <c r="I25" s="490">
        <f t="shared" si="1"/>
        <v>33.370269168999997</v>
      </c>
      <c r="J25" s="490">
        <f t="shared" si="2"/>
        <v>110.78203908799999</v>
      </c>
    </row>
    <row r="26" spans="1:10" s="7" customFormat="1" ht="14.25" customHeight="1" x14ac:dyDescent="0.2">
      <c r="A26" s="479" t="s">
        <v>327</v>
      </c>
      <c r="B26" s="492">
        <v>0.91935964000000003</v>
      </c>
      <c r="C26" s="492">
        <v>9.2764844499999999</v>
      </c>
      <c r="D26" s="492">
        <v>6.606324699</v>
      </c>
      <c r="E26" s="492">
        <v>0.97134847999999996</v>
      </c>
      <c r="F26" s="492">
        <v>0</v>
      </c>
      <c r="G26" s="492" t="s">
        <v>84</v>
      </c>
      <c r="H26" s="493">
        <f t="shared" si="0"/>
        <v>10.19584409</v>
      </c>
      <c r="I26" s="493">
        <f t="shared" si="1"/>
        <v>7.5776731789999996</v>
      </c>
      <c r="J26" s="493">
        <f t="shared" si="2"/>
        <v>17.773517268999999</v>
      </c>
    </row>
    <row r="27" spans="1:10" ht="14.25" customHeight="1" x14ac:dyDescent="0.2">
      <c r="A27" s="475" t="s">
        <v>606</v>
      </c>
      <c r="B27" s="499">
        <v>64.769166630000001</v>
      </c>
      <c r="C27" s="499">
        <v>501.87808477999999</v>
      </c>
      <c r="D27" s="499">
        <v>381.89273918999999</v>
      </c>
      <c r="E27" s="499">
        <v>122.17475684</v>
      </c>
      <c r="F27" s="499">
        <v>11.693345419</v>
      </c>
      <c r="G27" s="499" t="s">
        <v>84</v>
      </c>
      <c r="H27" s="500">
        <f t="shared" si="0"/>
        <v>566.64725140999997</v>
      </c>
      <c r="I27" s="500">
        <f t="shared" si="1"/>
        <v>515.76084144899994</v>
      </c>
      <c r="J27" s="500">
        <f t="shared" si="2"/>
        <v>1082.4080928589999</v>
      </c>
    </row>
    <row r="28" spans="1:10" ht="14.25" customHeight="1" x14ac:dyDescent="0.2">
      <c r="A28" s="479" t="s">
        <v>607</v>
      </c>
      <c r="B28" s="492">
        <v>4.1785148990000005</v>
      </c>
      <c r="C28" s="492">
        <v>24.439759669000001</v>
      </c>
      <c r="D28" s="492">
        <v>21.802051508999998</v>
      </c>
      <c r="E28" s="492">
        <v>3.2597526800000001</v>
      </c>
      <c r="F28" s="492">
        <v>0.61214451000000003</v>
      </c>
      <c r="G28" s="492" t="s">
        <v>84</v>
      </c>
      <c r="H28" s="493">
        <f t="shared" si="0"/>
        <v>28.618274568</v>
      </c>
      <c r="I28" s="493">
        <f t="shared" si="1"/>
        <v>25.673948699</v>
      </c>
      <c r="J28" s="493">
        <f t="shared" si="2"/>
        <v>54.292223266999997</v>
      </c>
    </row>
    <row r="29" spans="1:10" ht="14.25" customHeight="1" x14ac:dyDescent="0.2">
      <c r="A29" s="477" t="s">
        <v>328</v>
      </c>
      <c r="B29" s="489">
        <v>21.063529869</v>
      </c>
      <c r="C29" s="489">
        <v>140.46249075</v>
      </c>
      <c r="D29" s="489">
        <v>109.56424204000001</v>
      </c>
      <c r="E29" s="489">
        <v>38.157524130000006</v>
      </c>
      <c r="F29" s="489">
        <v>3.89664682</v>
      </c>
      <c r="G29" s="489" t="s">
        <v>84</v>
      </c>
      <c r="H29" s="490">
        <f t="shared" si="0"/>
        <v>161.52602061900001</v>
      </c>
      <c r="I29" s="490">
        <f t="shared" si="1"/>
        <v>151.61841299000002</v>
      </c>
      <c r="J29" s="490">
        <f t="shared" si="2"/>
        <v>313.14443360900003</v>
      </c>
    </row>
    <row r="30" spans="1:10" s="7" customFormat="1" ht="14.25" customHeight="1" x14ac:dyDescent="0.2">
      <c r="A30" s="476" t="s">
        <v>608</v>
      </c>
      <c r="B30" s="488">
        <v>12.08767239</v>
      </c>
      <c r="C30" s="488">
        <v>89.525635269999995</v>
      </c>
      <c r="D30" s="488">
        <v>67.367376709999988</v>
      </c>
      <c r="E30" s="488">
        <v>24.805888719999999</v>
      </c>
      <c r="F30" s="488">
        <v>3.89664682</v>
      </c>
      <c r="G30" s="488" t="s">
        <v>84</v>
      </c>
      <c r="H30" s="267">
        <f t="shared" si="0"/>
        <v>101.61330765999999</v>
      </c>
      <c r="I30" s="267">
        <f t="shared" si="1"/>
        <v>96.069912249999987</v>
      </c>
      <c r="J30" s="267">
        <f t="shared" si="2"/>
        <v>197.68321990999999</v>
      </c>
    </row>
    <row r="31" spans="1:10" ht="14.25" customHeight="1" x14ac:dyDescent="0.2">
      <c r="A31" s="477" t="s">
        <v>635</v>
      </c>
      <c r="B31" s="489">
        <v>8.9758574790000001</v>
      </c>
      <c r="C31" s="489">
        <v>50.936855479999998</v>
      </c>
      <c r="D31" s="489">
        <v>42.196865329000005</v>
      </c>
      <c r="E31" s="489">
        <v>13.35163541</v>
      </c>
      <c r="F31" s="489">
        <v>0</v>
      </c>
      <c r="G31" s="489" t="s">
        <v>84</v>
      </c>
      <c r="H31" s="490">
        <f t="shared" si="0"/>
        <v>59.912712958999997</v>
      </c>
      <c r="I31" s="490">
        <f t="shared" si="1"/>
        <v>55.548500739000005</v>
      </c>
      <c r="J31" s="490">
        <f t="shared" si="2"/>
        <v>115.46121369799999</v>
      </c>
    </row>
    <row r="32" spans="1:10" ht="14.25" customHeight="1" x14ac:dyDescent="0.2">
      <c r="A32" s="476" t="s">
        <v>329</v>
      </c>
      <c r="B32" s="488">
        <v>26.902469889999999</v>
      </c>
      <c r="C32" s="488">
        <v>167.976019519</v>
      </c>
      <c r="D32" s="488">
        <v>126.95671297</v>
      </c>
      <c r="E32" s="488">
        <v>42.399536818999998</v>
      </c>
      <c r="F32" s="488">
        <v>6.7435012599999995</v>
      </c>
      <c r="G32" s="488" t="s">
        <v>84</v>
      </c>
      <c r="H32" s="267">
        <f t="shared" si="0"/>
        <v>194.878489409</v>
      </c>
      <c r="I32" s="267">
        <f t="shared" si="1"/>
        <v>176.09975104899999</v>
      </c>
      <c r="J32" s="267">
        <f t="shared" si="2"/>
        <v>370.97824045799996</v>
      </c>
    </row>
    <row r="33" spans="1:10" ht="14.25" customHeight="1" x14ac:dyDescent="0.2">
      <c r="A33" s="477" t="s">
        <v>330</v>
      </c>
      <c r="B33" s="489">
        <v>12.624651969</v>
      </c>
      <c r="C33" s="489">
        <v>168.99981483899998</v>
      </c>
      <c r="D33" s="489">
        <v>123.56973267000001</v>
      </c>
      <c r="E33" s="489">
        <v>38.357943210000002</v>
      </c>
      <c r="F33" s="489">
        <v>0.44105283000000001</v>
      </c>
      <c r="G33" s="489" t="s">
        <v>84</v>
      </c>
      <c r="H33" s="490">
        <f t="shared" si="0"/>
        <v>181.62446680799999</v>
      </c>
      <c r="I33" s="490">
        <f t="shared" si="1"/>
        <v>162.36872871</v>
      </c>
      <c r="J33" s="490">
        <f t="shared" si="2"/>
        <v>343.99319551799999</v>
      </c>
    </row>
    <row r="34" spans="1:10" ht="14.25" customHeight="1" x14ac:dyDescent="0.2">
      <c r="A34" s="501" t="s">
        <v>609</v>
      </c>
      <c r="B34" s="502">
        <v>30.68605208</v>
      </c>
      <c r="C34" s="502">
        <v>298.101442109</v>
      </c>
      <c r="D34" s="502">
        <v>256.94292967899997</v>
      </c>
      <c r="E34" s="502">
        <v>66.949462890000007</v>
      </c>
      <c r="F34" s="502">
        <v>15.901780689999999</v>
      </c>
      <c r="G34" s="502" t="s">
        <v>84</v>
      </c>
      <c r="H34" s="503">
        <f t="shared" si="0"/>
        <v>328.78749418900003</v>
      </c>
      <c r="I34" s="503">
        <f t="shared" si="1"/>
        <v>339.79417325899999</v>
      </c>
      <c r="J34" s="503">
        <f t="shared" si="2"/>
        <v>668.58166744799996</v>
      </c>
    </row>
    <row r="35" spans="1:10" s="7" customFormat="1" ht="14.25" customHeight="1" x14ac:dyDescent="0.2">
      <c r="A35" s="477" t="s">
        <v>610</v>
      </c>
      <c r="B35" s="489">
        <v>0.11360135</v>
      </c>
      <c r="C35" s="489">
        <v>2.2667153689999999</v>
      </c>
      <c r="D35" s="489">
        <v>3.6721251499999998</v>
      </c>
      <c r="E35" s="489">
        <v>2.3896099999999999E-3</v>
      </c>
      <c r="F35" s="489">
        <v>0</v>
      </c>
      <c r="G35" s="489" t="s">
        <v>84</v>
      </c>
      <c r="H35" s="490">
        <f t="shared" si="0"/>
        <v>2.3803167190000001</v>
      </c>
      <c r="I35" s="490">
        <f t="shared" si="1"/>
        <v>3.6745147599999997</v>
      </c>
      <c r="J35" s="490">
        <f t="shared" si="2"/>
        <v>6.0548314789999997</v>
      </c>
    </row>
    <row r="36" spans="1:10" ht="14.25" customHeight="1" x14ac:dyDescent="0.2">
      <c r="A36" s="479" t="s">
        <v>331</v>
      </c>
      <c r="B36" s="492">
        <v>1.4691605300000001</v>
      </c>
      <c r="C36" s="492">
        <v>13.732336429</v>
      </c>
      <c r="D36" s="492">
        <v>9.3471833589999989</v>
      </c>
      <c r="E36" s="492">
        <v>1.24056817</v>
      </c>
      <c r="F36" s="492">
        <v>2.4605580000000002E-2</v>
      </c>
      <c r="G36" s="492" t="s">
        <v>84</v>
      </c>
      <c r="H36" s="493">
        <f t="shared" si="0"/>
        <v>15.201496959</v>
      </c>
      <c r="I36" s="493">
        <f t="shared" si="1"/>
        <v>10.612357108999998</v>
      </c>
      <c r="J36" s="493">
        <f t="shared" si="2"/>
        <v>25.813854067999998</v>
      </c>
    </row>
    <row r="37" spans="1:10" ht="14.25" customHeight="1" x14ac:dyDescent="0.2">
      <c r="A37" s="478" t="s">
        <v>611</v>
      </c>
      <c r="B37" s="489">
        <v>29.1032902</v>
      </c>
      <c r="C37" s="489">
        <v>282.10239030999998</v>
      </c>
      <c r="D37" s="489">
        <v>243.923621169</v>
      </c>
      <c r="E37" s="489">
        <v>65.706505109999995</v>
      </c>
      <c r="F37" s="489">
        <v>15.87717511</v>
      </c>
      <c r="G37" s="489" t="s">
        <v>84</v>
      </c>
      <c r="H37" s="490">
        <f t="shared" si="0"/>
        <v>311.20568050999998</v>
      </c>
      <c r="I37" s="490">
        <f t="shared" si="1"/>
        <v>325.50730138900002</v>
      </c>
      <c r="J37" s="490">
        <f t="shared" si="2"/>
        <v>636.71298189899994</v>
      </c>
    </row>
    <row r="38" spans="1:10" ht="14.25" customHeight="1" x14ac:dyDescent="0.2">
      <c r="A38" s="479" t="s">
        <v>612</v>
      </c>
      <c r="B38" s="488">
        <v>4.8163004489999999</v>
      </c>
      <c r="C38" s="488">
        <v>25.544906108999999</v>
      </c>
      <c r="D38" s="488">
        <v>23.023999769</v>
      </c>
      <c r="E38" s="488">
        <v>8.6227326800000004</v>
      </c>
      <c r="F38" s="488">
        <v>0.38113049999999998</v>
      </c>
      <c r="G38" s="488" t="s">
        <v>84</v>
      </c>
      <c r="H38" s="267">
        <f t="shared" si="0"/>
        <v>30.361206557999999</v>
      </c>
      <c r="I38" s="267">
        <f t="shared" si="1"/>
        <v>32.027862948999996</v>
      </c>
      <c r="J38" s="267">
        <f t="shared" si="2"/>
        <v>62.389069506999995</v>
      </c>
    </row>
    <row r="39" spans="1:10" ht="14.25" customHeight="1" x14ac:dyDescent="0.2">
      <c r="A39" s="478" t="s">
        <v>637</v>
      </c>
      <c r="B39" s="494">
        <v>20.802410260000002</v>
      </c>
      <c r="C39" s="494">
        <v>215.84265134</v>
      </c>
      <c r="D39" s="494">
        <v>186.44646476899999</v>
      </c>
      <c r="E39" s="494">
        <v>44.211290749</v>
      </c>
      <c r="F39" s="494">
        <v>14.73027512</v>
      </c>
      <c r="G39" s="494" t="s">
        <v>84</v>
      </c>
      <c r="H39" s="495">
        <f t="shared" si="0"/>
        <v>236.64506160000002</v>
      </c>
      <c r="I39" s="495">
        <f t="shared" si="1"/>
        <v>245.38803063799998</v>
      </c>
      <c r="J39" s="495">
        <f t="shared" si="2"/>
        <v>482.03309223799999</v>
      </c>
    </row>
    <row r="40" spans="1:10" s="7" customFormat="1" ht="14.25" customHeight="1" x14ac:dyDescent="0.2">
      <c r="A40" s="479" t="s">
        <v>636</v>
      </c>
      <c r="B40" s="492">
        <v>2.0889023999999998</v>
      </c>
      <c r="C40" s="492">
        <v>16.51203713</v>
      </c>
      <c r="D40" s="492">
        <v>14.96984492</v>
      </c>
      <c r="E40" s="492">
        <v>4.9753959090000004</v>
      </c>
      <c r="F40" s="492">
        <v>0.65476948999999995</v>
      </c>
      <c r="G40" s="492" t="s">
        <v>84</v>
      </c>
      <c r="H40" s="493">
        <f t="shared" si="0"/>
        <v>18.600939529999998</v>
      </c>
      <c r="I40" s="493">
        <f t="shared" si="1"/>
        <v>20.600010318999999</v>
      </c>
      <c r="J40" s="493">
        <f t="shared" si="2"/>
        <v>39.200949848999997</v>
      </c>
    </row>
    <row r="41" spans="1:10" ht="14.25" customHeight="1" x14ac:dyDescent="0.2">
      <c r="A41" s="478" t="s">
        <v>638</v>
      </c>
      <c r="B41" s="494">
        <v>0</v>
      </c>
      <c r="C41" s="494">
        <v>0.17232549</v>
      </c>
      <c r="D41" s="494">
        <v>5.0686809999999999E-2</v>
      </c>
      <c r="E41" s="494">
        <v>0.15036792999999998</v>
      </c>
      <c r="F41" s="494">
        <v>0</v>
      </c>
      <c r="G41" s="494" t="s">
        <v>84</v>
      </c>
      <c r="H41" s="495">
        <f t="shared" si="0"/>
        <v>0.17232549</v>
      </c>
      <c r="I41" s="495">
        <f t="shared" si="1"/>
        <v>0.20105473999999998</v>
      </c>
      <c r="J41" s="495">
        <f t="shared" si="2"/>
        <v>0.37338022999999998</v>
      </c>
    </row>
    <row r="42" spans="1:10" ht="14.25" customHeight="1" x14ac:dyDescent="0.2">
      <c r="A42" s="479" t="s">
        <v>639</v>
      </c>
      <c r="B42" s="492">
        <v>1.3956770889999999</v>
      </c>
      <c r="C42" s="492">
        <v>24.03047024</v>
      </c>
      <c r="D42" s="492">
        <v>19.432624899</v>
      </c>
      <c r="E42" s="492">
        <v>7.7467178399999996</v>
      </c>
      <c r="F42" s="492">
        <v>0.111</v>
      </c>
      <c r="G42" s="492" t="s">
        <v>84</v>
      </c>
      <c r="H42" s="493">
        <f t="shared" si="0"/>
        <v>25.426147328999999</v>
      </c>
      <c r="I42" s="493">
        <f t="shared" si="1"/>
        <v>27.290342739</v>
      </c>
      <c r="J42" s="493">
        <f t="shared" si="2"/>
        <v>52.716490067999999</v>
      </c>
    </row>
    <row r="43" spans="1:10" s="7" customFormat="1" ht="14.25" customHeight="1" x14ac:dyDescent="0.2">
      <c r="A43" s="504" t="s">
        <v>613</v>
      </c>
      <c r="B43" s="505">
        <v>8.6237895089999999</v>
      </c>
      <c r="C43" s="505">
        <v>98.119781920000008</v>
      </c>
      <c r="D43" s="505">
        <v>80.34745083</v>
      </c>
      <c r="E43" s="505">
        <v>41.110899270000004</v>
      </c>
      <c r="F43" s="505">
        <v>2.2785702400000001</v>
      </c>
      <c r="G43" s="505" t="s">
        <v>84</v>
      </c>
      <c r="H43" s="506">
        <f t="shared" si="0"/>
        <v>106.74357142900001</v>
      </c>
      <c r="I43" s="506">
        <f t="shared" si="1"/>
        <v>123.73692034</v>
      </c>
      <c r="J43" s="506">
        <f t="shared" si="2"/>
        <v>230.48049176900003</v>
      </c>
    </row>
    <row r="44" spans="1:10" ht="14.25" customHeight="1" x14ac:dyDescent="0.2">
      <c r="A44" s="479" t="s">
        <v>614</v>
      </c>
      <c r="B44" s="492">
        <v>0.95501215000000006</v>
      </c>
      <c r="C44" s="492">
        <v>7.8546405199999993</v>
      </c>
      <c r="D44" s="492">
        <v>7.4914330499999995</v>
      </c>
      <c r="E44" s="492">
        <v>5.8916071299999997</v>
      </c>
      <c r="F44" s="492">
        <v>0.11510794000000001</v>
      </c>
      <c r="G44" s="492" t="s">
        <v>84</v>
      </c>
      <c r="H44" s="493">
        <f t="shared" si="0"/>
        <v>8.8096526700000002</v>
      </c>
      <c r="I44" s="493">
        <f t="shared" si="1"/>
        <v>13.498148119999998</v>
      </c>
      <c r="J44" s="493">
        <f t="shared" si="2"/>
        <v>22.307800789999998</v>
      </c>
    </row>
    <row r="45" spans="1:10" ht="14.25" customHeight="1" x14ac:dyDescent="0.2">
      <c r="A45" s="478" t="s">
        <v>615</v>
      </c>
      <c r="B45" s="494">
        <v>5.1877704199999997</v>
      </c>
      <c r="C45" s="494">
        <v>70.634614599999992</v>
      </c>
      <c r="D45" s="494">
        <v>55.623928689000003</v>
      </c>
      <c r="E45" s="494">
        <v>28.036699099</v>
      </c>
      <c r="F45" s="494">
        <v>1.9269527</v>
      </c>
      <c r="G45" s="494" t="s">
        <v>84</v>
      </c>
      <c r="H45" s="495">
        <f t="shared" si="0"/>
        <v>75.822385019999984</v>
      </c>
      <c r="I45" s="495">
        <f t="shared" si="1"/>
        <v>85.587580488</v>
      </c>
      <c r="J45" s="495">
        <f t="shared" si="2"/>
        <v>161.40996550799997</v>
      </c>
    </row>
    <row r="46" spans="1:10" s="7" customFormat="1" ht="14.25" customHeight="1" x14ac:dyDescent="0.2">
      <c r="A46" s="479" t="s">
        <v>616</v>
      </c>
      <c r="B46" s="492">
        <v>0.20426861999999998</v>
      </c>
      <c r="C46" s="492">
        <v>13.217732640000001</v>
      </c>
      <c r="D46" s="492">
        <v>8.1587167390000008</v>
      </c>
      <c r="E46" s="492">
        <v>5.7566747989999998</v>
      </c>
      <c r="F46" s="492">
        <v>0</v>
      </c>
      <c r="G46" s="492" t="s">
        <v>84</v>
      </c>
      <c r="H46" s="493">
        <f t="shared" si="0"/>
        <v>13.422001260000002</v>
      </c>
      <c r="I46" s="493">
        <f t="shared" si="1"/>
        <v>13.915391538000002</v>
      </c>
      <c r="J46" s="493">
        <f t="shared" si="2"/>
        <v>27.337392798000003</v>
      </c>
    </row>
    <row r="47" spans="1:10" ht="14.25" customHeight="1" x14ac:dyDescent="0.2">
      <c r="A47" s="478" t="s">
        <v>645</v>
      </c>
      <c r="B47" s="494">
        <v>0.73078756</v>
      </c>
      <c r="C47" s="494">
        <v>6.1700253600000003</v>
      </c>
      <c r="D47" s="494">
        <v>6.64752353</v>
      </c>
      <c r="E47" s="494">
        <v>3.7282027089999996</v>
      </c>
      <c r="F47" s="494">
        <v>0</v>
      </c>
      <c r="G47" s="494" t="s">
        <v>84</v>
      </c>
      <c r="H47" s="495">
        <f t="shared" si="0"/>
        <v>6.9008129199999999</v>
      </c>
      <c r="I47" s="495">
        <f t="shared" si="1"/>
        <v>10.375726238999999</v>
      </c>
      <c r="J47" s="495">
        <f t="shared" si="2"/>
        <v>17.276539158999999</v>
      </c>
    </row>
    <row r="48" spans="1:10" ht="14.25" customHeight="1" x14ac:dyDescent="0.2">
      <c r="A48" s="476" t="s">
        <v>646</v>
      </c>
      <c r="B48" s="488">
        <v>4.2527142400000004</v>
      </c>
      <c r="C48" s="488">
        <v>51.246856600000001</v>
      </c>
      <c r="D48" s="488">
        <v>40.817688419</v>
      </c>
      <c r="E48" s="488">
        <v>18.551821589999999</v>
      </c>
      <c r="F48" s="488">
        <v>1.9269527</v>
      </c>
      <c r="G48" s="488" t="s">
        <v>84</v>
      </c>
      <c r="H48" s="267">
        <f t="shared" si="0"/>
        <v>55.499570840000004</v>
      </c>
      <c r="I48" s="267">
        <f t="shared" si="1"/>
        <v>61.296462708999996</v>
      </c>
      <c r="J48" s="267">
        <f t="shared" si="2"/>
        <v>116.796033549</v>
      </c>
    </row>
    <row r="49" spans="1:10" s="47" customFormat="1" ht="14.25" customHeight="1" x14ac:dyDescent="0.2">
      <c r="A49" s="477" t="s">
        <v>617</v>
      </c>
      <c r="B49" s="489">
        <v>2.4810069399999999</v>
      </c>
      <c r="C49" s="489">
        <v>19.630526800000002</v>
      </c>
      <c r="D49" s="489">
        <v>17.232089089000002</v>
      </c>
      <c r="E49" s="489">
        <v>7.1825930400000004</v>
      </c>
      <c r="F49" s="489">
        <v>0.23650960000000001</v>
      </c>
      <c r="G49" s="489" t="s">
        <v>84</v>
      </c>
      <c r="H49" s="490">
        <f t="shared" si="0"/>
        <v>22.111533740000002</v>
      </c>
      <c r="I49" s="490">
        <f t="shared" si="1"/>
        <v>24.651191729000004</v>
      </c>
      <c r="J49" s="490">
        <f t="shared" si="2"/>
        <v>46.762725469000003</v>
      </c>
    </row>
    <row r="50" spans="1:10" s="7" customFormat="1" ht="14.25" customHeight="1" x14ac:dyDescent="0.2">
      <c r="A50" s="501" t="s">
        <v>618</v>
      </c>
      <c r="B50" s="502">
        <v>78.598613889999996</v>
      </c>
      <c r="C50" s="502">
        <v>615.28823991900003</v>
      </c>
      <c r="D50" s="502">
        <v>431.09102855000003</v>
      </c>
      <c r="E50" s="502">
        <v>215.06230166</v>
      </c>
      <c r="F50" s="502">
        <v>4.6642374200000001</v>
      </c>
      <c r="G50" s="502" t="s">
        <v>84</v>
      </c>
      <c r="H50" s="503">
        <f t="shared" si="0"/>
        <v>693.88685380900006</v>
      </c>
      <c r="I50" s="503">
        <f t="shared" si="1"/>
        <v>650.81756762999999</v>
      </c>
      <c r="J50" s="503">
        <f t="shared" si="2"/>
        <v>1344.704421439</v>
      </c>
    </row>
    <row r="51" spans="1:10" ht="15.75" customHeight="1" x14ac:dyDescent="0.2">
      <c r="A51" s="477" t="s">
        <v>619</v>
      </c>
      <c r="B51" s="489">
        <v>2.5512690290000002</v>
      </c>
      <c r="C51" s="489">
        <v>45.666374329999996</v>
      </c>
      <c r="D51" s="489">
        <v>31.599601899</v>
      </c>
      <c r="E51" s="489">
        <v>10.675338108999998</v>
      </c>
      <c r="F51" s="489">
        <v>0.34784607000000001</v>
      </c>
      <c r="G51" s="489" t="s">
        <v>84</v>
      </c>
      <c r="H51" s="490">
        <f t="shared" si="0"/>
        <v>48.217643358999993</v>
      </c>
      <c r="I51" s="490">
        <f t="shared" si="1"/>
        <v>42.622786078000004</v>
      </c>
      <c r="J51" s="490">
        <f t="shared" si="2"/>
        <v>90.840429436999997</v>
      </c>
    </row>
    <row r="52" spans="1:10" ht="15.75" customHeight="1" x14ac:dyDescent="0.2">
      <c r="A52" s="476" t="s">
        <v>620</v>
      </c>
      <c r="B52" s="488">
        <v>64.254414099000002</v>
      </c>
      <c r="C52" s="488">
        <v>484.274319069</v>
      </c>
      <c r="D52" s="488">
        <v>333.14470432000002</v>
      </c>
      <c r="E52" s="488">
        <v>173.29031190999999</v>
      </c>
      <c r="F52" s="488">
        <v>1.9246381299999999</v>
      </c>
      <c r="G52" s="488" t="s">
        <v>84</v>
      </c>
      <c r="H52" s="267">
        <f t="shared" si="0"/>
        <v>548.52873316800003</v>
      </c>
      <c r="I52" s="267">
        <f t="shared" si="1"/>
        <v>508.35965435999998</v>
      </c>
      <c r="J52" s="267">
        <f t="shared" si="2"/>
        <v>1056.8883875280001</v>
      </c>
    </row>
    <row r="53" spans="1:10" s="7" customFormat="1" ht="14.25" customHeight="1" x14ac:dyDescent="0.2">
      <c r="A53" s="477" t="s">
        <v>621</v>
      </c>
      <c r="B53" s="489">
        <v>2.98258461</v>
      </c>
      <c r="C53" s="489">
        <v>5.1177062290000004</v>
      </c>
      <c r="D53" s="489">
        <v>3.2450462200000003</v>
      </c>
      <c r="E53" s="489">
        <v>0.76798428000000007</v>
      </c>
      <c r="F53" s="489">
        <v>0</v>
      </c>
      <c r="G53" s="489" t="s">
        <v>84</v>
      </c>
      <c r="H53" s="490">
        <f t="shared" si="0"/>
        <v>8.1002908389999995</v>
      </c>
      <c r="I53" s="490">
        <f t="shared" si="1"/>
        <v>4.0130305000000002</v>
      </c>
      <c r="J53" s="490">
        <f t="shared" si="2"/>
        <v>12.113321338999999</v>
      </c>
    </row>
    <row r="54" spans="1:10" ht="14.25" customHeight="1" x14ac:dyDescent="0.2">
      <c r="A54" s="476" t="s">
        <v>622</v>
      </c>
      <c r="B54" s="488">
        <v>4.4852655499999994</v>
      </c>
      <c r="C54" s="488">
        <v>56.468787079999998</v>
      </c>
      <c r="D54" s="488">
        <v>41.547098370000001</v>
      </c>
      <c r="E54" s="488">
        <v>22.657632070000002</v>
      </c>
      <c r="F54" s="488">
        <v>1.4083024399999999</v>
      </c>
      <c r="G54" s="488" t="s">
        <v>84</v>
      </c>
      <c r="H54" s="267">
        <f t="shared" si="0"/>
        <v>60.95405263</v>
      </c>
      <c r="I54" s="267">
        <f t="shared" si="1"/>
        <v>65.613032880000006</v>
      </c>
      <c r="J54" s="267">
        <f t="shared" si="2"/>
        <v>126.56708551</v>
      </c>
    </row>
    <row r="55" spans="1:10" s="7" customFormat="1" ht="14.25" customHeight="1" x14ac:dyDescent="0.2">
      <c r="A55" s="478" t="s">
        <v>623</v>
      </c>
      <c r="B55" s="494">
        <v>4.3250805999999997</v>
      </c>
      <c r="C55" s="494">
        <v>23.761053209</v>
      </c>
      <c r="D55" s="494">
        <v>21.554577739999999</v>
      </c>
      <c r="E55" s="494">
        <v>7.6710352899999998</v>
      </c>
      <c r="F55" s="494">
        <v>0.98345078000000008</v>
      </c>
      <c r="G55" s="494" t="s">
        <v>84</v>
      </c>
      <c r="H55" s="495">
        <f t="shared" si="0"/>
        <v>28.086133809</v>
      </c>
      <c r="I55" s="495">
        <f t="shared" si="1"/>
        <v>30.209063809999996</v>
      </c>
      <c r="J55" s="495">
        <f t="shared" si="2"/>
        <v>58.295197618999993</v>
      </c>
    </row>
    <row r="56" spans="1:10" s="47" customFormat="1" ht="14.25" customHeight="1" x14ac:dyDescent="0.2">
      <c r="A56" s="507" t="s">
        <v>624</v>
      </c>
      <c r="B56" s="508">
        <v>22.89259719</v>
      </c>
      <c r="C56" s="508">
        <v>132.7041179</v>
      </c>
      <c r="D56" s="508">
        <v>110.66144167900001</v>
      </c>
      <c r="E56" s="508">
        <v>53.533664139999999</v>
      </c>
      <c r="F56" s="508">
        <v>4.1207944889999997</v>
      </c>
      <c r="G56" s="508" t="s">
        <v>84</v>
      </c>
      <c r="H56" s="509">
        <f t="shared" si="0"/>
        <v>155.59671509</v>
      </c>
      <c r="I56" s="509">
        <f t="shared" si="1"/>
        <v>168.31590030799998</v>
      </c>
      <c r="J56" s="509">
        <f t="shared" si="2"/>
        <v>323.91261539799996</v>
      </c>
    </row>
    <row r="57" spans="1:10" ht="14.25" customHeight="1" x14ac:dyDescent="0.2">
      <c r="A57" s="478" t="s">
        <v>625</v>
      </c>
      <c r="B57" s="494">
        <v>3.4713365490000001</v>
      </c>
      <c r="C57" s="494">
        <v>20.317242899</v>
      </c>
      <c r="D57" s="494">
        <v>18.58420602</v>
      </c>
      <c r="E57" s="494">
        <v>16.846189110000001</v>
      </c>
      <c r="F57" s="494">
        <v>1.1776999999999999E-4</v>
      </c>
      <c r="G57" s="494" t="s">
        <v>84</v>
      </c>
      <c r="H57" s="495">
        <f t="shared" si="0"/>
        <v>23.788579448</v>
      </c>
      <c r="I57" s="495">
        <f t="shared" si="1"/>
        <v>35.430512900000004</v>
      </c>
      <c r="J57" s="495">
        <f t="shared" si="2"/>
        <v>59.219092348000004</v>
      </c>
    </row>
    <row r="58" spans="1:10" ht="14.25" customHeight="1" x14ac:dyDescent="0.2">
      <c r="A58" s="479" t="s">
        <v>332</v>
      </c>
      <c r="B58" s="492">
        <v>1.3553020889999998</v>
      </c>
      <c r="C58" s="492">
        <v>12.842145709</v>
      </c>
      <c r="D58" s="492">
        <v>11.835526389</v>
      </c>
      <c r="E58" s="492">
        <v>5.6135557300000007</v>
      </c>
      <c r="F58" s="492">
        <v>0</v>
      </c>
      <c r="G58" s="492" t="s">
        <v>84</v>
      </c>
      <c r="H58" s="493">
        <f t="shared" si="0"/>
        <v>14.197447798000001</v>
      </c>
      <c r="I58" s="493">
        <f t="shared" si="1"/>
        <v>17.449082119</v>
      </c>
      <c r="J58" s="493">
        <f t="shared" si="2"/>
        <v>31.646529917000002</v>
      </c>
    </row>
    <row r="59" spans="1:10" s="7" customFormat="1" ht="14.25" customHeight="1" x14ac:dyDescent="0.2">
      <c r="A59" s="745" t="s">
        <v>626</v>
      </c>
      <c r="B59" s="489">
        <v>7.5764264699999995</v>
      </c>
      <c r="C59" s="489">
        <v>23.300623569999999</v>
      </c>
      <c r="D59" s="489">
        <v>23.280596710000001</v>
      </c>
      <c r="E59" s="489">
        <v>8.7190410199999988</v>
      </c>
      <c r="F59" s="489">
        <v>0.41225792</v>
      </c>
      <c r="G59" s="489" t="s">
        <v>84</v>
      </c>
      <c r="H59" s="490">
        <f t="shared" si="0"/>
        <v>30.87705004</v>
      </c>
      <c r="I59" s="490">
        <f t="shared" si="1"/>
        <v>32.411895649999998</v>
      </c>
      <c r="J59" s="490">
        <f t="shared" si="2"/>
        <v>63.288945689999998</v>
      </c>
    </row>
    <row r="60" spans="1:10" s="7" customFormat="1" ht="13.5" customHeight="1" x14ac:dyDescent="0.2">
      <c r="A60" s="476" t="s">
        <v>627</v>
      </c>
      <c r="B60" s="488">
        <v>9.6854261699999995</v>
      </c>
      <c r="C60" s="488">
        <v>66.628626049000005</v>
      </c>
      <c r="D60" s="488">
        <v>50.175365190000001</v>
      </c>
      <c r="E60" s="488">
        <v>19.315250539999997</v>
      </c>
      <c r="F60" s="488">
        <v>3.7003890189999997</v>
      </c>
      <c r="G60" s="488" t="s">
        <v>84</v>
      </c>
      <c r="H60" s="267">
        <f t="shared" si="0"/>
        <v>76.314052219000004</v>
      </c>
      <c r="I60" s="267">
        <f t="shared" si="1"/>
        <v>73.191004749000001</v>
      </c>
      <c r="J60" s="267">
        <f t="shared" si="2"/>
        <v>149.50505696800002</v>
      </c>
    </row>
    <row r="61" spans="1:10" s="7" customFormat="1" ht="13.5" customHeight="1" x14ac:dyDescent="0.2">
      <c r="A61" s="477" t="s">
        <v>628</v>
      </c>
      <c r="B61" s="494">
        <v>0.80410590999999998</v>
      </c>
      <c r="C61" s="494">
        <v>9.6154796699999991</v>
      </c>
      <c r="D61" s="494">
        <v>6.7857473690000001</v>
      </c>
      <c r="E61" s="494">
        <v>3.0396277390000002</v>
      </c>
      <c r="F61" s="494">
        <v>8.0297800000000003E-3</v>
      </c>
      <c r="G61" s="494" t="s">
        <v>84</v>
      </c>
      <c r="H61" s="495">
        <f t="shared" si="0"/>
        <v>10.41958558</v>
      </c>
      <c r="I61" s="495">
        <f t="shared" si="1"/>
        <v>9.8334048879999987</v>
      </c>
      <c r="J61" s="495">
        <f t="shared" si="2"/>
        <v>20.252990468</v>
      </c>
    </row>
    <row r="62" spans="1:10" s="7" customFormat="1" ht="13.5" customHeight="1" x14ac:dyDescent="0.2">
      <c r="A62" s="501" t="s">
        <v>629</v>
      </c>
      <c r="B62" s="508">
        <v>25.25995215</v>
      </c>
      <c r="C62" s="508">
        <v>176.228630829</v>
      </c>
      <c r="D62" s="508">
        <v>130.483379189</v>
      </c>
      <c r="E62" s="508">
        <v>54.511390420000005</v>
      </c>
      <c r="F62" s="508">
        <v>9.1873423400000007</v>
      </c>
      <c r="G62" s="508" t="s">
        <v>84</v>
      </c>
      <c r="H62" s="509">
        <f t="shared" si="0"/>
        <v>201.488582979</v>
      </c>
      <c r="I62" s="509">
        <f t="shared" si="1"/>
        <v>194.18211194899999</v>
      </c>
      <c r="J62" s="509">
        <f t="shared" si="2"/>
        <v>395.67069492799999</v>
      </c>
    </row>
    <row r="63" spans="1:10" s="7" customFormat="1" ht="13.5" customHeight="1" x14ac:dyDescent="0.2">
      <c r="A63" s="478" t="s">
        <v>630</v>
      </c>
      <c r="B63" s="494">
        <v>8.367733338999999</v>
      </c>
      <c r="C63" s="494">
        <v>95.011931789000002</v>
      </c>
      <c r="D63" s="494">
        <v>67.27908463</v>
      </c>
      <c r="E63" s="494">
        <v>31.57717547</v>
      </c>
      <c r="F63" s="494">
        <v>4.0048646300000001</v>
      </c>
      <c r="G63" s="494" t="s">
        <v>84</v>
      </c>
      <c r="H63" s="495">
        <f t="shared" si="0"/>
        <v>103.379665128</v>
      </c>
      <c r="I63" s="495">
        <f t="shared" si="1"/>
        <v>102.86112473</v>
      </c>
      <c r="J63" s="495">
        <f t="shared" si="2"/>
        <v>206.240789858</v>
      </c>
    </row>
    <row r="64" spans="1:10" s="7" customFormat="1" ht="13.5" customHeight="1" x14ac:dyDescent="0.2">
      <c r="A64" s="479" t="s">
        <v>333</v>
      </c>
      <c r="B64" s="492">
        <v>6.6756880000000005E-2</v>
      </c>
      <c r="C64" s="492">
        <v>3.3768631090000003</v>
      </c>
      <c r="D64" s="492">
        <v>2.1628744500000003</v>
      </c>
      <c r="E64" s="492">
        <v>1.21008099</v>
      </c>
      <c r="F64" s="492">
        <v>0</v>
      </c>
      <c r="G64" s="492" t="s">
        <v>84</v>
      </c>
      <c r="H64" s="493">
        <f t="shared" si="0"/>
        <v>3.4436199890000001</v>
      </c>
      <c r="I64" s="493">
        <f t="shared" si="1"/>
        <v>3.3729554400000001</v>
      </c>
      <c r="J64" s="493">
        <f t="shared" si="2"/>
        <v>6.8165754290000002</v>
      </c>
    </row>
    <row r="65" spans="1:11" s="7" customFormat="1" ht="13.5" customHeight="1" x14ac:dyDescent="0.2">
      <c r="A65" s="478" t="s">
        <v>631</v>
      </c>
      <c r="B65" s="533">
        <v>0.33688274000000001</v>
      </c>
      <c r="C65" s="533">
        <v>2.5847071499999998</v>
      </c>
      <c r="D65" s="489">
        <v>4.2769818399999995</v>
      </c>
      <c r="E65" s="489">
        <v>1.7146715400000001</v>
      </c>
      <c r="F65" s="489">
        <v>0.14402970000000001</v>
      </c>
      <c r="G65" s="489" t="s">
        <v>84</v>
      </c>
      <c r="H65" s="490">
        <f t="shared" si="0"/>
        <v>2.9215898899999999</v>
      </c>
      <c r="I65" s="490">
        <f t="shared" si="1"/>
        <v>6.1356830799999997</v>
      </c>
      <c r="J65" s="490">
        <f t="shared" si="2"/>
        <v>9.0572729699999996</v>
      </c>
    </row>
    <row r="66" spans="1:11" ht="14.25" customHeight="1" x14ac:dyDescent="0.2">
      <c r="A66" s="479" t="s">
        <v>632</v>
      </c>
      <c r="B66" s="492">
        <v>0.32011757000000002</v>
      </c>
      <c r="C66" s="492">
        <v>4.5290356190000001</v>
      </c>
      <c r="D66" s="492">
        <v>3.1309207190000001</v>
      </c>
      <c r="E66" s="492">
        <v>1.7259695589999999</v>
      </c>
      <c r="F66" s="492">
        <v>7.0413480000000001E-2</v>
      </c>
      <c r="G66" s="492" t="s">
        <v>84</v>
      </c>
      <c r="H66" s="493">
        <f t="shared" si="0"/>
        <v>4.8491531889999999</v>
      </c>
      <c r="I66" s="493">
        <f t="shared" si="1"/>
        <v>4.9273037579999999</v>
      </c>
      <c r="J66" s="493">
        <f t="shared" si="2"/>
        <v>9.7764569469999998</v>
      </c>
    </row>
    <row r="67" spans="1:11" ht="14.25" customHeight="1" x14ac:dyDescent="0.2">
      <c r="A67" s="745" t="s">
        <v>633</v>
      </c>
      <c r="B67" s="751">
        <v>16.168461619999999</v>
      </c>
      <c r="C67" s="751">
        <v>70.726093159999991</v>
      </c>
      <c r="D67" s="751">
        <v>53.633517550000001</v>
      </c>
      <c r="E67" s="751">
        <v>18.283492859999999</v>
      </c>
      <c r="F67" s="751">
        <v>4.9680345300000006</v>
      </c>
      <c r="G67" s="751" t="s">
        <v>84</v>
      </c>
      <c r="H67" s="751">
        <f t="shared" si="0"/>
        <v>86.894554779999993</v>
      </c>
      <c r="I67" s="751">
        <f t="shared" si="1"/>
        <v>76.88504494</v>
      </c>
      <c r="J67" s="751">
        <f t="shared" si="2"/>
        <v>163.77959971999999</v>
      </c>
    </row>
    <row r="68" spans="1:11" ht="14.25" customHeight="1" x14ac:dyDescent="0.2">
      <c r="A68" s="742" t="s">
        <v>634</v>
      </c>
      <c r="B68" s="748">
        <v>0</v>
      </c>
      <c r="C68" s="748">
        <v>6.0262660000000003E-2</v>
      </c>
      <c r="D68" s="748">
        <v>-2.2615999999999999E-4</v>
      </c>
      <c r="E68" s="748">
        <v>0</v>
      </c>
      <c r="F68" s="748">
        <v>0</v>
      </c>
      <c r="G68" s="748" t="s">
        <v>84</v>
      </c>
      <c r="H68" s="748">
        <f t="shared" si="0"/>
        <v>6.0262660000000003E-2</v>
      </c>
      <c r="I68" s="748">
        <f t="shared" si="1"/>
        <v>-2.2615999999999999E-4</v>
      </c>
      <c r="J68" s="748">
        <f t="shared" si="2"/>
        <v>6.00365E-2</v>
      </c>
    </row>
    <row r="69" spans="1:11" ht="14.25" customHeight="1" x14ac:dyDescent="0.2">
      <c r="A69" s="746" t="s">
        <v>641</v>
      </c>
      <c r="B69" s="739">
        <v>391.06497264899997</v>
      </c>
      <c r="C69" s="739">
        <v>2870.1788628200002</v>
      </c>
      <c r="D69" s="739">
        <v>2134.4174303699997</v>
      </c>
      <c r="E69" s="739">
        <v>802.39474471899996</v>
      </c>
      <c r="F69" s="739">
        <v>76.508614099999988</v>
      </c>
      <c r="G69" s="739" t="s">
        <v>84</v>
      </c>
      <c r="H69" s="739">
        <f t="shared" si="0"/>
        <v>3261.2438354690003</v>
      </c>
      <c r="I69" s="739">
        <f t="shared" si="1"/>
        <v>3013.3207891889997</v>
      </c>
      <c r="J69" s="739">
        <f t="shared" si="2"/>
        <v>6274.564624658</v>
      </c>
    </row>
    <row r="70" spans="1:11" ht="14.25" customHeight="1" x14ac:dyDescent="0.2">
      <c r="A70" s="747" t="s">
        <v>118</v>
      </c>
      <c r="B70" s="752">
        <v>4.909613899</v>
      </c>
      <c r="C70" s="752">
        <v>37.144886479999997</v>
      </c>
      <c r="D70" s="752">
        <v>25.07526064</v>
      </c>
      <c r="E70" s="752">
        <v>7.9298994500000006</v>
      </c>
      <c r="F70" s="752">
        <v>0.83523411000000003</v>
      </c>
      <c r="G70" s="752" t="s">
        <v>84</v>
      </c>
      <c r="H70" s="752">
        <f t="shared" si="0"/>
        <v>42.054500378999997</v>
      </c>
      <c r="I70" s="752">
        <f t="shared" si="1"/>
        <v>33.840394200000006</v>
      </c>
      <c r="J70" s="752">
        <f t="shared" si="2"/>
        <v>75.89489457900001</v>
      </c>
    </row>
    <row r="71" spans="1:11" ht="15" customHeight="1" x14ac:dyDescent="0.2">
      <c r="A71" s="511" t="s">
        <v>663</v>
      </c>
      <c r="B71" s="3"/>
      <c r="C71" s="3"/>
      <c r="D71" s="212"/>
      <c r="E71" s="3"/>
      <c r="F71" s="3"/>
      <c r="G71" s="212"/>
      <c r="H71" s="3"/>
      <c r="I71" s="3"/>
      <c r="J71" s="3"/>
    </row>
    <row r="72" spans="1:11" ht="15" customHeight="1" x14ac:dyDescent="0.2">
      <c r="A72" s="511" t="s">
        <v>398</v>
      </c>
      <c r="B72" s="3"/>
      <c r="C72" s="3"/>
      <c r="D72" s="212"/>
      <c r="E72" s="3"/>
      <c r="F72" s="3"/>
      <c r="G72" s="212"/>
      <c r="H72" s="3"/>
      <c r="I72" s="3"/>
      <c r="J72" s="3"/>
    </row>
    <row r="73" spans="1:11" ht="15" customHeight="1" x14ac:dyDescent="0.2">
      <c r="A73" s="22" t="s">
        <v>655</v>
      </c>
      <c r="B73" s="3"/>
      <c r="C73" s="3"/>
      <c r="D73" s="3"/>
      <c r="E73" s="212"/>
      <c r="F73" s="3"/>
      <c r="G73" s="3"/>
      <c r="H73" s="212"/>
      <c r="I73" s="3"/>
      <c r="J73" s="3"/>
      <c r="K73" s="744"/>
    </row>
    <row r="74" spans="1:11" ht="15" customHeight="1" x14ac:dyDescent="0.2">
      <c r="A74" s="38" t="s">
        <v>349</v>
      </c>
      <c r="B74" s="3"/>
      <c r="C74" s="3"/>
      <c r="D74" s="212"/>
      <c r="E74" s="3"/>
      <c r="F74" s="3"/>
      <c r="G74" s="212"/>
      <c r="H74" s="3"/>
      <c r="I74" s="3"/>
      <c r="J74" s="3"/>
    </row>
    <row r="75" spans="1:11" x14ac:dyDescent="0.2">
      <c r="A75" s="242" t="s">
        <v>742</v>
      </c>
      <c r="B75" s="3"/>
      <c r="C75" s="3"/>
      <c r="D75" s="212"/>
      <c r="E75" s="3"/>
      <c r="F75" s="3"/>
      <c r="G75" s="212"/>
      <c r="H75" s="3"/>
      <c r="I75" s="3"/>
      <c r="J75" s="3"/>
    </row>
    <row r="78" spans="1:11" ht="16.5" x14ac:dyDescent="0.25">
      <c r="A78" s="88" t="s">
        <v>806</v>
      </c>
    </row>
    <row r="79" spans="1:11" ht="13.5" thickBot="1" x14ac:dyDescent="0.25">
      <c r="A79" s="205"/>
      <c r="J79" s="398" t="s">
        <v>24</v>
      </c>
    </row>
    <row r="80" spans="1:11" x14ac:dyDescent="0.2">
      <c r="A80" s="204" t="s">
        <v>642</v>
      </c>
      <c r="B80" s="480" t="s">
        <v>34</v>
      </c>
      <c r="C80" s="480" t="s">
        <v>455</v>
      </c>
      <c r="D80" s="480" t="s">
        <v>457</v>
      </c>
      <c r="E80" s="480" t="s">
        <v>97</v>
      </c>
      <c r="F80" s="480" t="s">
        <v>267</v>
      </c>
      <c r="G80" s="481">
        <v>300000</v>
      </c>
      <c r="H80" s="758" t="s">
        <v>348</v>
      </c>
      <c r="I80" s="758" t="s">
        <v>348</v>
      </c>
      <c r="J80" s="758"/>
    </row>
    <row r="81" spans="1:10" x14ac:dyDescent="0.2">
      <c r="A81" s="203"/>
      <c r="B81" s="483" t="s">
        <v>454</v>
      </c>
      <c r="C81" s="483" t="s">
        <v>35</v>
      </c>
      <c r="D81" s="483" t="s">
        <v>35</v>
      </c>
      <c r="E81" s="483" t="s">
        <v>35</v>
      </c>
      <c r="F81" s="483" t="s">
        <v>35</v>
      </c>
      <c r="G81" s="483" t="s">
        <v>36</v>
      </c>
      <c r="H81" s="759" t="s">
        <v>281</v>
      </c>
      <c r="I81" s="759" t="s">
        <v>471</v>
      </c>
      <c r="J81" s="759" t="s">
        <v>340</v>
      </c>
    </row>
    <row r="82" spans="1:10" ht="13.5" thickBot="1" x14ac:dyDescent="0.25">
      <c r="A82" s="206"/>
      <c r="B82" s="485" t="s">
        <v>36</v>
      </c>
      <c r="C82" s="485" t="s">
        <v>456</v>
      </c>
      <c r="D82" s="485" t="s">
        <v>99</v>
      </c>
      <c r="E82" s="485" t="s">
        <v>100</v>
      </c>
      <c r="F82" s="485" t="s">
        <v>268</v>
      </c>
      <c r="G82" s="485" t="s">
        <v>101</v>
      </c>
      <c r="H82" s="760" t="s">
        <v>456</v>
      </c>
      <c r="I82" s="760" t="s">
        <v>101</v>
      </c>
      <c r="J82" s="760" t="s">
        <v>650</v>
      </c>
    </row>
    <row r="84" spans="1:10" x14ac:dyDescent="0.2">
      <c r="A84" s="496" t="s">
        <v>595</v>
      </c>
      <c r="B84" s="512">
        <f>B9/B$69</f>
        <v>0.33618872014651707</v>
      </c>
      <c r="C84" s="512">
        <f t="shared" ref="C84:J84" si="3">C9/C$69</f>
        <v>0.2843919012413097</v>
      </c>
      <c r="D84" s="512">
        <f t="shared" si="3"/>
        <v>0.27853218177052796</v>
      </c>
      <c r="E84" s="512">
        <f t="shared" si="3"/>
        <v>0.25498772540148124</v>
      </c>
      <c r="F84" s="512">
        <f t="shared" si="3"/>
        <v>0.37462734487043864</v>
      </c>
      <c r="G84" s="512" t="s">
        <v>84</v>
      </c>
      <c r="H84" s="513">
        <f t="shared" si="3"/>
        <v>0.29060300430210156</v>
      </c>
      <c r="I84" s="513">
        <f t="shared" si="3"/>
        <v>0.27470257280599186</v>
      </c>
      <c r="J84" s="513">
        <f t="shared" si="3"/>
        <v>0.28296692058148576</v>
      </c>
    </row>
    <row r="85" spans="1:10" x14ac:dyDescent="0.2">
      <c r="A85" s="476" t="s">
        <v>596</v>
      </c>
      <c r="B85" s="514">
        <f t="shared" ref="B85:J85" si="4">B10/B$69</f>
        <v>4.3735584688509528E-2</v>
      </c>
      <c r="C85" s="514">
        <f t="shared" si="4"/>
        <v>3.5500510574413661E-2</v>
      </c>
      <c r="D85" s="514">
        <f t="shared" si="4"/>
        <v>3.6011706579193219E-2</v>
      </c>
      <c r="E85" s="514">
        <f t="shared" si="4"/>
        <v>6.2789620983427418E-3</v>
      </c>
      <c r="F85" s="514">
        <f t="shared" si="4"/>
        <v>8.5125822452977895E-2</v>
      </c>
      <c r="G85" s="514" t="s">
        <v>84</v>
      </c>
      <c r="H85" s="515">
        <f t="shared" si="4"/>
        <v>3.6488001604114063E-2</v>
      </c>
      <c r="I85" s="515">
        <f t="shared" si="4"/>
        <v>2.9341409460024961E-2</v>
      </c>
      <c r="J85" s="515">
        <f t="shared" si="4"/>
        <v>3.3055895001050391E-2</v>
      </c>
    </row>
    <row r="86" spans="1:10" x14ac:dyDescent="0.2">
      <c r="A86" s="477" t="s">
        <v>321</v>
      </c>
      <c r="B86" s="516">
        <f t="shared" ref="B86:J86" si="5">B11/B$69</f>
        <v>0.2860204558626967</v>
      </c>
      <c r="C86" s="516">
        <f t="shared" si="5"/>
        <v>0.24149852642945541</v>
      </c>
      <c r="D86" s="516">
        <f t="shared" si="5"/>
        <v>0.23393655866249349</v>
      </c>
      <c r="E86" s="516">
        <f t="shared" si="5"/>
        <v>0.23925775044455386</v>
      </c>
      <c r="F86" s="516">
        <f t="shared" si="5"/>
        <v>0.28774309336234599</v>
      </c>
      <c r="G86" s="516" t="s">
        <v>84</v>
      </c>
      <c r="H86" s="517">
        <f t="shared" si="5"/>
        <v>0.24683727691684032</v>
      </c>
      <c r="I86" s="517">
        <f t="shared" si="5"/>
        <v>0.23671965422638583</v>
      </c>
      <c r="J86" s="517">
        <f t="shared" si="5"/>
        <v>0.24197835129983331</v>
      </c>
    </row>
    <row r="87" spans="1:10" x14ac:dyDescent="0.2">
      <c r="A87" s="476" t="s">
        <v>597</v>
      </c>
      <c r="B87" s="514">
        <f t="shared" ref="B87:J87" si="6">B12/B$69</f>
        <v>6.0386997153017421E-3</v>
      </c>
      <c r="C87" s="514">
        <f t="shared" si="6"/>
        <v>7.0707199585675184E-3</v>
      </c>
      <c r="D87" s="514">
        <f t="shared" si="6"/>
        <v>8.3931210948247122E-3</v>
      </c>
      <c r="E87" s="514">
        <f t="shared" si="6"/>
        <v>9.2435742741528611E-3</v>
      </c>
      <c r="F87" s="514">
        <f t="shared" si="6"/>
        <v>6.8563063933476753E-4</v>
      </c>
      <c r="G87" s="514" t="s">
        <v>84</v>
      </c>
      <c r="H87" s="515">
        <f t="shared" si="6"/>
        <v>6.9469674921568275E-3</v>
      </c>
      <c r="I87" s="515">
        <f t="shared" si="6"/>
        <v>8.4238877324547233E-3</v>
      </c>
      <c r="J87" s="515">
        <f t="shared" si="6"/>
        <v>7.6562492878330069E-3</v>
      </c>
    </row>
    <row r="88" spans="1:10" x14ac:dyDescent="0.2">
      <c r="A88" s="477" t="s">
        <v>598</v>
      </c>
      <c r="B88" s="516">
        <f t="shared" ref="B88:J88" si="7">B13/B$69</f>
        <v>3.9397987745194192E-4</v>
      </c>
      <c r="C88" s="516">
        <f t="shared" si="7"/>
        <v>3.2214427887311282E-4</v>
      </c>
      <c r="D88" s="516">
        <f t="shared" si="7"/>
        <v>1.9079543401658114E-4</v>
      </c>
      <c r="E88" s="516">
        <f t="shared" si="7"/>
        <v>2.0743858443176901E-4</v>
      </c>
      <c r="F88" s="516">
        <f t="shared" si="7"/>
        <v>1.0727984157799563E-3</v>
      </c>
      <c r="G88" s="516" t="s">
        <v>84</v>
      </c>
      <c r="H88" s="517">
        <f t="shared" si="7"/>
        <v>3.3075828868370222E-4</v>
      </c>
      <c r="I88" s="517">
        <f t="shared" si="7"/>
        <v>2.1762138712635737E-4</v>
      </c>
      <c r="J88" s="517">
        <f t="shared" si="7"/>
        <v>2.7642499260967246E-4</v>
      </c>
    </row>
    <row r="89" spans="1:10" x14ac:dyDescent="0.2">
      <c r="A89" s="501" t="s">
        <v>322</v>
      </c>
      <c r="B89" s="520">
        <f t="shared" ref="B89:J89" si="8">B14/B$69</f>
        <v>1.5886987187615838E-2</v>
      </c>
      <c r="C89" s="520">
        <f t="shared" si="8"/>
        <v>2.5431102317186004E-2</v>
      </c>
      <c r="D89" s="520">
        <f t="shared" si="8"/>
        <v>3.3165215661085039E-2</v>
      </c>
      <c r="E89" s="520">
        <f t="shared" si="8"/>
        <v>3.7318766825281957E-2</v>
      </c>
      <c r="F89" s="520">
        <f t="shared" si="8"/>
        <v>0</v>
      </c>
      <c r="G89" s="520" t="s">
        <v>84</v>
      </c>
      <c r="H89" s="521">
        <f t="shared" si="8"/>
        <v>2.4286640476733797E-2</v>
      </c>
      <c r="I89" s="521">
        <f t="shared" si="8"/>
        <v>3.3429164638030813E-2</v>
      </c>
      <c r="J89" s="521">
        <f t="shared" si="8"/>
        <v>2.8677281065984338E-2</v>
      </c>
    </row>
    <row r="90" spans="1:10" x14ac:dyDescent="0.2">
      <c r="A90" s="477" t="s">
        <v>599</v>
      </c>
      <c r="B90" s="516">
        <f t="shared" ref="B90:J90" si="9">B15/B$69</f>
        <v>1.9634432989455402E-4</v>
      </c>
      <c r="C90" s="516">
        <f t="shared" si="9"/>
        <v>5.5609968447464591E-4</v>
      </c>
      <c r="D90" s="516">
        <f t="shared" si="9"/>
        <v>1.4517652198252746E-3</v>
      </c>
      <c r="E90" s="516">
        <f t="shared" si="9"/>
        <v>1.9820104885618923E-4</v>
      </c>
      <c r="F90" s="516">
        <f t="shared" si="9"/>
        <v>0</v>
      </c>
      <c r="G90" s="516" t="s">
        <v>84</v>
      </c>
      <c r="H90" s="517">
        <f t="shared" si="9"/>
        <v>5.1296040234888524E-4</v>
      </c>
      <c r="I90" s="517">
        <f t="shared" si="9"/>
        <v>1.0811024440835503E-3</v>
      </c>
      <c r="J90" s="517">
        <f t="shared" si="9"/>
        <v>7.8580709817276703E-4</v>
      </c>
    </row>
    <row r="91" spans="1:10" x14ac:dyDescent="0.2">
      <c r="A91" s="476" t="s">
        <v>600</v>
      </c>
      <c r="B91" s="514">
        <f t="shared" ref="B91:J91" si="10">B16/B$69</f>
        <v>4.5145840805962934E-4</v>
      </c>
      <c r="C91" s="514">
        <f t="shared" si="10"/>
        <v>2.938130138243187E-3</v>
      </c>
      <c r="D91" s="514">
        <f t="shared" si="10"/>
        <v>1.5641100997855326E-3</v>
      </c>
      <c r="E91" s="514">
        <f t="shared" si="10"/>
        <v>2.511394563913429E-4</v>
      </c>
      <c r="F91" s="514">
        <f t="shared" si="10"/>
        <v>0</v>
      </c>
      <c r="G91" s="514" t="s">
        <v>84</v>
      </c>
      <c r="H91" s="515">
        <f t="shared" si="10"/>
        <v>2.639946297594723E-3</v>
      </c>
      <c r="I91" s="515">
        <f t="shared" si="10"/>
        <v>1.1747759656723252E-3</v>
      </c>
      <c r="J91" s="515">
        <f t="shared" si="10"/>
        <v>1.9363073226235546E-3</v>
      </c>
    </row>
    <row r="92" spans="1:10" x14ac:dyDescent="0.2">
      <c r="A92" s="491" t="s">
        <v>601</v>
      </c>
      <c r="B92" s="516">
        <f t="shared" ref="B92:J92" si="11">B17/B$69</f>
        <v>1.3964315144382605E-2</v>
      </c>
      <c r="C92" s="516">
        <f t="shared" si="11"/>
        <v>2.0627895893857058E-2</v>
      </c>
      <c r="D92" s="516">
        <f t="shared" si="11"/>
        <v>2.9232660885450099E-2</v>
      </c>
      <c r="E92" s="516">
        <f t="shared" si="11"/>
        <v>3.3346609092474055E-2</v>
      </c>
      <c r="F92" s="516">
        <f t="shared" si="11"/>
        <v>0</v>
      </c>
      <c r="G92" s="516" t="s">
        <v>84</v>
      </c>
      <c r="H92" s="517">
        <f t="shared" si="11"/>
        <v>1.9828847078433885E-2</v>
      </c>
      <c r="I92" s="517">
        <f t="shared" si="11"/>
        <v>2.9585912372772694E-2</v>
      </c>
      <c r="J92" s="517">
        <f t="shared" si="11"/>
        <v>2.4514617239659718E-2</v>
      </c>
    </row>
    <row r="93" spans="1:10" x14ac:dyDescent="0.2">
      <c r="A93" s="476" t="s">
        <v>323</v>
      </c>
      <c r="B93" s="514">
        <f t="shared" ref="B93:J93" si="12">B18/B$69</f>
        <v>3.5322437359784138E-4</v>
      </c>
      <c r="C93" s="514">
        <f t="shared" si="12"/>
        <v>2.7355048501353238E-4</v>
      </c>
      <c r="D93" s="514">
        <f t="shared" si="12"/>
        <v>4.5425525307480534E-4</v>
      </c>
      <c r="E93" s="514">
        <f t="shared" si="12"/>
        <v>2.853240633825139E-3</v>
      </c>
      <c r="F93" s="514">
        <f t="shared" si="12"/>
        <v>0</v>
      </c>
      <c r="G93" s="514" t="s">
        <v>84</v>
      </c>
      <c r="H93" s="515">
        <f t="shared" si="12"/>
        <v>2.8310440634906524E-4</v>
      </c>
      <c r="I93" s="515">
        <f t="shared" si="12"/>
        <v>1.0815295974104108E-3</v>
      </c>
      <c r="J93" s="515">
        <f t="shared" si="12"/>
        <v>6.6654315800085612E-4</v>
      </c>
    </row>
    <row r="94" spans="1:10" x14ac:dyDescent="0.2">
      <c r="A94" s="477" t="s">
        <v>602</v>
      </c>
      <c r="B94" s="516">
        <f t="shared" ref="B94:J94" si="13">B19/B$69</f>
        <v>9.2164493168120528E-4</v>
      </c>
      <c r="C94" s="516">
        <f t="shared" si="13"/>
        <v>1.0354261152491725E-3</v>
      </c>
      <c r="D94" s="516">
        <f t="shared" si="13"/>
        <v>4.6242420294932799E-4</v>
      </c>
      <c r="E94" s="516">
        <f t="shared" si="13"/>
        <v>6.6957659373523325E-4</v>
      </c>
      <c r="F94" s="516">
        <f t="shared" si="13"/>
        <v>0</v>
      </c>
      <c r="G94" s="516" t="s">
        <v>84</v>
      </c>
      <c r="H94" s="517">
        <f t="shared" si="13"/>
        <v>1.0217822917006094E-3</v>
      </c>
      <c r="I94" s="517">
        <f t="shared" si="13"/>
        <v>5.0584425809183087E-4</v>
      </c>
      <c r="J94" s="517">
        <f t="shared" si="13"/>
        <v>7.7400624736807301E-4</v>
      </c>
    </row>
    <row r="95" spans="1:10" x14ac:dyDescent="0.2">
      <c r="A95" s="501" t="s">
        <v>324</v>
      </c>
      <c r="B95" s="520">
        <f t="shared" ref="B95:J95" si="14">B20/B$69</f>
        <v>5.7663881751537034E-2</v>
      </c>
      <c r="C95" s="520">
        <f t="shared" si="14"/>
        <v>5.5240761725288794E-2</v>
      </c>
      <c r="D95" s="520">
        <f t="shared" si="14"/>
        <v>3.6406341245315665E-2</v>
      </c>
      <c r="E95" s="520">
        <f t="shared" si="14"/>
        <v>1.8079724955178268E-2</v>
      </c>
      <c r="F95" s="520">
        <f t="shared" si="14"/>
        <v>4.2418752949283925E-6</v>
      </c>
      <c r="G95" s="520" t="s">
        <v>84</v>
      </c>
      <c r="H95" s="521">
        <f t="shared" si="14"/>
        <v>5.5531324901364136E-2</v>
      </c>
      <c r="I95" s="521">
        <f t="shared" si="14"/>
        <v>3.0602028994336925E-2</v>
      </c>
      <c r="J95" s="521">
        <f t="shared" si="14"/>
        <v>4.3559184982479522E-2</v>
      </c>
    </row>
    <row r="96" spans="1:10" x14ac:dyDescent="0.2">
      <c r="A96" s="491" t="s">
        <v>603</v>
      </c>
      <c r="B96" s="516">
        <f t="shared" ref="B96:J96" si="15">B21/B$69</f>
        <v>9.7185977901713735E-3</v>
      </c>
      <c r="C96" s="516">
        <f t="shared" si="15"/>
        <v>3.75814522179361E-3</v>
      </c>
      <c r="D96" s="516">
        <f t="shared" si="15"/>
        <v>1.7315778658907018E-3</v>
      </c>
      <c r="E96" s="516">
        <f t="shared" si="15"/>
        <v>1.0894089171859219E-3</v>
      </c>
      <c r="F96" s="516">
        <f t="shared" si="15"/>
        <v>4.2418752949283925E-6</v>
      </c>
      <c r="G96" s="516" t="s">
        <v>84</v>
      </c>
      <c r="H96" s="517">
        <f t="shared" si="15"/>
        <v>4.4728799482428826E-3</v>
      </c>
      <c r="I96" s="517">
        <f t="shared" si="15"/>
        <v>1.5167221908126357E-3</v>
      </c>
      <c r="J96" s="517">
        <f t="shared" si="15"/>
        <v>3.0532034990466287E-3</v>
      </c>
    </row>
    <row r="97" spans="1:10" x14ac:dyDescent="0.2">
      <c r="A97" s="476" t="s">
        <v>325</v>
      </c>
      <c r="B97" s="514">
        <f t="shared" ref="B97:J97" si="16">B22/B$69</f>
        <v>3.0053045815864002E-2</v>
      </c>
      <c r="C97" s="514">
        <f t="shared" si="16"/>
        <v>2.1747033091754204E-2</v>
      </c>
      <c r="D97" s="514">
        <f t="shared" si="16"/>
        <v>1.7058486231855952E-2</v>
      </c>
      <c r="E97" s="514">
        <f t="shared" si="16"/>
        <v>6.7237980252343099E-3</v>
      </c>
      <c r="F97" s="514">
        <f t="shared" si="16"/>
        <v>0</v>
      </c>
      <c r="G97" s="514" t="s">
        <v>84</v>
      </c>
      <c r="H97" s="515">
        <f t="shared" si="16"/>
        <v>2.2743030570829277E-2</v>
      </c>
      <c r="I97" s="515">
        <f t="shared" si="16"/>
        <v>1.3873421873630437E-2</v>
      </c>
      <c r="J97" s="515">
        <f t="shared" si="16"/>
        <v>1.8483455942462517E-2</v>
      </c>
    </row>
    <row r="98" spans="1:10" x14ac:dyDescent="0.2">
      <c r="A98" s="477" t="s">
        <v>326</v>
      </c>
      <c r="B98" s="516">
        <f t="shared" ref="B98:J98" si="17">B23/B$69</f>
        <v>4.0254533392151547E-4</v>
      </c>
      <c r="C98" s="516">
        <f t="shared" si="17"/>
        <v>3.9557745466931336E-4</v>
      </c>
      <c r="D98" s="516">
        <f t="shared" si="17"/>
        <v>5.1691450992730225E-4</v>
      </c>
      <c r="E98" s="516">
        <f t="shared" si="17"/>
        <v>5.5448506228167073E-5</v>
      </c>
      <c r="F98" s="516">
        <f t="shared" si="17"/>
        <v>0</v>
      </c>
      <c r="G98" s="516" t="s">
        <v>84</v>
      </c>
      <c r="H98" s="517">
        <f t="shared" si="17"/>
        <v>3.9641299277889849E-4</v>
      </c>
      <c r="I98" s="517">
        <f t="shared" si="17"/>
        <v>3.809096376721703E-4</v>
      </c>
      <c r="J98" s="517">
        <f t="shared" si="17"/>
        <v>3.8896760253433952E-4</v>
      </c>
    </row>
    <row r="99" spans="1:10" x14ac:dyDescent="0.2">
      <c r="A99" s="476" t="s">
        <v>604</v>
      </c>
      <c r="B99" s="514">
        <f t="shared" ref="B99:J99" si="18">B24/B$69</f>
        <v>1.4246293812154968E-3</v>
      </c>
      <c r="C99" s="514">
        <f t="shared" si="18"/>
        <v>1.005489430426827E-3</v>
      </c>
      <c r="D99" s="514">
        <f t="shared" si="18"/>
        <v>7.976606945647299E-4</v>
      </c>
      <c r="E99" s="514">
        <f t="shared" si="18"/>
        <v>2.542393182939418E-3</v>
      </c>
      <c r="F99" s="514">
        <f t="shared" si="18"/>
        <v>0</v>
      </c>
      <c r="G99" s="514" t="s">
        <v>84</v>
      </c>
      <c r="H99" s="515">
        <f t="shared" si="18"/>
        <v>1.0557496874516446E-3</v>
      </c>
      <c r="I99" s="515">
        <f t="shared" si="18"/>
        <v>1.2419998004949424E-3</v>
      </c>
      <c r="J99" s="515">
        <f t="shared" si="18"/>
        <v>1.1451951503952606E-3</v>
      </c>
    </row>
    <row r="100" spans="1:10" x14ac:dyDescent="0.2">
      <c r="A100" s="477" t="s">
        <v>605</v>
      </c>
      <c r="B100" s="516">
        <f t="shared" ref="B100:J100" si="19">B25/B$69</f>
        <v>1.3714150650392479E-2</v>
      </c>
      <c r="C100" s="516">
        <f t="shared" si="19"/>
        <v>2.5102493403219812E-2</v>
      </c>
      <c r="D100" s="516">
        <f t="shared" si="19"/>
        <v>1.3206560098281046E-2</v>
      </c>
      <c r="E100" s="516">
        <f t="shared" si="19"/>
        <v>6.4581144556408211E-3</v>
      </c>
      <c r="F100" s="516">
        <f t="shared" si="19"/>
        <v>0</v>
      </c>
      <c r="G100" s="516" t="s">
        <v>84</v>
      </c>
      <c r="H100" s="517">
        <f t="shared" si="19"/>
        <v>2.3736885012116057E-2</v>
      </c>
      <c r="I100" s="517">
        <f t="shared" si="19"/>
        <v>1.1074250471016468E-2</v>
      </c>
      <c r="J100" s="517">
        <f t="shared" si="19"/>
        <v>1.7655733220540103E-2</v>
      </c>
    </row>
    <row r="101" spans="1:10" x14ac:dyDescent="0.2">
      <c r="A101" s="479" t="s">
        <v>327</v>
      </c>
      <c r="B101" s="522">
        <f t="shared" ref="B101:J101" si="20">B26/B$69</f>
        <v>2.3509127748579275E-3</v>
      </c>
      <c r="C101" s="522">
        <f t="shared" si="20"/>
        <v>3.2320231223797995E-3</v>
      </c>
      <c r="D101" s="522">
        <f t="shared" si="20"/>
        <v>3.0951418429218873E-3</v>
      </c>
      <c r="E101" s="522">
        <f t="shared" si="20"/>
        <v>1.2105618667033616E-3</v>
      </c>
      <c r="F101" s="522">
        <f t="shared" si="20"/>
        <v>0</v>
      </c>
      <c r="G101" s="522" t="s">
        <v>84</v>
      </c>
      <c r="H101" s="523">
        <f t="shared" si="20"/>
        <v>3.1263666884122246E-3</v>
      </c>
      <c r="I101" s="523">
        <f t="shared" si="20"/>
        <v>2.5147250190509728E-3</v>
      </c>
      <c r="J101" s="523">
        <f t="shared" si="20"/>
        <v>2.8326295659069347E-3</v>
      </c>
    </row>
    <row r="102" spans="1:10" x14ac:dyDescent="0.2">
      <c r="A102" s="475" t="s">
        <v>606</v>
      </c>
      <c r="B102" s="518">
        <f t="shared" ref="B102:J102" si="21">B27/B$69</f>
        <v>0.16562252096183902</v>
      </c>
      <c r="C102" s="518">
        <f t="shared" si="21"/>
        <v>0.1748595153010416</v>
      </c>
      <c r="D102" s="518">
        <f t="shared" si="21"/>
        <v>0.17892129897186942</v>
      </c>
      <c r="E102" s="518">
        <f t="shared" si="21"/>
        <v>0.15226265830390728</v>
      </c>
      <c r="F102" s="518">
        <f t="shared" si="21"/>
        <v>0.15283697864029144</v>
      </c>
      <c r="G102" s="518" t="s">
        <v>84</v>
      </c>
      <c r="H102" s="519">
        <f t="shared" si="21"/>
        <v>0.173751881183245</v>
      </c>
      <c r="I102" s="519">
        <f t="shared" si="21"/>
        <v>0.17116028379700357</v>
      </c>
      <c r="J102" s="519">
        <f t="shared" si="21"/>
        <v>0.17250728259380982</v>
      </c>
    </row>
    <row r="103" spans="1:10" x14ac:dyDescent="0.2">
      <c r="A103" s="479" t="s">
        <v>607</v>
      </c>
      <c r="B103" s="522">
        <f t="shared" ref="B103:J103" si="22">B28/B$69</f>
        <v>1.0684963346871832E-2</v>
      </c>
      <c r="C103" s="522">
        <f t="shared" si="22"/>
        <v>8.5150650315177628E-3</v>
      </c>
      <c r="D103" s="522">
        <f t="shared" si="22"/>
        <v>1.021452092678077E-2</v>
      </c>
      <c r="E103" s="522">
        <f t="shared" si="22"/>
        <v>4.0625299473285694E-3</v>
      </c>
      <c r="F103" s="522">
        <f t="shared" si="22"/>
        <v>8.0009880874315834E-3</v>
      </c>
      <c r="G103" s="522" t="s">
        <v>84</v>
      </c>
      <c r="H103" s="523">
        <f t="shared" si="22"/>
        <v>8.775263676009188E-3</v>
      </c>
      <c r="I103" s="523">
        <f t="shared" si="22"/>
        <v>8.5201511870595919E-3</v>
      </c>
      <c r="J103" s="523">
        <f t="shared" si="22"/>
        <v>8.652747483648594E-3</v>
      </c>
    </row>
    <row r="104" spans="1:10" x14ac:dyDescent="0.2">
      <c r="A104" s="477" t="s">
        <v>328</v>
      </c>
      <c r="B104" s="516">
        <f t="shared" ref="B104:J104" si="23">B29/B$69</f>
        <v>5.3861970112842487E-2</v>
      </c>
      <c r="C104" s="516">
        <f t="shared" si="23"/>
        <v>4.8938584479711895E-2</v>
      </c>
      <c r="D104" s="516">
        <f t="shared" si="23"/>
        <v>5.1332152971130453E-2</v>
      </c>
      <c r="E104" s="516">
        <f t="shared" si="23"/>
        <v>4.7554553891504904E-2</v>
      </c>
      <c r="F104" s="516">
        <f t="shared" si="23"/>
        <v>5.0930824794537748E-2</v>
      </c>
      <c r="G104" s="516" t="s">
        <v>84</v>
      </c>
      <c r="H104" s="517">
        <f t="shared" si="23"/>
        <v>4.9528961576640565E-2</v>
      </c>
      <c r="I104" s="517">
        <f t="shared" si="23"/>
        <v>5.0316054478489948E-2</v>
      </c>
      <c r="J104" s="517">
        <f t="shared" si="23"/>
        <v>4.9906958066603418E-2</v>
      </c>
    </row>
    <row r="105" spans="1:10" x14ac:dyDescent="0.2">
      <c r="A105" s="476" t="s">
        <v>608</v>
      </c>
      <c r="B105" s="514">
        <f t="shared" ref="B105:J105" si="24">B30/B$69</f>
        <v>3.0909626878931139E-2</v>
      </c>
      <c r="C105" s="514">
        <f t="shared" si="24"/>
        <v>3.1191657227257089E-2</v>
      </c>
      <c r="D105" s="514">
        <f t="shared" si="24"/>
        <v>3.1562418743142431E-2</v>
      </c>
      <c r="E105" s="514">
        <f t="shared" si="24"/>
        <v>3.0914819524007556E-2</v>
      </c>
      <c r="F105" s="514">
        <f t="shared" si="24"/>
        <v>5.0930824794537748E-2</v>
      </c>
      <c r="G105" s="514" t="s">
        <v>84</v>
      </c>
      <c r="H105" s="515">
        <f t="shared" si="24"/>
        <v>3.1157838170474291E-2</v>
      </c>
      <c r="I105" s="515">
        <f t="shared" si="24"/>
        <v>3.188174076741962E-2</v>
      </c>
      <c r="J105" s="515">
        <f t="shared" si="24"/>
        <v>3.1505487907979732E-2</v>
      </c>
    </row>
    <row r="106" spans="1:10" x14ac:dyDescent="0.2">
      <c r="A106" s="477" t="s">
        <v>635</v>
      </c>
      <c r="B106" s="516">
        <f t="shared" ref="B106:J106" si="25">B31/B$69</f>
        <v>2.2952343233911345E-2</v>
      </c>
      <c r="C106" s="516">
        <f t="shared" si="25"/>
        <v>1.7746927252454803E-2</v>
      </c>
      <c r="D106" s="516">
        <f t="shared" si="25"/>
        <v>1.97697342275195E-2</v>
      </c>
      <c r="E106" s="516">
        <f t="shared" si="25"/>
        <v>1.6639734367497341E-2</v>
      </c>
      <c r="F106" s="516">
        <f t="shared" si="25"/>
        <v>0</v>
      </c>
      <c r="G106" s="516" t="s">
        <v>84</v>
      </c>
      <c r="H106" s="517">
        <f t="shared" si="25"/>
        <v>1.8371123406166267E-2</v>
      </c>
      <c r="I106" s="517">
        <f t="shared" si="25"/>
        <v>1.8434313710738458E-2</v>
      </c>
      <c r="J106" s="517">
        <f t="shared" si="25"/>
        <v>1.8401470158464311E-2</v>
      </c>
    </row>
    <row r="107" spans="1:10" x14ac:dyDescent="0.2">
      <c r="A107" s="476" t="s">
        <v>329</v>
      </c>
      <c r="B107" s="514">
        <f t="shared" ref="B107:J107" si="26">B32/B$69</f>
        <v>6.8792839480784407E-2</v>
      </c>
      <c r="C107" s="514">
        <f t="shared" si="26"/>
        <v>5.8524582455450412E-2</v>
      </c>
      <c r="D107" s="514">
        <f t="shared" si="26"/>
        <v>5.9480732851770302E-2</v>
      </c>
      <c r="E107" s="514">
        <f t="shared" si="26"/>
        <v>5.2841244410004692E-2</v>
      </c>
      <c r="F107" s="514">
        <f t="shared" si="26"/>
        <v>8.8140418426426587E-2</v>
      </c>
      <c r="G107" s="514" t="s">
        <v>84</v>
      </c>
      <c r="H107" s="515">
        <f t="shared" si="26"/>
        <v>5.9755878198838965E-2</v>
      </c>
      <c r="I107" s="515">
        <f t="shared" si="26"/>
        <v>5.8440426150710358E-2</v>
      </c>
      <c r="J107" s="515">
        <f t="shared" si="26"/>
        <v>5.9124140502134111E-2</v>
      </c>
    </row>
    <row r="108" spans="1:10" x14ac:dyDescent="0.2">
      <c r="A108" s="477" t="s">
        <v>330</v>
      </c>
      <c r="B108" s="516">
        <f t="shared" ref="B108:J108" si="27">B33/B$69</f>
        <v>3.2282748013668934E-2</v>
      </c>
      <c r="C108" s="516">
        <f t="shared" si="27"/>
        <v>5.8881283333316291E-2</v>
      </c>
      <c r="D108" s="516">
        <f t="shared" si="27"/>
        <v>5.7893892221719388E-2</v>
      </c>
      <c r="E108" s="516">
        <f t="shared" si="27"/>
        <v>4.7804330053822848E-2</v>
      </c>
      <c r="F108" s="516">
        <f t="shared" si="27"/>
        <v>5.7647473449659583E-3</v>
      </c>
      <c r="G108" s="516" t="s">
        <v>84</v>
      </c>
      <c r="H108" s="517">
        <f t="shared" si="27"/>
        <v>5.5691777729916514E-2</v>
      </c>
      <c r="I108" s="517">
        <f t="shared" si="27"/>
        <v>5.3883651980411833E-2</v>
      </c>
      <c r="J108" s="517">
        <f t="shared" si="27"/>
        <v>5.48234365403081E-2</v>
      </c>
    </row>
    <row r="109" spans="1:10" x14ac:dyDescent="0.2">
      <c r="A109" s="501" t="s">
        <v>609</v>
      </c>
      <c r="B109" s="520">
        <f t="shared" ref="B109:J109" si="28">B34/B$69</f>
        <v>7.8467912562300068E-2</v>
      </c>
      <c r="C109" s="520">
        <f t="shared" si="28"/>
        <v>0.1038616254793648</v>
      </c>
      <c r="D109" s="520">
        <f t="shared" si="28"/>
        <v>0.1203808243050466</v>
      </c>
      <c r="E109" s="520">
        <f t="shared" si="28"/>
        <v>8.3437065522464035E-2</v>
      </c>
      <c r="F109" s="520">
        <f t="shared" si="28"/>
        <v>0.20784301058199409</v>
      </c>
      <c r="G109" s="520" t="s">
        <v>84</v>
      </c>
      <c r="H109" s="521">
        <f t="shared" si="28"/>
        <v>0.10081659353806552</v>
      </c>
      <c r="I109" s="521">
        <f t="shared" si="28"/>
        <v>0.11276402249574352</v>
      </c>
      <c r="J109" s="521">
        <f t="shared" si="28"/>
        <v>0.10655427227900159</v>
      </c>
    </row>
    <row r="110" spans="1:10" x14ac:dyDescent="0.2">
      <c r="A110" s="477" t="s">
        <v>610</v>
      </c>
      <c r="B110" s="516">
        <f t="shared" ref="B110:J110" si="29">B35/B$69</f>
        <v>2.9049226585159497E-4</v>
      </c>
      <c r="C110" s="516">
        <f t="shared" si="29"/>
        <v>7.8974707756467586E-4</v>
      </c>
      <c r="D110" s="516">
        <f t="shared" si="29"/>
        <v>1.7204343900824683E-3</v>
      </c>
      <c r="E110" s="516">
        <f t="shared" si="29"/>
        <v>2.978097770115438E-6</v>
      </c>
      <c r="F110" s="516">
        <f t="shared" si="29"/>
        <v>0</v>
      </c>
      <c r="G110" s="516" t="s">
        <v>84</v>
      </c>
      <c r="H110" s="517">
        <f t="shared" si="29"/>
        <v>7.2988002096374563E-4</v>
      </c>
      <c r="I110" s="517">
        <f t="shared" si="29"/>
        <v>1.2194236913584473E-3</v>
      </c>
      <c r="J110" s="517">
        <f t="shared" si="29"/>
        <v>9.6498033587948313E-4</v>
      </c>
    </row>
    <row r="111" spans="1:10" x14ac:dyDescent="0.2">
      <c r="A111" s="479" t="s">
        <v>331</v>
      </c>
      <c r="B111" s="522">
        <f t="shared" ref="B111:J111" si="30">B36/B$69</f>
        <v>3.7568195383191321E-3</v>
      </c>
      <c r="C111" s="522">
        <f t="shared" si="30"/>
        <v>4.7844880355323027E-3</v>
      </c>
      <c r="D111" s="522">
        <f t="shared" si="30"/>
        <v>4.379266785400863E-3</v>
      </c>
      <c r="E111" s="522">
        <f t="shared" si="30"/>
        <v>1.546082122502496E-3</v>
      </c>
      <c r="F111" s="522">
        <f t="shared" si="30"/>
        <v>3.2160535502367705E-4</v>
      </c>
      <c r="G111" s="522" t="s">
        <v>84</v>
      </c>
      <c r="H111" s="523">
        <f t="shared" si="30"/>
        <v>4.6612573992995737E-3</v>
      </c>
      <c r="I111" s="523">
        <f t="shared" si="30"/>
        <v>3.5218145864437454E-3</v>
      </c>
      <c r="J111" s="523">
        <f t="shared" si="30"/>
        <v>4.114047047432714E-3</v>
      </c>
    </row>
    <row r="112" spans="1:10" x14ac:dyDescent="0.2">
      <c r="A112" s="478" t="s">
        <v>611</v>
      </c>
      <c r="B112" s="516">
        <f t="shared" ref="B112:J112" si="31">B37/B$69</f>
        <v>7.4420600758129354E-2</v>
      </c>
      <c r="C112" s="516">
        <f t="shared" si="31"/>
        <v>9.8287390365919394E-2</v>
      </c>
      <c r="D112" s="516">
        <f t="shared" si="31"/>
        <v>0.11428112312909477</v>
      </c>
      <c r="E112" s="516">
        <f t="shared" si="31"/>
        <v>8.1888005302191411E-2</v>
      </c>
      <c r="F112" s="516">
        <f t="shared" si="31"/>
        <v>0.20752140522697041</v>
      </c>
      <c r="G112" s="516" t="s">
        <v>84</v>
      </c>
      <c r="H112" s="517">
        <f t="shared" si="31"/>
        <v>9.5425456117495561E-2</v>
      </c>
      <c r="I112" s="517">
        <f t="shared" si="31"/>
        <v>0.10802278421760948</v>
      </c>
      <c r="J112" s="517">
        <f t="shared" si="31"/>
        <v>0.10147524489537064</v>
      </c>
    </row>
    <row r="113" spans="1:10" x14ac:dyDescent="0.2">
      <c r="A113" s="479" t="s">
        <v>612</v>
      </c>
      <c r="B113" s="514">
        <f t="shared" ref="B113:J113" si="32">B38/B$69</f>
        <v>1.2315857429969485E-2</v>
      </c>
      <c r="C113" s="514">
        <f t="shared" si="32"/>
        <v>8.9001094809477103E-3</v>
      </c>
      <c r="D113" s="514">
        <f t="shared" si="32"/>
        <v>1.0787018247414145E-2</v>
      </c>
      <c r="E113" s="514">
        <f t="shared" si="32"/>
        <v>1.0746247700088933E-2</v>
      </c>
      <c r="F113" s="514">
        <f t="shared" si="32"/>
        <v>4.9815371051140245E-3</v>
      </c>
      <c r="G113" s="514" t="s">
        <v>84</v>
      </c>
      <c r="H113" s="515">
        <f t="shared" si="32"/>
        <v>9.3097014788634316E-3</v>
      </c>
      <c r="I113" s="515">
        <f t="shared" si="32"/>
        <v>1.0628759826669474E-2</v>
      </c>
      <c r="J113" s="515">
        <f t="shared" si="32"/>
        <v>9.9431710786468414E-3</v>
      </c>
    </row>
    <row r="114" spans="1:10" x14ac:dyDescent="0.2">
      <c r="A114" s="478" t="s">
        <v>637</v>
      </c>
      <c r="B114" s="526">
        <f t="shared" ref="B114:J114" si="33">B39/B$69</f>
        <v>5.3194255980249058E-2</v>
      </c>
      <c r="C114" s="526">
        <f t="shared" si="33"/>
        <v>7.5201812031996801E-2</v>
      </c>
      <c r="D114" s="526">
        <f t="shared" si="33"/>
        <v>8.735239045376407E-2</v>
      </c>
      <c r="E114" s="526">
        <f t="shared" si="33"/>
        <v>5.5099177854763828E-2</v>
      </c>
      <c r="F114" s="526">
        <f t="shared" si="33"/>
        <v>0.1925309364609181</v>
      </c>
      <c r="G114" s="526" t="s">
        <v>84</v>
      </c>
      <c r="H114" s="527">
        <f t="shared" si="33"/>
        <v>7.2562823738068646E-2</v>
      </c>
      <c r="I114" s="527">
        <f t="shared" si="33"/>
        <v>8.1434419965636426E-2</v>
      </c>
      <c r="J114" s="527">
        <f t="shared" si="33"/>
        <v>7.6823352865582062E-2</v>
      </c>
    </row>
    <row r="115" spans="1:10" x14ac:dyDescent="0.2">
      <c r="A115" s="479" t="s">
        <v>636</v>
      </c>
      <c r="B115" s="522">
        <f t="shared" ref="B115:J115" si="34">B40/B$69</f>
        <v>5.3415737693155467E-3</v>
      </c>
      <c r="C115" s="522">
        <f t="shared" si="34"/>
        <v>5.7529645082037284E-3</v>
      </c>
      <c r="D115" s="522">
        <f t="shared" si="34"/>
        <v>7.0135507267690316E-3</v>
      </c>
      <c r="E115" s="522">
        <f t="shared" si="34"/>
        <v>6.2006835684627927E-3</v>
      </c>
      <c r="F115" s="522">
        <f t="shared" si="34"/>
        <v>8.5581146345715866E-3</v>
      </c>
      <c r="G115" s="522" t="s">
        <v>84</v>
      </c>
      <c r="H115" s="523">
        <f t="shared" si="34"/>
        <v>5.7036334810963291E-3</v>
      </c>
      <c r="I115" s="523">
        <f t="shared" si="34"/>
        <v>6.8363150690452217E-3</v>
      </c>
      <c r="J115" s="523">
        <f t="shared" si="34"/>
        <v>6.2475967965883649E-3</v>
      </c>
    </row>
    <row r="116" spans="1:10" x14ac:dyDescent="0.2">
      <c r="A116" s="478" t="s">
        <v>638</v>
      </c>
      <c r="B116" s="526">
        <f t="shared" ref="B116:J116" si="35">B41/B$69</f>
        <v>0</v>
      </c>
      <c r="C116" s="526">
        <f t="shared" si="35"/>
        <v>6.0039982954472475E-5</v>
      </c>
      <c r="D116" s="526">
        <f t="shared" si="35"/>
        <v>2.3747374472674483E-5</v>
      </c>
      <c r="E116" s="526">
        <f t="shared" si="35"/>
        <v>1.8739894670254738E-4</v>
      </c>
      <c r="F116" s="526">
        <f t="shared" si="35"/>
        <v>0</v>
      </c>
      <c r="G116" s="526" t="s">
        <v>84</v>
      </c>
      <c r="H116" s="527">
        <f t="shared" si="35"/>
        <v>5.2840418776971897E-5</v>
      </c>
      <c r="I116" s="527">
        <f t="shared" si="35"/>
        <v>6.6721983507806853E-5</v>
      </c>
      <c r="J116" s="527">
        <f t="shared" si="35"/>
        <v>5.9506954240725726E-5</v>
      </c>
    </row>
    <row r="117" spans="1:10" x14ac:dyDescent="0.2">
      <c r="A117" s="479" t="s">
        <v>639</v>
      </c>
      <c r="B117" s="522">
        <f t="shared" ref="B117:J117" si="36">B42/B$69</f>
        <v>3.56891357348102E-3</v>
      </c>
      <c r="C117" s="522">
        <f t="shared" si="36"/>
        <v>8.3724643614682768E-3</v>
      </c>
      <c r="D117" s="522">
        <f t="shared" si="36"/>
        <v>9.1044163257378245E-3</v>
      </c>
      <c r="E117" s="522">
        <f t="shared" si="36"/>
        <v>9.6544972296807776E-3</v>
      </c>
      <c r="F117" s="522">
        <f t="shared" si="36"/>
        <v>1.4508170263667084E-3</v>
      </c>
      <c r="G117" s="522" t="s">
        <v>84</v>
      </c>
      <c r="H117" s="523">
        <f t="shared" si="36"/>
        <v>7.7964569997702911E-3</v>
      </c>
      <c r="I117" s="523">
        <f t="shared" si="36"/>
        <v>9.0565673714231004E-3</v>
      </c>
      <c r="J117" s="523">
        <f t="shared" si="36"/>
        <v>8.4016171991970444E-3</v>
      </c>
    </row>
    <row r="118" spans="1:10" x14ac:dyDescent="0.2">
      <c r="A118" s="504" t="s">
        <v>613</v>
      </c>
      <c r="B118" s="528">
        <f t="shared" ref="B118:J118" si="37">B43/B$69</f>
        <v>2.2052063243056735E-2</v>
      </c>
      <c r="C118" s="528">
        <f t="shared" si="37"/>
        <v>3.4185946803188295E-2</v>
      </c>
      <c r="D118" s="528">
        <f t="shared" si="37"/>
        <v>3.7643738139859467E-2</v>
      </c>
      <c r="E118" s="528">
        <f t="shared" si="37"/>
        <v>5.1235254892399766E-2</v>
      </c>
      <c r="F118" s="528">
        <f t="shared" si="37"/>
        <v>2.9781878378058353E-2</v>
      </c>
      <c r="G118" s="528" t="s">
        <v>84</v>
      </c>
      <c r="H118" s="529">
        <f t="shared" si="37"/>
        <v>3.2730938505139161E-2</v>
      </c>
      <c r="I118" s="529">
        <f t="shared" si="37"/>
        <v>4.1063308222587996E-2</v>
      </c>
      <c r="J118" s="529">
        <f t="shared" si="37"/>
        <v>3.6732507441751397E-2</v>
      </c>
    </row>
    <row r="119" spans="1:10" x14ac:dyDescent="0.2">
      <c r="A119" s="479" t="s">
        <v>614</v>
      </c>
      <c r="B119" s="522">
        <f t="shared" ref="B119:J119" si="38">B44/B$69</f>
        <v>2.4420805154983043E-3</v>
      </c>
      <c r="C119" s="522">
        <f t="shared" si="38"/>
        <v>2.7366379920597283E-3</v>
      </c>
      <c r="D119" s="522">
        <f t="shared" si="38"/>
        <v>3.5098256523801745E-3</v>
      </c>
      <c r="E119" s="522">
        <f t="shared" si="38"/>
        <v>7.3425295576471537E-3</v>
      </c>
      <c r="F119" s="522">
        <f t="shared" si="38"/>
        <v>1.5045095425405179E-3</v>
      </c>
      <c r="G119" s="522" t="s">
        <v>84</v>
      </c>
      <c r="H119" s="523">
        <f t="shared" si="38"/>
        <v>2.7013167718975793E-3</v>
      </c>
      <c r="I119" s="523">
        <f t="shared" si="38"/>
        <v>4.479492581217305E-3</v>
      </c>
      <c r="J119" s="523">
        <f t="shared" si="38"/>
        <v>3.5552746882762248E-3</v>
      </c>
    </row>
    <row r="120" spans="1:10" x14ac:dyDescent="0.2">
      <c r="A120" s="478" t="s">
        <v>615</v>
      </c>
      <c r="B120" s="526">
        <f t="shared" ref="B120:J120" si="39">B45/B$69</f>
        <v>1.3265750662502516E-2</v>
      </c>
      <c r="C120" s="526">
        <f t="shared" si="39"/>
        <v>2.4609830249603424E-2</v>
      </c>
      <c r="D120" s="526">
        <f t="shared" si="39"/>
        <v>2.6060473409532471E-2</v>
      </c>
      <c r="E120" s="526">
        <f t="shared" si="39"/>
        <v>3.4941279567849738E-2</v>
      </c>
      <c r="F120" s="526">
        <f t="shared" si="39"/>
        <v>2.5186088163633331E-2</v>
      </c>
      <c r="G120" s="526" t="s">
        <v>84</v>
      </c>
      <c r="H120" s="527">
        <f t="shared" si="39"/>
        <v>2.3249529579899061E-2</v>
      </c>
      <c r="I120" s="527">
        <f t="shared" si="39"/>
        <v>2.8403076365140303E-2</v>
      </c>
      <c r="J120" s="527">
        <f t="shared" si="39"/>
        <v>2.5724488496570032E-2</v>
      </c>
    </row>
    <row r="121" spans="1:10" x14ac:dyDescent="0.2">
      <c r="A121" s="479" t="s">
        <v>616</v>
      </c>
      <c r="B121" s="522">
        <f t="shared" ref="B121:J121" si="40">B46/B$69</f>
        <v>5.2233934074003886E-4</v>
      </c>
      <c r="C121" s="522">
        <f t="shared" si="40"/>
        <v>4.6051947532682169E-3</v>
      </c>
      <c r="D121" s="522">
        <f t="shared" si="40"/>
        <v>3.8224560120771189E-3</v>
      </c>
      <c r="E121" s="522">
        <f t="shared" si="40"/>
        <v>7.1743675253207167E-3</v>
      </c>
      <c r="F121" s="522">
        <f t="shared" si="40"/>
        <v>0</v>
      </c>
      <c r="G121" s="522" t="s">
        <v>84</v>
      </c>
      <c r="H121" s="523">
        <f t="shared" si="40"/>
        <v>4.1156080125084489E-3</v>
      </c>
      <c r="I121" s="523">
        <f t="shared" si="40"/>
        <v>4.6179588936978624E-3</v>
      </c>
      <c r="J121" s="523">
        <f t="shared" si="40"/>
        <v>4.3568589110658893E-3</v>
      </c>
    </row>
    <row r="122" spans="1:10" x14ac:dyDescent="0.2">
      <c r="A122" s="478" t="s">
        <v>645</v>
      </c>
      <c r="B122" s="526">
        <f t="shared" ref="B122:J122" si="41">B47/B$69</f>
        <v>1.8687113679596095E-3</v>
      </c>
      <c r="C122" s="526">
        <f t="shared" si="41"/>
        <v>2.1497006475540148E-3</v>
      </c>
      <c r="D122" s="526">
        <f t="shared" si="41"/>
        <v>3.1144439861736217E-3</v>
      </c>
      <c r="E122" s="526">
        <f t="shared" si="41"/>
        <v>4.6463448739381043E-3</v>
      </c>
      <c r="F122" s="526">
        <f t="shared" si="41"/>
        <v>0</v>
      </c>
      <c r="G122" s="526" t="s">
        <v>84</v>
      </c>
      <c r="H122" s="527">
        <f t="shared" si="41"/>
        <v>2.1160064282674503E-3</v>
      </c>
      <c r="I122" s="527">
        <f t="shared" si="41"/>
        <v>3.4432863159559275E-3</v>
      </c>
      <c r="J122" s="527">
        <f t="shared" si="41"/>
        <v>2.7534243716458126E-3</v>
      </c>
    </row>
    <row r="123" spans="1:10" x14ac:dyDescent="0.2">
      <c r="A123" s="476" t="s">
        <v>646</v>
      </c>
      <c r="B123" s="514">
        <f t="shared" ref="B123:J123" si="42">B48/B$69</f>
        <v>1.087469995380287E-2</v>
      </c>
      <c r="C123" s="514">
        <f t="shared" si="42"/>
        <v>1.7854934848781194E-2</v>
      </c>
      <c r="D123" s="514">
        <f t="shared" si="42"/>
        <v>1.9123573410813218E-2</v>
      </c>
      <c r="E123" s="514">
        <f t="shared" si="42"/>
        <v>2.3120567167344647E-2</v>
      </c>
      <c r="F123" s="514">
        <f t="shared" si="42"/>
        <v>2.5186088163633331E-2</v>
      </c>
      <c r="G123" s="514" t="s">
        <v>84</v>
      </c>
      <c r="H123" s="515">
        <f t="shared" si="42"/>
        <v>1.7017915139123166E-2</v>
      </c>
      <c r="I123" s="515">
        <f t="shared" si="42"/>
        <v>2.0341831154822791E-2</v>
      </c>
      <c r="J123" s="515">
        <f t="shared" si="42"/>
        <v>1.8614205213539587E-2</v>
      </c>
    </row>
    <row r="124" spans="1:10" x14ac:dyDescent="0.2">
      <c r="A124" s="477" t="s">
        <v>617</v>
      </c>
      <c r="B124" s="516">
        <f t="shared" ref="B124:J124" si="43">B49/B$69</f>
        <v>6.344232067613035E-3</v>
      </c>
      <c r="C124" s="516">
        <f t="shared" si="43"/>
        <v>6.8394785615251419E-3</v>
      </c>
      <c r="D124" s="516">
        <f t="shared" si="43"/>
        <v>8.0734390770098013E-3</v>
      </c>
      <c r="E124" s="516">
        <f t="shared" si="43"/>
        <v>8.9514457656565995E-3</v>
      </c>
      <c r="F124" s="516">
        <f t="shared" si="43"/>
        <v>3.0912806718845017E-3</v>
      </c>
      <c r="G124" s="516" t="s">
        <v>84</v>
      </c>
      <c r="H124" s="517">
        <f t="shared" si="43"/>
        <v>6.7800921536491417E-3</v>
      </c>
      <c r="I124" s="517">
        <f t="shared" si="43"/>
        <v>8.18073927523481E-3</v>
      </c>
      <c r="J124" s="517">
        <f t="shared" si="43"/>
        <v>7.4527442565863831E-3</v>
      </c>
    </row>
    <row r="125" spans="1:10" x14ac:dyDescent="0.2">
      <c r="A125" s="501" t="s">
        <v>618</v>
      </c>
      <c r="B125" s="520">
        <f t="shared" ref="B125:J125" si="44">B50/B$69</f>
        <v>0.20098607491636974</v>
      </c>
      <c r="C125" s="520">
        <f t="shared" si="44"/>
        <v>0.21437278627105097</v>
      </c>
      <c r="D125" s="520">
        <f t="shared" si="44"/>
        <v>0.20197128378738488</v>
      </c>
      <c r="E125" s="520">
        <f t="shared" si="44"/>
        <v>0.26802556107881187</v>
      </c>
      <c r="F125" s="520">
        <f t="shared" si="44"/>
        <v>6.0963559134709258E-2</v>
      </c>
      <c r="G125" s="520" t="s">
        <v>84</v>
      </c>
      <c r="H125" s="521">
        <f t="shared" si="44"/>
        <v>0.21276754784856866</v>
      </c>
      <c r="I125" s="521">
        <f t="shared" si="44"/>
        <v>0.2159801803926624</v>
      </c>
      <c r="J125" s="521">
        <f t="shared" si="44"/>
        <v>0.21431039472516297</v>
      </c>
    </row>
    <row r="126" spans="1:10" x14ac:dyDescent="0.2">
      <c r="A126" s="477" t="s">
        <v>619</v>
      </c>
      <c r="B126" s="516">
        <f t="shared" ref="B126:J126" si="45">B51/B$69</f>
        <v>6.5239006493427107E-3</v>
      </c>
      <c r="C126" s="516">
        <f t="shared" si="45"/>
        <v>1.59106371110029E-2</v>
      </c>
      <c r="D126" s="516">
        <f t="shared" si="45"/>
        <v>1.4804790032811075E-2</v>
      </c>
      <c r="E126" s="516">
        <f t="shared" si="45"/>
        <v>1.3304346992873839E-2</v>
      </c>
      <c r="F126" s="516">
        <f t="shared" si="45"/>
        <v>4.5464955037004132E-3</v>
      </c>
      <c r="G126" s="516" t="s">
        <v>84</v>
      </c>
      <c r="H126" s="517">
        <f t="shared" si="45"/>
        <v>1.4785046991760984E-2</v>
      </c>
      <c r="I126" s="517">
        <f t="shared" si="45"/>
        <v>1.4144788776196454E-2</v>
      </c>
      <c r="J126" s="517">
        <f t="shared" si="45"/>
        <v>1.4477566950225064E-2</v>
      </c>
    </row>
    <row r="127" spans="1:10" x14ac:dyDescent="0.2">
      <c r="A127" s="476" t="s">
        <v>620</v>
      </c>
      <c r="B127" s="514">
        <f t="shared" ref="B127:J127" si="46">B52/B$69</f>
        <v>0.16430623705251018</v>
      </c>
      <c r="C127" s="514">
        <f t="shared" si="46"/>
        <v>0.16872618126425479</v>
      </c>
      <c r="D127" s="514">
        <f t="shared" si="46"/>
        <v>0.15608226375018389</v>
      </c>
      <c r="E127" s="514">
        <f t="shared" si="46"/>
        <v>0.21596640936461586</v>
      </c>
      <c r="F127" s="514">
        <f t="shared" si="46"/>
        <v>2.5155835753140381E-2</v>
      </c>
      <c r="G127" s="514" t="s">
        <v>84</v>
      </c>
      <c r="H127" s="515">
        <f t="shared" si="46"/>
        <v>0.16819617325213462</v>
      </c>
      <c r="I127" s="515">
        <f t="shared" si="46"/>
        <v>0.16870412741446592</v>
      </c>
      <c r="J127" s="515">
        <f t="shared" si="46"/>
        <v>0.16844011509174736</v>
      </c>
    </row>
    <row r="128" spans="1:10" x14ac:dyDescent="0.2">
      <c r="A128" s="477" t="s">
        <v>621</v>
      </c>
      <c r="B128" s="516">
        <f t="shared" ref="B128:J128" si="47">B53/B$69</f>
        <v>7.6268262784992919E-3</v>
      </c>
      <c r="C128" s="516">
        <f t="shared" si="47"/>
        <v>1.7830617789344897E-3</v>
      </c>
      <c r="D128" s="516">
        <f t="shared" si="47"/>
        <v>1.5203428222742136E-3</v>
      </c>
      <c r="E128" s="516">
        <f t="shared" si="47"/>
        <v>9.5711529151271981E-4</v>
      </c>
      <c r="F128" s="516">
        <f t="shared" si="47"/>
        <v>0</v>
      </c>
      <c r="G128" s="516" t="s">
        <v>84</v>
      </c>
      <c r="H128" s="517">
        <f t="shared" si="47"/>
        <v>2.483804109003427E-3</v>
      </c>
      <c r="I128" s="517">
        <f t="shared" si="47"/>
        <v>1.3317634532631559E-3</v>
      </c>
      <c r="J128" s="517">
        <f t="shared" si="47"/>
        <v>1.9305437211367066E-3</v>
      </c>
    </row>
    <row r="129" spans="1:10" x14ac:dyDescent="0.2">
      <c r="A129" s="476" t="s">
        <v>622</v>
      </c>
      <c r="B129" s="514">
        <f t="shared" ref="B129:J129" si="48">B54/B$69</f>
        <v>1.1469361522249515E-2</v>
      </c>
      <c r="C129" s="514">
        <f t="shared" si="48"/>
        <v>1.9674309434680473E-2</v>
      </c>
      <c r="D129" s="514">
        <f t="shared" si="48"/>
        <v>1.9465310664558168E-2</v>
      </c>
      <c r="E129" s="514">
        <f t="shared" si="48"/>
        <v>2.823751304345188E-2</v>
      </c>
      <c r="F129" s="514">
        <f t="shared" si="48"/>
        <v>1.8407109533565582E-2</v>
      </c>
      <c r="G129" s="514" t="s">
        <v>84</v>
      </c>
      <c r="H129" s="515">
        <f t="shared" si="48"/>
        <v>1.8690430923032832E-2</v>
      </c>
      <c r="I129" s="515">
        <f t="shared" si="48"/>
        <v>2.1774327219127237E-2</v>
      </c>
      <c r="J129" s="515">
        <f t="shared" si="48"/>
        <v>2.0171453014064485E-2</v>
      </c>
    </row>
    <row r="130" spans="1:10" x14ac:dyDescent="0.2">
      <c r="A130" s="478" t="s">
        <v>623</v>
      </c>
      <c r="B130" s="526">
        <f t="shared" ref="B130:J130" si="49">B55/B$69</f>
        <v>1.105974940865382E-2</v>
      </c>
      <c r="C130" s="526">
        <f t="shared" si="49"/>
        <v>8.2785966814815006E-3</v>
      </c>
      <c r="D130" s="516">
        <f t="shared" si="49"/>
        <v>1.0098576517089035E-2</v>
      </c>
      <c r="E130" s="516">
        <f t="shared" si="49"/>
        <v>9.5601763851113075E-3</v>
      </c>
      <c r="F130" s="516">
        <f t="shared" si="49"/>
        <v>1.2854118344302883E-2</v>
      </c>
      <c r="G130" s="516" t="s">
        <v>84</v>
      </c>
      <c r="H130" s="517">
        <f t="shared" si="49"/>
        <v>8.6120925714102351E-3</v>
      </c>
      <c r="I130" s="517">
        <f t="shared" si="49"/>
        <v>1.0025173528945922E-2</v>
      </c>
      <c r="J130" s="517">
        <f t="shared" si="49"/>
        <v>9.2907159470331253E-3</v>
      </c>
    </row>
    <row r="131" spans="1:10" x14ac:dyDescent="0.2">
      <c r="A131" s="507" t="s">
        <v>624</v>
      </c>
      <c r="B131" s="524">
        <f t="shared" ref="B131:J131" si="50">B56/B$69</f>
        <v>5.8539114446711726E-2</v>
      </c>
      <c r="C131" s="524">
        <f t="shared" si="50"/>
        <v>4.623548713950737E-2</v>
      </c>
      <c r="D131" s="520">
        <f t="shared" si="50"/>
        <v>5.1846204076311783E-2</v>
      </c>
      <c r="E131" s="520">
        <f t="shared" si="50"/>
        <v>6.6717366349087426E-2</v>
      </c>
      <c r="F131" s="520">
        <f t="shared" si="50"/>
        <v>5.3860529790984678E-2</v>
      </c>
      <c r="G131" s="520" t="s">
        <v>84</v>
      </c>
      <c r="H131" s="521">
        <f t="shared" si="50"/>
        <v>4.7710849890383496E-2</v>
      </c>
      <c r="I131" s="521">
        <f t="shared" si="50"/>
        <v>5.5857279089525765E-2</v>
      </c>
      <c r="J131" s="521">
        <f t="shared" si="50"/>
        <v>5.1623122045006443E-2</v>
      </c>
    </row>
    <row r="132" spans="1:10" x14ac:dyDescent="0.2">
      <c r="A132" s="478" t="s">
        <v>625</v>
      </c>
      <c r="B132" s="526">
        <f t="shared" ref="B132:J132" si="51">B57/B$69</f>
        <v>8.8766235581924525E-3</v>
      </c>
      <c r="C132" s="526">
        <f t="shared" si="51"/>
        <v>7.0787375526269328E-3</v>
      </c>
      <c r="D132" s="516">
        <f t="shared" si="51"/>
        <v>8.7069219711059243E-3</v>
      </c>
      <c r="E132" s="516">
        <f t="shared" si="51"/>
        <v>2.0994889636147311E-2</v>
      </c>
      <c r="F132" s="516">
        <f t="shared" si="51"/>
        <v>1.5393037945514166E-6</v>
      </c>
      <c r="G132" s="516" t="s">
        <v>84</v>
      </c>
      <c r="H132" s="517">
        <f t="shared" si="51"/>
        <v>7.2943271488250918E-3</v>
      </c>
      <c r="I132" s="517">
        <f t="shared" si="51"/>
        <v>1.1757962519993006E-2</v>
      </c>
      <c r="J132" s="517">
        <f t="shared" si="51"/>
        <v>9.437960382984785E-3</v>
      </c>
    </row>
    <row r="133" spans="1:10" x14ac:dyDescent="0.2">
      <c r="A133" s="479" t="s">
        <v>332</v>
      </c>
      <c r="B133" s="522">
        <f t="shared" ref="B133:J133" si="52">B58/B$69</f>
        <v>3.4656698599709415E-3</v>
      </c>
      <c r="C133" s="522">
        <f t="shared" si="52"/>
        <v>4.4743363820826032E-3</v>
      </c>
      <c r="D133" s="514">
        <f t="shared" si="52"/>
        <v>5.5450851462304261E-3</v>
      </c>
      <c r="E133" s="514">
        <f t="shared" si="52"/>
        <v>6.996002612113166E-3</v>
      </c>
      <c r="F133" s="514">
        <f t="shared" si="52"/>
        <v>0</v>
      </c>
      <c r="G133" s="514" t="s">
        <v>84</v>
      </c>
      <c r="H133" s="515">
        <f t="shared" si="52"/>
        <v>4.3533843264308581E-3</v>
      </c>
      <c r="I133" s="515">
        <f t="shared" si="52"/>
        <v>5.7906487027875372E-3</v>
      </c>
      <c r="J133" s="515">
        <f t="shared" si="52"/>
        <v>5.0436216391228769E-3</v>
      </c>
    </row>
    <row r="134" spans="1:10" x14ac:dyDescent="0.2">
      <c r="A134" s="745" t="s">
        <v>626</v>
      </c>
      <c r="B134" s="516">
        <f t="shared" ref="B134:J134" si="53">B59/B$69</f>
        <v>1.9373830437123332E-2</v>
      </c>
      <c r="C134" s="516">
        <f t="shared" si="53"/>
        <v>8.1181782333616427E-3</v>
      </c>
      <c r="D134" s="526">
        <f t="shared" si="53"/>
        <v>1.0907236971900255E-2</v>
      </c>
      <c r="E134" s="526">
        <f t="shared" si="53"/>
        <v>1.0866273835147589E-2</v>
      </c>
      <c r="F134" s="526">
        <f t="shared" si="53"/>
        <v>5.3883856719867057E-3</v>
      </c>
      <c r="G134" s="526" t="s">
        <v>84</v>
      </c>
      <c r="H134" s="527">
        <f t="shared" si="53"/>
        <v>9.4678753254153914E-3</v>
      </c>
      <c r="I134" s="527">
        <f t="shared" si="53"/>
        <v>1.0756204837628085E-2</v>
      </c>
      <c r="J134" s="527">
        <f t="shared" si="53"/>
        <v>1.0086587592274517E-2</v>
      </c>
    </row>
    <row r="135" spans="1:10" x14ac:dyDescent="0.2">
      <c r="A135" s="476" t="s">
        <v>627</v>
      </c>
      <c r="B135" s="514">
        <f t="shared" ref="B135:J135" si="54">B60/B$69</f>
        <v>2.4766795410984418E-2</v>
      </c>
      <c r="C135" s="514">
        <f t="shared" si="54"/>
        <v>2.3214102407379669E-2</v>
      </c>
      <c r="D135" s="522">
        <f t="shared" si="54"/>
        <v>2.3507756484776335E-2</v>
      </c>
      <c r="E135" s="522">
        <f t="shared" si="54"/>
        <v>2.4072005290568337E-2</v>
      </c>
      <c r="F135" s="522">
        <f t="shared" si="54"/>
        <v>4.8365652188699107E-2</v>
      </c>
      <c r="G135" s="522" t="s">
        <v>84</v>
      </c>
      <c r="H135" s="523">
        <f t="shared" si="54"/>
        <v>2.3400290217191092E-2</v>
      </c>
      <c r="I135" s="523">
        <f t="shared" si="54"/>
        <v>2.4289151361378457E-2</v>
      </c>
      <c r="J135" s="523">
        <f t="shared" si="54"/>
        <v>2.3827160275068312E-2</v>
      </c>
    </row>
    <row r="136" spans="1:10" x14ac:dyDescent="0.2">
      <c r="A136" s="477" t="s">
        <v>628</v>
      </c>
      <c r="B136" s="526">
        <f t="shared" ref="B136:J136" si="55">B61/B$69</f>
        <v>2.0561951753263379E-3</v>
      </c>
      <c r="C136" s="526">
        <f t="shared" si="55"/>
        <v>3.3501325630112908E-3</v>
      </c>
      <c r="D136" s="526">
        <f t="shared" si="55"/>
        <v>3.179203501830331E-3</v>
      </c>
      <c r="E136" s="526">
        <f t="shared" si="55"/>
        <v>3.7881949738647444E-3</v>
      </c>
      <c r="F136" s="526">
        <f t="shared" si="55"/>
        <v>1.0495262650431412E-4</v>
      </c>
      <c r="G136" s="526" t="s">
        <v>84</v>
      </c>
      <c r="H136" s="527">
        <f t="shared" si="55"/>
        <v>3.1949728709879054E-3</v>
      </c>
      <c r="I136" s="527">
        <f t="shared" si="55"/>
        <v>3.2633116670749635E-3</v>
      </c>
      <c r="J136" s="527">
        <f t="shared" si="55"/>
        <v>3.2277921544403418E-3</v>
      </c>
    </row>
    <row r="137" spans="1:10" x14ac:dyDescent="0.2">
      <c r="A137" s="501" t="s">
        <v>629</v>
      </c>
      <c r="B137" s="524">
        <f t="shared" ref="B137:J137" si="56">B62/B$69</f>
        <v>6.4592724781495706E-2</v>
      </c>
      <c r="C137" s="524">
        <f t="shared" si="56"/>
        <v>6.1399877586671488E-2</v>
      </c>
      <c r="D137" s="524">
        <f t="shared" si="56"/>
        <v>6.1133017999380188E-2</v>
      </c>
      <c r="E137" s="524">
        <f t="shared" si="56"/>
        <v>6.7935876672634482E-2</v>
      </c>
      <c r="F137" s="524">
        <f t="shared" si="56"/>
        <v>0.12008245670208791</v>
      </c>
      <c r="G137" s="524" t="s">
        <v>84</v>
      </c>
      <c r="H137" s="525">
        <f t="shared" si="56"/>
        <v>6.1782740924682771E-2</v>
      </c>
      <c r="I137" s="525">
        <f t="shared" si="56"/>
        <v>6.4441234615867718E-2</v>
      </c>
      <c r="J137" s="525">
        <f t="shared" si="56"/>
        <v>6.3059466050135127E-2</v>
      </c>
    </row>
    <row r="138" spans="1:10" x14ac:dyDescent="0.2">
      <c r="A138" s="478" t="s">
        <v>630</v>
      </c>
      <c r="B138" s="526">
        <f t="shared" ref="B138:J138" si="57">B63/B$69</f>
        <v>2.1397296930785081E-2</v>
      </c>
      <c r="C138" s="526">
        <f t="shared" si="57"/>
        <v>3.3103139675291576E-2</v>
      </c>
      <c r="D138" s="516">
        <f t="shared" si="57"/>
        <v>3.1521052851567664E-2</v>
      </c>
      <c r="E138" s="516">
        <f t="shared" si="57"/>
        <v>3.9353666855156663E-2</v>
      </c>
      <c r="F138" s="516">
        <f t="shared" si="57"/>
        <v>5.2345277418899175E-2</v>
      </c>
      <c r="G138" s="516" t="s">
        <v>84</v>
      </c>
      <c r="H138" s="517">
        <f t="shared" si="57"/>
        <v>3.1699458962145634E-2</v>
      </c>
      <c r="I138" s="517">
        <f t="shared" si="57"/>
        <v>3.4135471105180233E-2</v>
      </c>
      <c r="J138" s="517">
        <f t="shared" si="57"/>
        <v>3.2869338702403009E-2</v>
      </c>
    </row>
    <row r="139" spans="1:10" x14ac:dyDescent="0.2">
      <c r="A139" s="479" t="s">
        <v>333</v>
      </c>
      <c r="B139" s="522">
        <f t="shared" ref="B139:J139" si="58">B64/B$69</f>
        <v>1.7070534225502621E-4</v>
      </c>
      <c r="C139" s="522">
        <f t="shared" si="58"/>
        <v>1.1765340316394687E-3</v>
      </c>
      <c r="D139" s="514">
        <f t="shared" si="58"/>
        <v>1.0133324527925485E-3</v>
      </c>
      <c r="E139" s="514">
        <f t="shared" si="58"/>
        <v>1.5080868836245588E-3</v>
      </c>
      <c r="F139" s="514">
        <f t="shared" si="58"/>
        <v>0</v>
      </c>
      <c r="G139" s="514" t="s">
        <v>84</v>
      </c>
      <c r="H139" s="515">
        <f t="shared" si="58"/>
        <v>1.055922268536775E-3</v>
      </c>
      <c r="I139" s="515">
        <f t="shared" si="58"/>
        <v>1.1193482791813187E-3</v>
      </c>
      <c r="J139" s="515">
        <f t="shared" si="58"/>
        <v>1.0863822172158348E-3</v>
      </c>
    </row>
    <row r="140" spans="1:10" x14ac:dyDescent="0.2">
      <c r="A140" s="478" t="s">
        <v>631</v>
      </c>
      <c r="B140" s="757">
        <f t="shared" ref="B140:J140" si="59">B65/B$69</f>
        <v>8.6144953795790047E-4</v>
      </c>
      <c r="C140" s="757">
        <f t="shared" si="59"/>
        <v>9.005387028251196E-4</v>
      </c>
      <c r="D140" s="526">
        <f t="shared" si="59"/>
        <v>2.0038169568633011E-3</v>
      </c>
      <c r="E140" s="526">
        <f t="shared" si="59"/>
        <v>2.1369426348878708E-3</v>
      </c>
      <c r="F140" s="526">
        <f t="shared" si="59"/>
        <v>1.8825291987611631E-3</v>
      </c>
      <c r="G140" s="526" t="s">
        <v>84</v>
      </c>
      <c r="H140" s="527">
        <f t="shared" si="59"/>
        <v>8.9585141050327062E-4</v>
      </c>
      <c r="I140" s="527">
        <f t="shared" si="59"/>
        <v>2.036186489673855E-3</v>
      </c>
      <c r="J140" s="527">
        <f t="shared" si="59"/>
        <v>1.4434902677400781E-3</v>
      </c>
    </row>
    <row r="141" spans="1:10" x14ac:dyDescent="0.2">
      <c r="A141" s="479" t="s">
        <v>632</v>
      </c>
      <c r="B141" s="522">
        <f t="shared" ref="B141:J141" si="60">B66/B$69</f>
        <v>8.1857898914235226E-4</v>
      </c>
      <c r="C141" s="522">
        <f t="shared" si="60"/>
        <v>1.5779628502142005E-3</v>
      </c>
      <c r="D141" s="522">
        <f t="shared" si="60"/>
        <v>1.4668736651280332E-3</v>
      </c>
      <c r="E141" s="522">
        <f t="shared" si="60"/>
        <v>2.15102301000792E-3</v>
      </c>
      <c r="F141" s="522">
        <f t="shared" si="60"/>
        <v>9.2033401504262792E-4</v>
      </c>
      <c r="G141" s="522" t="s">
        <v>84</v>
      </c>
      <c r="H141" s="523">
        <f t="shared" si="60"/>
        <v>1.4869029835368449E-3</v>
      </c>
      <c r="I141" s="523">
        <f t="shared" si="60"/>
        <v>1.6351739833601077E-3</v>
      </c>
      <c r="J141" s="523">
        <f t="shared" si="60"/>
        <v>1.5581092126424425E-3</v>
      </c>
    </row>
    <row r="142" spans="1:10" x14ac:dyDescent="0.2">
      <c r="A142" s="745" t="s">
        <v>633</v>
      </c>
      <c r="B142" s="753">
        <f t="shared" ref="B142:J142" si="61">B67/B$69</f>
        <v>4.1344693978798218E-2</v>
      </c>
      <c r="C142" s="753">
        <f t="shared" si="61"/>
        <v>2.4641702326004305E-2</v>
      </c>
      <c r="D142" s="753">
        <f t="shared" si="61"/>
        <v>2.5127942073028642E-2</v>
      </c>
      <c r="E142" s="753">
        <f t="shared" si="61"/>
        <v>2.278615728771119E-2</v>
      </c>
      <c r="F142" s="753">
        <f t="shared" si="61"/>
        <v>6.4934316069384948E-2</v>
      </c>
      <c r="G142" s="753" t="s">
        <v>84</v>
      </c>
      <c r="H142" s="754">
        <f t="shared" si="61"/>
        <v>2.6644605299040346E-2</v>
      </c>
      <c r="I142" s="754">
        <f t="shared" si="61"/>
        <v>2.5515054758140344E-2</v>
      </c>
      <c r="J142" s="754">
        <f t="shared" si="61"/>
        <v>2.6102145649496266E-2</v>
      </c>
    </row>
    <row r="143" spans="1:10" x14ac:dyDescent="0.2">
      <c r="A143" s="742" t="s">
        <v>634</v>
      </c>
      <c r="B143" s="749">
        <f t="shared" ref="B143:J143" si="62">B68/B$69</f>
        <v>0</v>
      </c>
      <c r="C143" s="749">
        <f t="shared" si="62"/>
        <v>2.0996133997304579E-5</v>
      </c>
      <c r="D143" s="749">
        <f t="shared" si="62"/>
        <v>-1.0595865493883047E-7</v>
      </c>
      <c r="E143" s="749">
        <f t="shared" si="62"/>
        <v>0</v>
      </c>
      <c r="F143" s="749">
        <f t="shared" si="62"/>
        <v>0</v>
      </c>
      <c r="G143" s="749" t="s">
        <v>84</v>
      </c>
      <c r="H143" s="750">
        <f t="shared" si="62"/>
        <v>1.8478428182703983E-5</v>
      </c>
      <c r="I143" s="750">
        <f t="shared" si="62"/>
        <v>-7.5053409783453005E-8</v>
      </c>
      <c r="J143" s="750">
        <f t="shared" si="62"/>
        <v>9.5682335893181328E-6</v>
      </c>
    </row>
    <row r="144" spans="1:10" x14ac:dyDescent="0.2">
      <c r="A144" s="746" t="s">
        <v>641</v>
      </c>
      <c r="B144" s="740">
        <f t="shared" ref="B144:J144" si="63">B69/B$69</f>
        <v>1</v>
      </c>
      <c r="C144" s="740">
        <f t="shared" si="63"/>
        <v>1</v>
      </c>
      <c r="D144" s="740">
        <f t="shared" si="63"/>
        <v>1</v>
      </c>
      <c r="E144" s="740">
        <f t="shared" si="63"/>
        <v>1</v>
      </c>
      <c r="F144" s="740">
        <f t="shared" si="63"/>
        <v>1</v>
      </c>
      <c r="G144" s="740" t="s">
        <v>84</v>
      </c>
      <c r="H144" s="741">
        <f t="shared" si="63"/>
        <v>1</v>
      </c>
      <c r="I144" s="741">
        <f t="shared" si="63"/>
        <v>1</v>
      </c>
      <c r="J144" s="741">
        <f t="shared" si="63"/>
        <v>1</v>
      </c>
    </row>
    <row r="145" spans="1:10" ht="15" customHeight="1" x14ac:dyDescent="0.2">
      <c r="A145" s="511" t="s">
        <v>673</v>
      </c>
      <c r="B145" s="3"/>
      <c r="C145" s="3"/>
      <c r="D145" s="212"/>
      <c r="E145" s="3"/>
      <c r="F145" s="3"/>
      <c r="G145" s="212"/>
      <c r="H145" s="3"/>
      <c r="I145" s="3"/>
      <c r="J145" s="3"/>
    </row>
    <row r="146" spans="1:10" x14ac:dyDescent="0.2">
      <c r="A146" s="38" t="s">
        <v>349</v>
      </c>
      <c r="B146" s="3"/>
      <c r="C146" s="3"/>
      <c r="D146" s="212"/>
      <c r="E146" s="3"/>
      <c r="F146" s="3"/>
      <c r="G146" s="212"/>
      <c r="H146" s="3"/>
      <c r="I146" s="3"/>
      <c r="J146" s="3"/>
    </row>
    <row r="147" spans="1:10" x14ac:dyDescent="0.2">
      <c r="A147" s="22" t="s">
        <v>664</v>
      </c>
    </row>
    <row r="148" spans="1:10" x14ac:dyDescent="0.2">
      <c r="A148" s="242" t="s">
        <v>742</v>
      </c>
      <c r="B148" s="3"/>
      <c r="C148" s="3"/>
      <c r="D148" s="212"/>
      <c r="E148" s="3"/>
      <c r="F148" s="3"/>
      <c r="G148" s="212"/>
      <c r="H148" s="3"/>
      <c r="I148" s="3"/>
      <c r="J148" s="3"/>
    </row>
    <row r="151" spans="1:10" ht="16.5" x14ac:dyDescent="0.25">
      <c r="A151" s="88" t="s">
        <v>807</v>
      </c>
    </row>
    <row r="152" spans="1:10" ht="13.5" thickBot="1" x14ac:dyDescent="0.25">
      <c r="A152" s="205"/>
      <c r="J152" s="398" t="s">
        <v>338</v>
      </c>
    </row>
    <row r="153" spans="1:10" x14ac:dyDescent="0.2">
      <c r="A153" s="204" t="s">
        <v>642</v>
      </c>
      <c r="B153" s="480" t="s">
        <v>34</v>
      </c>
      <c r="C153" s="480" t="s">
        <v>455</v>
      </c>
      <c r="D153" s="480" t="s">
        <v>457</v>
      </c>
      <c r="E153" s="480" t="s">
        <v>97</v>
      </c>
      <c r="F153" s="480" t="s">
        <v>267</v>
      </c>
      <c r="G153" s="481">
        <v>300000</v>
      </c>
      <c r="H153" s="758" t="s">
        <v>348</v>
      </c>
      <c r="I153" s="758" t="s">
        <v>348</v>
      </c>
      <c r="J153" s="758"/>
    </row>
    <row r="154" spans="1:10" x14ac:dyDescent="0.2">
      <c r="A154" s="203"/>
      <c r="B154" s="483" t="s">
        <v>454</v>
      </c>
      <c r="C154" s="483" t="s">
        <v>35</v>
      </c>
      <c r="D154" s="483" t="s">
        <v>35</v>
      </c>
      <c r="E154" s="483" t="s">
        <v>35</v>
      </c>
      <c r="F154" s="483" t="s">
        <v>35</v>
      </c>
      <c r="G154" s="483" t="s">
        <v>36</v>
      </c>
      <c r="H154" s="759" t="s">
        <v>281</v>
      </c>
      <c r="I154" s="759" t="s">
        <v>471</v>
      </c>
      <c r="J154" s="759" t="s">
        <v>340</v>
      </c>
    </row>
    <row r="155" spans="1:10" ht="13.5" thickBot="1" x14ac:dyDescent="0.25">
      <c r="A155" s="206"/>
      <c r="B155" s="485" t="s">
        <v>36</v>
      </c>
      <c r="C155" s="485" t="s">
        <v>456</v>
      </c>
      <c r="D155" s="485" t="s">
        <v>99</v>
      </c>
      <c r="E155" s="485" t="s">
        <v>100</v>
      </c>
      <c r="F155" s="485" t="s">
        <v>268</v>
      </c>
      <c r="G155" s="485" t="s">
        <v>101</v>
      </c>
      <c r="H155" s="760" t="s">
        <v>456</v>
      </c>
      <c r="I155" s="760" t="s">
        <v>101</v>
      </c>
      <c r="J155" s="760" t="s">
        <v>650</v>
      </c>
    </row>
    <row r="157" spans="1:10" x14ac:dyDescent="0.2">
      <c r="A157" s="496" t="s">
        <v>595</v>
      </c>
      <c r="B157" s="497">
        <v>163.25410508009873</v>
      </c>
      <c r="C157" s="497">
        <v>108.1965314916345</v>
      </c>
      <c r="D157" s="497">
        <v>96.984043610718913</v>
      </c>
      <c r="E157" s="497">
        <v>80.943822926792024</v>
      </c>
      <c r="F157" s="497">
        <v>136.52251284860321</v>
      </c>
      <c r="G157" s="497" t="s">
        <v>84</v>
      </c>
      <c r="H157" s="498">
        <v>113.50689032390274</v>
      </c>
      <c r="I157" s="498">
        <v>93.347888292469548</v>
      </c>
      <c r="J157" s="498">
        <v>103.12411199012934</v>
      </c>
    </row>
    <row r="158" spans="1:10" x14ac:dyDescent="0.2">
      <c r="A158" s="476" t="s">
        <v>596</v>
      </c>
      <c r="B158" s="488">
        <v>21.238112139413079</v>
      </c>
      <c r="C158" s="488">
        <v>13.506123393698518</v>
      </c>
      <c r="D158" s="488">
        <v>12.539164771452786</v>
      </c>
      <c r="E158" s="488">
        <v>1.9932065178904526</v>
      </c>
      <c r="F158" s="488">
        <v>31.02173759794232</v>
      </c>
      <c r="G158" s="488" t="s">
        <v>84</v>
      </c>
      <c r="H158" s="267">
        <v>14.251881552852243</v>
      </c>
      <c r="I158" s="267">
        <v>9.9706332730724121</v>
      </c>
      <c r="J158" s="267">
        <v>12.046849190065064</v>
      </c>
    </row>
    <row r="159" spans="1:10" x14ac:dyDescent="0.2">
      <c r="A159" s="477" t="s">
        <v>321</v>
      </c>
      <c r="B159" s="489">
        <v>138.89226722454083</v>
      </c>
      <c r="C159" s="489">
        <v>91.877802447816165</v>
      </c>
      <c r="D159" s="489">
        <v>81.455985671905736</v>
      </c>
      <c r="E159" s="489">
        <v>75.950467636643594</v>
      </c>
      <c r="F159" s="489">
        <v>104.85996470504179</v>
      </c>
      <c r="G159" s="489" t="s">
        <v>84</v>
      </c>
      <c r="H159" s="490">
        <v>96.412395274910054</v>
      </c>
      <c r="I159" s="490">
        <v>80.440745835179499</v>
      </c>
      <c r="J159" s="490">
        <v>88.186288868507305</v>
      </c>
    </row>
    <row r="160" spans="1:10" x14ac:dyDescent="0.2">
      <c r="A160" s="476" t="s">
        <v>597</v>
      </c>
      <c r="B160" s="488">
        <v>2.9324080755576358</v>
      </c>
      <c r="C160" s="488">
        <v>2.6900462753211274</v>
      </c>
      <c r="D160" s="488">
        <v>2.9224587877645938</v>
      </c>
      <c r="E160" s="488">
        <v>2.9342990454917515</v>
      </c>
      <c r="F160" s="488">
        <v>0.24985901069327682</v>
      </c>
      <c r="G160" s="488" t="s">
        <v>84</v>
      </c>
      <c r="H160" s="267">
        <v>2.7134223168465028</v>
      </c>
      <c r="I160" s="267">
        <v>2.8625583044424117</v>
      </c>
      <c r="J160" s="267">
        <v>2.790233951588255</v>
      </c>
    </row>
    <row r="161" spans="1:10" x14ac:dyDescent="0.2">
      <c r="A161" s="477" t="s">
        <v>598</v>
      </c>
      <c r="B161" s="489">
        <v>0.19131763934540227</v>
      </c>
      <c r="C161" s="489">
        <v>0.12255937479868624</v>
      </c>
      <c r="D161" s="489">
        <v>6.6434379595801896E-2</v>
      </c>
      <c r="E161" s="489">
        <v>6.5849726766227967E-2</v>
      </c>
      <c r="F161" s="489">
        <v>0.39095153492581391</v>
      </c>
      <c r="G161" s="489" t="s">
        <v>84</v>
      </c>
      <c r="H161" s="490">
        <v>0.12919117917416262</v>
      </c>
      <c r="I161" s="490">
        <v>7.3950879775234402E-2</v>
      </c>
      <c r="J161" s="490">
        <v>0.10073997991062586</v>
      </c>
    </row>
    <row r="162" spans="1:10" x14ac:dyDescent="0.2">
      <c r="A162" s="501" t="s">
        <v>322</v>
      </c>
      <c r="B162" s="502">
        <v>7.7147617403786573</v>
      </c>
      <c r="C162" s="502">
        <v>9.6752300284165536</v>
      </c>
      <c r="D162" s="502">
        <v>11.548025443909092</v>
      </c>
      <c r="E162" s="502">
        <v>11.8465453542742</v>
      </c>
      <c r="F162" s="502">
        <v>0</v>
      </c>
      <c r="G162" s="502" t="s">
        <v>84</v>
      </c>
      <c r="H162" s="503">
        <v>9.4861408730066064</v>
      </c>
      <c r="I162" s="503">
        <v>11.359711321471131</v>
      </c>
      <c r="J162" s="503">
        <v>10.451112582855309</v>
      </c>
    </row>
    <row r="163" spans="1:10" x14ac:dyDescent="0.2">
      <c r="A163" s="477" t="s">
        <v>599</v>
      </c>
      <c r="B163" s="489">
        <v>9.5345310367692795E-2</v>
      </c>
      <c r="C163" s="489">
        <v>0.21156740667061319</v>
      </c>
      <c r="D163" s="489">
        <v>0.50550015620118716</v>
      </c>
      <c r="E163" s="489">
        <v>6.2917344657511268E-2</v>
      </c>
      <c r="F163" s="489">
        <v>0</v>
      </c>
      <c r="G163" s="489" t="s">
        <v>84</v>
      </c>
      <c r="H163" s="490">
        <v>0.20035766756695869</v>
      </c>
      <c r="I163" s="490">
        <v>0.36737417182583376</v>
      </c>
      <c r="J163" s="490">
        <v>0.28637855982629323</v>
      </c>
    </row>
    <row r="164" spans="1:10" x14ac:dyDescent="0.2">
      <c r="A164" s="476" t="s">
        <v>600</v>
      </c>
      <c r="B164" s="488">
        <v>0.21922936128416193</v>
      </c>
      <c r="C164" s="488">
        <v>1.1178078160503295</v>
      </c>
      <c r="D164" s="488">
        <v>0.5446182956859924</v>
      </c>
      <c r="E164" s="488">
        <v>7.9722220573812688E-2</v>
      </c>
      <c r="F164" s="488">
        <v>0</v>
      </c>
      <c r="G164" s="488" t="s">
        <v>84</v>
      </c>
      <c r="H164" s="267">
        <v>1.0311390124190478</v>
      </c>
      <c r="I164" s="267">
        <v>0.39920578279296792</v>
      </c>
      <c r="J164" s="267">
        <v>0.70566542822462974</v>
      </c>
    </row>
    <row r="165" spans="1:10" x14ac:dyDescent="0.2">
      <c r="A165" s="491" t="s">
        <v>601</v>
      </c>
      <c r="B165" s="489">
        <v>6.7811072630845661</v>
      </c>
      <c r="C165" s="489">
        <v>7.8478563487365252</v>
      </c>
      <c r="D165" s="489">
        <v>10.178722042638437</v>
      </c>
      <c r="E165" s="489">
        <v>10.585615512826143</v>
      </c>
      <c r="F165" s="489">
        <v>0</v>
      </c>
      <c r="G165" s="489" t="s">
        <v>84</v>
      </c>
      <c r="H165" s="490">
        <v>7.7449673171357425</v>
      </c>
      <c r="I165" s="490">
        <v>10.053718882184921</v>
      </c>
      <c r="J165" s="490">
        <v>8.9340765642244904</v>
      </c>
    </row>
    <row r="166" spans="1:10" x14ac:dyDescent="0.2">
      <c r="A166" s="476" t="s">
        <v>323</v>
      </c>
      <c r="B166" s="488">
        <v>0.17152666210532719</v>
      </c>
      <c r="C166" s="488">
        <v>0.10407192869112326</v>
      </c>
      <c r="D166" s="488">
        <v>0.15817027316039456</v>
      </c>
      <c r="E166" s="488">
        <v>0.90573851846489029</v>
      </c>
      <c r="F166" s="488">
        <v>0</v>
      </c>
      <c r="G166" s="488" t="s">
        <v>84</v>
      </c>
      <c r="H166" s="267">
        <v>0.11057800616634765</v>
      </c>
      <c r="I166" s="267">
        <v>0.36751932467472126</v>
      </c>
      <c r="J166" s="267">
        <v>0.24291415806018471</v>
      </c>
    </row>
    <row r="167" spans="1:10" x14ac:dyDescent="0.2">
      <c r="A167" s="477" t="s">
        <v>602</v>
      </c>
      <c r="B167" s="489">
        <v>0.44755314353690895</v>
      </c>
      <c r="C167" s="489">
        <v>0.39392652813541112</v>
      </c>
      <c r="D167" s="489">
        <v>0.16101467622307977</v>
      </c>
      <c r="E167" s="489">
        <v>0.21255175775184368</v>
      </c>
      <c r="F167" s="489">
        <v>0</v>
      </c>
      <c r="G167" s="489" t="s">
        <v>84</v>
      </c>
      <c r="H167" s="490">
        <v>0.39909886959874191</v>
      </c>
      <c r="I167" s="490">
        <v>0.17189315999268792</v>
      </c>
      <c r="J167" s="490">
        <v>0.28207787246163141</v>
      </c>
    </row>
    <row r="168" spans="1:10" x14ac:dyDescent="0.2">
      <c r="A168" s="501" t="s">
        <v>324</v>
      </c>
      <c r="B168" s="502">
        <v>28.001728929778139</v>
      </c>
      <c r="C168" s="502">
        <v>21.01627644649647</v>
      </c>
      <c r="D168" s="502">
        <v>12.676575340767368</v>
      </c>
      <c r="E168" s="502">
        <v>5.739264715714631</v>
      </c>
      <c r="F168" s="502">
        <v>1.545833432565672E-3</v>
      </c>
      <c r="G168" s="502" t="s">
        <v>84</v>
      </c>
      <c r="H168" s="503">
        <v>21.690030425726626</v>
      </c>
      <c r="I168" s="503">
        <v>10.399009936116506</v>
      </c>
      <c r="J168" s="503">
        <v>15.874655104918599</v>
      </c>
    </row>
    <row r="169" spans="1:10" x14ac:dyDescent="0.2">
      <c r="A169" s="491" t="s">
        <v>603</v>
      </c>
      <c r="B169" s="489">
        <v>4.7193760224209287</v>
      </c>
      <c r="C169" s="489">
        <v>1.4297814954122336</v>
      </c>
      <c r="D169" s="489">
        <v>0.60293005351623963</v>
      </c>
      <c r="E169" s="489">
        <v>0.34582418564942125</v>
      </c>
      <c r="F169" s="489">
        <v>1.545833432565672E-3</v>
      </c>
      <c r="G169" s="489" t="s">
        <v>84</v>
      </c>
      <c r="H169" s="490">
        <v>1.7470662250600724</v>
      </c>
      <c r="I169" s="490">
        <v>0.51540403204989338</v>
      </c>
      <c r="J169" s="490">
        <v>1.1127056792268044</v>
      </c>
    </row>
    <row r="170" spans="1:10" x14ac:dyDescent="0.2">
      <c r="A170" s="476" t="s">
        <v>325</v>
      </c>
      <c r="B170" s="488">
        <v>14.593836156852129</v>
      </c>
      <c r="C170" s="488">
        <v>8.2736306501396975</v>
      </c>
      <c r="D170" s="488">
        <v>5.9397121084060709</v>
      </c>
      <c r="E170" s="488">
        <v>2.1344161405932454</v>
      </c>
      <c r="F170" s="488">
        <v>0</v>
      </c>
      <c r="G170" s="488" t="s">
        <v>84</v>
      </c>
      <c r="H170" s="267">
        <v>8.8832208835413518</v>
      </c>
      <c r="I170" s="267">
        <v>4.7143884458941248</v>
      </c>
      <c r="J170" s="267">
        <v>6.7360876552573261</v>
      </c>
    </row>
    <row r="171" spans="1:10" x14ac:dyDescent="0.2">
      <c r="A171" s="477" t="s">
        <v>326</v>
      </c>
      <c r="B171" s="489">
        <v>0.19547704698386603</v>
      </c>
      <c r="C171" s="489">
        <v>0.15049693168017686</v>
      </c>
      <c r="D171" s="489">
        <v>0.17998803246048276</v>
      </c>
      <c r="E171" s="489">
        <v>1.7601686758141527E-2</v>
      </c>
      <c r="F171" s="489">
        <v>0</v>
      </c>
      <c r="G171" s="489" t="s">
        <v>84</v>
      </c>
      <c r="H171" s="490">
        <v>0.15483530943661025</v>
      </c>
      <c r="I171" s="490">
        <v>0.12943857767236472</v>
      </c>
      <c r="J171" s="490">
        <v>0.1417548684554891</v>
      </c>
    </row>
    <row r="172" spans="1:10" x14ac:dyDescent="0.2">
      <c r="A172" s="476" t="s">
        <v>604</v>
      </c>
      <c r="B172" s="488">
        <v>0.69180368276422144</v>
      </c>
      <c r="C172" s="488">
        <v>0.38253715506255537</v>
      </c>
      <c r="D172" s="488">
        <v>0.27774298501692107</v>
      </c>
      <c r="E172" s="488">
        <v>0.8070624705017112</v>
      </c>
      <c r="F172" s="488">
        <v>0</v>
      </c>
      <c r="G172" s="488" t="s">
        <v>84</v>
      </c>
      <c r="H172" s="267">
        <v>0.41236622543135154</v>
      </c>
      <c r="I172" s="267">
        <v>0.4220494094816955</v>
      </c>
      <c r="J172" s="267">
        <v>0.41735349381909642</v>
      </c>
    </row>
    <row r="173" spans="1:10" x14ac:dyDescent="0.2">
      <c r="A173" s="477" t="s">
        <v>605</v>
      </c>
      <c r="B173" s="489">
        <v>6.6596267429428586</v>
      </c>
      <c r="C173" s="489">
        <v>9.5502111915467705</v>
      </c>
      <c r="D173" s="489">
        <v>4.5984833507479301</v>
      </c>
      <c r="E173" s="489">
        <v>2.0500770071001613</v>
      </c>
      <c r="F173" s="489">
        <v>0</v>
      </c>
      <c r="G173" s="489" t="s">
        <v>84</v>
      </c>
      <c r="H173" s="490">
        <v>9.2714113887839922</v>
      </c>
      <c r="I173" s="490">
        <v>3.76318971217413</v>
      </c>
      <c r="J173" s="490">
        <v>6.4344334177341054</v>
      </c>
    </row>
    <row r="174" spans="1:10" x14ac:dyDescent="0.2">
      <c r="A174" s="479" t="s">
        <v>327</v>
      </c>
      <c r="B174" s="492">
        <v>1.1416092753306455</v>
      </c>
      <c r="C174" s="492">
        <v>1.2296190222573808</v>
      </c>
      <c r="D174" s="492">
        <v>1.0777188099671855</v>
      </c>
      <c r="E174" s="492">
        <v>0.38428322471633181</v>
      </c>
      <c r="F174" s="492">
        <v>0</v>
      </c>
      <c r="G174" s="492" t="s">
        <v>84</v>
      </c>
      <c r="H174" s="493">
        <v>1.2211303928744108</v>
      </c>
      <c r="I174" s="493">
        <v>0.85453975828044471</v>
      </c>
      <c r="J174" s="493">
        <v>1.0323199898449571</v>
      </c>
    </row>
    <row r="175" spans="1:10" x14ac:dyDescent="0.2">
      <c r="A175" s="475" t="s">
        <v>606</v>
      </c>
      <c r="B175" s="499">
        <v>80.426721125417387</v>
      </c>
      <c r="C175" s="499">
        <v>66.525076738482596</v>
      </c>
      <c r="D175" s="499">
        <v>62.299842524733215</v>
      </c>
      <c r="E175" s="499">
        <v>48.334568390335996</v>
      </c>
      <c r="F175" s="499">
        <v>55.697184591202458</v>
      </c>
      <c r="G175" s="499" t="s">
        <v>84</v>
      </c>
      <c r="H175" s="500">
        <v>67.865904443768159</v>
      </c>
      <c r="I175" s="500">
        <v>58.162728105477619</v>
      </c>
      <c r="J175" s="500">
        <v>62.868339142822393</v>
      </c>
    </row>
    <row r="176" spans="1:10" x14ac:dyDescent="0.2">
      <c r="A176" s="479" t="s">
        <v>607</v>
      </c>
      <c r="B176" s="492">
        <v>5.1886456162092296</v>
      </c>
      <c r="C176" s="492">
        <v>3.2395454927325571</v>
      </c>
      <c r="D176" s="492">
        <v>3.5566645718578478</v>
      </c>
      <c r="E176" s="492">
        <v>1.289617781301418</v>
      </c>
      <c r="F176" s="492">
        <v>2.9157375026792733</v>
      </c>
      <c r="G176" s="492" t="s">
        <v>84</v>
      </c>
      <c r="H176" s="493">
        <v>3.4275381771367983</v>
      </c>
      <c r="I176" s="493">
        <v>2.8952700119277606</v>
      </c>
      <c r="J176" s="493">
        <v>3.1533965125408736</v>
      </c>
    </row>
    <row r="177" spans="1:10" x14ac:dyDescent="0.2">
      <c r="A177" s="477" t="s">
        <v>328</v>
      </c>
      <c r="B177" s="489">
        <v>26.155510883264892</v>
      </c>
      <c r="C177" s="489">
        <v>18.618621253642203</v>
      </c>
      <c r="D177" s="489">
        <v>17.873696786986443</v>
      </c>
      <c r="E177" s="489">
        <v>15.095814449483305</v>
      </c>
      <c r="F177" s="489">
        <v>18.560322084355427</v>
      </c>
      <c r="G177" s="489" t="s">
        <v>84</v>
      </c>
      <c r="H177" s="490">
        <v>19.345561905107523</v>
      </c>
      <c r="I177" s="490">
        <v>17.098119558177803</v>
      </c>
      <c r="J177" s="490">
        <v>18.188029619048827</v>
      </c>
    </row>
    <row r="178" spans="1:10" x14ac:dyDescent="0.2">
      <c r="A178" s="476" t="s">
        <v>608</v>
      </c>
      <c r="B178" s="488">
        <v>15.009794118852282</v>
      </c>
      <c r="C178" s="488">
        <v>11.866825703315689</v>
      </c>
      <c r="D178" s="488">
        <v>10.989936517879936</v>
      </c>
      <c r="E178" s="488">
        <v>9.8136632789872476</v>
      </c>
      <c r="F178" s="488">
        <v>18.560322084355427</v>
      </c>
      <c r="G178" s="488" t="s">
        <v>84</v>
      </c>
      <c r="H178" s="267">
        <v>12.16996819574986</v>
      </c>
      <c r="I178" s="267">
        <v>10.833874416707479</v>
      </c>
      <c r="J178" s="267">
        <v>11.481820760708185</v>
      </c>
    </row>
    <row r="179" spans="1:10" x14ac:dyDescent="0.2">
      <c r="A179" s="477" t="s">
        <v>635</v>
      </c>
      <c r="B179" s="489">
        <v>11.145716764412612</v>
      </c>
      <c r="C179" s="489">
        <v>6.7517955503265155</v>
      </c>
      <c r="D179" s="489">
        <v>6.8837602689433712</v>
      </c>
      <c r="E179" s="489">
        <v>5.2821511704960535</v>
      </c>
      <c r="F179" s="489">
        <v>0</v>
      </c>
      <c r="G179" s="489" t="s">
        <v>84</v>
      </c>
      <c r="H179" s="490">
        <v>7.1755937093576598</v>
      </c>
      <c r="I179" s="490">
        <v>6.2642451413575504</v>
      </c>
      <c r="J179" s="490">
        <v>6.7062088582825572</v>
      </c>
    </row>
    <row r="180" spans="1:10" x14ac:dyDescent="0.2">
      <c r="A180" s="476" t="s">
        <v>329</v>
      </c>
      <c r="B180" s="488">
        <v>33.405979357248498</v>
      </c>
      <c r="C180" s="488">
        <v>22.265601801729911</v>
      </c>
      <c r="D180" s="488">
        <v>20.711007080848592</v>
      </c>
      <c r="E180" s="488">
        <v>16.774032255946043</v>
      </c>
      <c r="F180" s="488">
        <v>32.120323227511967</v>
      </c>
      <c r="G180" s="488" t="s">
        <v>84</v>
      </c>
      <c r="H180" s="267">
        <v>23.340102519631984</v>
      </c>
      <c r="I180" s="267">
        <v>19.858897994135695</v>
      </c>
      <c r="J180" s="267">
        <v>21.547128102227891</v>
      </c>
    </row>
    <row r="181" spans="1:10" x14ac:dyDescent="0.2">
      <c r="A181" s="477" t="s">
        <v>330</v>
      </c>
      <c r="B181" s="489">
        <v>15.676585264969534</v>
      </c>
      <c r="C181" s="489">
        <v>22.401308189980266</v>
      </c>
      <c r="D181" s="489">
        <v>20.158474084877195</v>
      </c>
      <c r="E181" s="489">
        <v>15.175103903209612</v>
      </c>
      <c r="F181" s="489">
        <v>2.100801781418943</v>
      </c>
      <c r="G181" s="489" t="s">
        <v>84</v>
      </c>
      <c r="H181" s="490">
        <v>21.752701841173252</v>
      </c>
      <c r="I181" s="490">
        <v>18.310440541123597</v>
      </c>
      <c r="J181" s="490">
        <v>19.979784908598226</v>
      </c>
    </row>
    <row r="182" spans="1:10" x14ac:dyDescent="0.2">
      <c r="A182" s="501" t="s">
        <v>609</v>
      </c>
      <c r="B182" s="502">
        <v>38.104219669472592</v>
      </c>
      <c r="C182" s="502">
        <v>39.514021260455394</v>
      </c>
      <c r="D182" s="502">
        <v>41.916230433700953</v>
      </c>
      <c r="E182" s="502">
        <v>26.486432029415013</v>
      </c>
      <c r="F182" s="502">
        <v>75.742602538760153</v>
      </c>
      <c r="G182" s="502" t="s">
        <v>84</v>
      </c>
      <c r="H182" s="503">
        <v>39.378044466665301</v>
      </c>
      <c r="I182" s="503">
        <v>38.318837962891436</v>
      </c>
      <c r="J182" s="503">
        <v>38.832506234106603</v>
      </c>
    </row>
    <row r="183" spans="1:10" x14ac:dyDescent="0.2">
      <c r="A183" s="477" t="s">
        <v>610</v>
      </c>
      <c r="B183" s="489">
        <v>0.14106378962870614</v>
      </c>
      <c r="C183" s="489">
        <v>0.30045825558038408</v>
      </c>
      <c r="D183" s="489">
        <v>0.5990499297298576</v>
      </c>
      <c r="E183" s="489">
        <v>9.4537342212590238E-4</v>
      </c>
      <c r="F183" s="489">
        <v>0</v>
      </c>
      <c r="G183" s="489" t="s">
        <v>84</v>
      </c>
      <c r="H183" s="490">
        <v>0.28508449762279547</v>
      </c>
      <c r="I183" s="490">
        <v>0.4143777226379014</v>
      </c>
      <c r="J183" s="490">
        <v>0.35167623134539444</v>
      </c>
    </row>
    <row r="184" spans="1:10" x14ac:dyDescent="0.2">
      <c r="A184" s="479" t="s">
        <v>331</v>
      </c>
      <c r="B184" s="492">
        <v>1.8243212068757846</v>
      </c>
      <c r="C184" s="492">
        <v>1.8202522932204552</v>
      </c>
      <c r="D184" s="492">
        <v>1.5248471404579018</v>
      </c>
      <c r="E184" s="492">
        <v>0.49079145812637548</v>
      </c>
      <c r="F184" s="492">
        <v>0.11720012384195862</v>
      </c>
      <c r="G184" s="492" t="s">
        <v>84</v>
      </c>
      <c r="H184" s="493">
        <v>1.8206447440707021</v>
      </c>
      <c r="I184" s="493">
        <v>1.1967632892696727</v>
      </c>
      <c r="J184" s="493">
        <v>1.4993181803027715</v>
      </c>
    </row>
    <row r="185" spans="1:10" x14ac:dyDescent="0.2">
      <c r="A185" s="478" t="s">
        <v>611</v>
      </c>
      <c r="B185" s="489">
        <v>36.138834672968102</v>
      </c>
      <c r="C185" s="489">
        <v>37.393310711521998</v>
      </c>
      <c r="D185" s="489">
        <v>39.79233336335006</v>
      </c>
      <c r="E185" s="489">
        <v>25.994695197866506</v>
      </c>
      <c r="F185" s="489">
        <v>75.625402414918184</v>
      </c>
      <c r="G185" s="489" t="s">
        <v>84</v>
      </c>
      <c r="H185" s="490">
        <v>37.272315224852036</v>
      </c>
      <c r="I185" s="490">
        <v>36.707696950871089</v>
      </c>
      <c r="J185" s="490">
        <v>36.981511822342277</v>
      </c>
    </row>
    <row r="186" spans="1:10" x14ac:dyDescent="0.2">
      <c r="A186" s="479" t="s">
        <v>612</v>
      </c>
      <c r="B186" s="488">
        <v>5.9806119674315399</v>
      </c>
      <c r="C186" s="488">
        <v>3.3860351561744038</v>
      </c>
      <c r="D186" s="488">
        <v>3.7560063669724624</v>
      </c>
      <c r="E186" s="488">
        <v>3.4113107585624656</v>
      </c>
      <c r="F186" s="488">
        <v>1.8153826002048155</v>
      </c>
      <c r="G186" s="488" t="s">
        <v>84</v>
      </c>
      <c r="H186" s="267">
        <v>3.6362847219951631</v>
      </c>
      <c r="I186" s="267">
        <v>3.6118055788583741</v>
      </c>
      <c r="J186" s="267">
        <v>3.6236768797719372</v>
      </c>
    </row>
    <row r="187" spans="1:10" x14ac:dyDescent="0.2">
      <c r="A187" s="478" t="s">
        <v>637</v>
      </c>
      <c r="B187" s="494">
        <v>25.831267187288518</v>
      </c>
      <c r="C187" s="494">
        <v>28.610432252935173</v>
      </c>
      <c r="D187" s="494">
        <v>30.415831992613274</v>
      </c>
      <c r="E187" s="494">
        <v>17.490795247753976</v>
      </c>
      <c r="F187" s="494">
        <v>70.162543142251536</v>
      </c>
      <c r="G187" s="494" t="s">
        <v>84</v>
      </c>
      <c r="H187" s="495">
        <v>28.342378962701179</v>
      </c>
      <c r="I187" s="495">
        <v>27.672588066668702</v>
      </c>
      <c r="J187" s="495">
        <v>27.997407004632962</v>
      </c>
    </row>
    <row r="188" spans="1:10" s="7" customFormat="1" x14ac:dyDescent="0.2">
      <c r="A188" s="479" t="s">
        <v>636</v>
      </c>
      <c r="B188" s="492">
        <v>2.5938819275343064</v>
      </c>
      <c r="C188" s="492">
        <v>2.1887079163128624</v>
      </c>
      <c r="D188" s="492">
        <v>2.4420966555001171</v>
      </c>
      <c r="E188" s="492">
        <v>1.9683576219226337</v>
      </c>
      <c r="F188" s="492">
        <v>3.1187667722498751</v>
      </c>
      <c r="G188" s="492" t="s">
        <v>84</v>
      </c>
      <c r="H188" s="493">
        <v>2.2277873607718197</v>
      </c>
      <c r="I188" s="493">
        <v>2.3230782619864856</v>
      </c>
      <c r="J188" s="493">
        <v>2.2768663927097434</v>
      </c>
    </row>
    <row r="189" spans="1:10" x14ac:dyDescent="0.2">
      <c r="A189" s="478" t="s">
        <v>638</v>
      </c>
      <c r="B189" s="494">
        <v>0</v>
      </c>
      <c r="C189" s="494">
        <v>2.2842133964211416E-2</v>
      </c>
      <c r="D189" s="494">
        <v>8.2687622911573819E-3</v>
      </c>
      <c r="E189" s="494">
        <v>5.9488303347445037E-2</v>
      </c>
      <c r="F189" s="494">
        <v>0</v>
      </c>
      <c r="G189" s="494" t="s">
        <v>84</v>
      </c>
      <c r="H189" s="495">
        <v>2.0638986968461514E-2</v>
      </c>
      <c r="I189" s="495">
        <v>2.2673090388336169E-2</v>
      </c>
      <c r="J189" s="495">
        <v>2.1686640264175154E-2</v>
      </c>
    </row>
    <row r="190" spans="1:10" x14ac:dyDescent="0.2">
      <c r="A190" s="479" t="s">
        <v>639</v>
      </c>
      <c r="B190" s="492">
        <v>1.7330735882302539</v>
      </c>
      <c r="C190" s="492">
        <v>3.1852932520027983</v>
      </c>
      <c r="D190" s="492">
        <v>3.1701295856467833</v>
      </c>
      <c r="E190" s="492">
        <v>3.0647432654887528</v>
      </c>
      <c r="F190" s="492">
        <v>0.52870990021196029</v>
      </c>
      <c r="G190" s="492" t="s">
        <v>84</v>
      </c>
      <c r="H190" s="493">
        <v>3.0452251920561113</v>
      </c>
      <c r="I190" s="493">
        <v>3.0775519525181085</v>
      </c>
      <c r="J190" s="493">
        <v>3.0618749045568863</v>
      </c>
    </row>
    <row r="191" spans="1:10" x14ac:dyDescent="0.2">
      <c r="A191" s="504" t="s">
        <v>613</v>
      </c>
      <c r="B191" s="505">
        <v>10.70853849095824</v>
      </c>
      <c r="C191" s="505">
        <v>13.005999304895925</v>
      </c>
      <c r="D191" s="505">
        <v>13.107433109594504</v>
      </c>
      <c r="E191" s="505">
        <v>16.264223672295131</v>
      </c>
      <c r="F191" s="505">
        <v>10.853176974922004</v>
      </c>
      <c r="G191" s="505" t="s">
        <v>84</v>
      </c>
      <c r="H191" s="506">
        <v>12.784406878461057</v>
      </c>
      <c r="I191" s="506">
        <v>13.95390319692623</v>
      </c>
      <c r="J191" s="506">
        <v>13.386749247287373</v>
      </c>
    </row>
    <row r="192" spans="1:10" x14ac:dyDescent="0.2">
      <c r="A192" s="479" t="s">
        <v>614</v>
      </c>
      <c r="B192" s="492">
        <v>1.1858805640994439</v>
      </c>
      <c r="C192" s="492">
        <v>1.0411503892927461</v>
      </c>
      <c r="D192" s="492">
        <v>1.2221104289374323</v>
      </c>
      <c r="E192" s="492">
        <v>2.3308275385144297</v>
      </c>
      <c r="F192" s="492">
        <v>0.54827664388292174</v>
      </c>
      <c r="G192" s="492" t="s">
        <v>84</v>
      </c>
      <c r="H192" s="493">
        <v>1.0551097614914786</v>
      </c>
      <c r="I192" s="493">
        <v>1.5221960566555648</v>
      </c>
      <c r="J192" s="493">
        <v>1.2956798779025132</v>
      </c>
    </row>
    <row r="193" spans="1:10" x14ac:dyDescent="0.2">
      <c r="A193" s="478" t="s">
        <v>615</v>
      </c>
      <c r="B193" s="494">
        <v>6.441882558340235</v>
      </c>
      <c r="C193" s="494">
        <v>9.3627781311032017</v>
      </c>
      <c r="D193" s="494">
        <v>9.0741761817251962</v>
      </c>
      <c r="E193" s="494">
        <v>11.091830956656455</v>
      </c>
      <c r="F193" s="494">
        <v>9.1783690966681739</v>
      </c>
      <c r="G193" s="494" t="s">
        <v>84</v>
      </c>
      <c r="H193" s="495">
        <v>9.0810547896625806</v>
      </c>
      <c r="I193" s="495">
        <v>9.6517741811181423</v>
      </c>
      <c r="J193" s="495">
        <v>9.3750005377224035</v>
      </c>
    </row>
    <row r="194" spans="1:10" x14ac:dyDescent="0.2">
      <c r="A194" s="479" t="s">
        <v>616</v>
      </c>
      <c r="B194" s="492">
        <v>0.25364932405667817</v>
      </c>
      <c r="C194" s="492">
        <v>1.7520403955677706</v>
      </c>
      <c r="D194" s="492">
        <v>1.3309673525652479</v>
      </c>
      <c r="E194" s="492">
        <v>2.2774458404495173</v>
      </c>
      <c r="F194" s="492">
        <v>0</v>
      </c>
      <c r="G194" s="492" t="s">
        <v>84</v>
      </c>
      <c r="H194" s="493">
        <v>1.6075190565006607</v>
      </c>
      <c r="I194" s="493">
        <v>1.569248902712576</v>
      </c>
      <c r="J194" s="493">
        <v>1.5878082333675747</v>
      </c>
    </row>
    <row r="195" spans="1:10" x14ac:dyDescent="0.2">
      <c r="A195" s="478" t="s">
        <v>645</v>
      </c>
      <c r="B195" s="494">
        <v>0.90745103493149926</v>
      </c>
      <c r="C195" s="494">
        <v>0.81785083469486608</v>
      </c>
      <c r="D195" s="494">
        <v>1.0844397565055959</v>
      </c>
      <c r="E195" s="494">
        <v>1.4749451807560185</v>
      </c>
      <c r="F195" s="494">
        <v>0</v>
      </c>
      <c r="G195" s="494" t="s">
        <v>84</v>
      </c>
      <c r="H195" s="495">
        <v>0.82649286491319907</v>
      </c>
      <c r="I195" s="495">
        <v>1.1700782526265148</v>
      </c>
      <c r="J195" s="495">
        <v>1.0034545475296539</v>
      </c>
    </row>
    <row r="196" spans="1:10" x14ac:dyDescent="0.2">
      <c r="A196" s="476" t="s">
        <v>646</v>
      </c>
      <c r="B196" s="488">
        <v>5.2807821993520587</v>
      </c>
      <c r="C196" s="488">
        <v>6.7928869008405668</v>
      </c>
      <c r="D196" s="488">
        <v>6.658769072491217</v>
      </c>
      <c r="E196" s="488">
        <v>7.3394399350553012</v>
      </c>
      <c r="F196" s="488">
        <v>9.1783690966681739</v>
      </c>
      <c r="G196" s="488" t="s">
        <v>84</v>
      </c>
      <c r="H196" s="267">
        <v>6.6470428682487235</v>
      </c>
      <c r="I196" s="267">
        <v>6.9124470255535098</v>
      </c>
      <c r="J196" s="267">
        <v>6.7837377567090131</v>
      </c>
    </row>
    <row r="197" spans="1:10" s="47" customFormat="1" x14ac:dyDescent="0.2">
      <c r="A197" s="477" t="s">
        <v>617</v>
      </c>
      <c r="B197" s="489">
        <v>3.080775369760306</v>
      </c>
      <c r="C197" s="489">
        <v>2.6020707844999746</v>
      </c>
      <c r="D197" s="489">
        <v>2.8111464986056092</v>
      </c>
      <c r="E197" s="489">
        <v>2.8415651767286243</v>
      </c>
      <c r="F197" s="489">
        <v>1.1265312343709066</v>
      </c>
      <c r="G197" s="489" t="s">
        <v>84</v>
      </c>
      <c r="H197" s="490">
        <v>2.6482423274267615</v>
      </c>
      <c r="I197" s="490">
        <v>2.7799329588142121</v>
      </c>
      <c r="J197" s="490">
        <v>2.7160688315462886</v>
      </c>
    </row>
    <row r="198" spans="1:10" s="7" customFormat="1" x14ac:dyDescent="0.2">
      <c r="A198" s="501" t="s">
        <v>618</v>
      </c>
      <c r="B198" s="502">
        <v>97.599353659854046</v>
      </c>
      <c r="C198" s="502">
        <v>81.557849641591929</v>
      </c>
      <c r="D198" s="502">
        <v>70.325775895750596</v>
      </c>
      <c r="E198" s="502">
        <v>85.082580040503402</v>
      </c>
      <c r="F198" s="502">
        <v>22.216472981018839</v>
      </c>
      <c r="G198" s="502" t="s">
        <v>84</v>
      </c>
      <c r="H198" s="503">
        <v>83.105068979352453</v>
      </c>
      <c r="I198" s="503">
        <v>73.393174103689759</v>
      </c>
      <c r="J198" s="503">
        <v>78.103013245755875</v>
      </c>
    </row>
    <row r="199" spans="1:10" x14ac:dyDescent="0.2">
      <c r="A199" s="477" t="s">
        <v>619</v>
      </c>
      <c r="B199" s="489">
        <v>3.1680228940332964</v>
      </c>
      <c r="C199" s="489">
        <v>6.0531813378606119</v>
      </c>
      <c r="D199" s="489">
        <v>5.1549820672880458</v>
      </c>
      <c r="E199" s="489">
        <v>4.2233590085647403</v>
      </c>
      <c r="F199" s="489">
        <v>1.6568437924218249</v>
      </c>
      <c r="G199" s="489" t="s">
        <v>84</v>
      </c>
      <c r="H199" s="490">
        <v>5.7749048787635866</v>
      </c>
      <c r="I199" s="490">
        <v>4.806602825425605</v>
      </c>
      <c r="J199" s="490">
        <v>5.2761864618365193</v>
      </c>
    </row>
    <row r="200" spans="1:10" x14ac:dyDescent="0.2">
      <c r="A200" s="476" t="s">
        <v>620</v>
      </c>
      <c r="B200" s="488">
        <v>79.78753028178896</v>
      </c>
      <c r="C200" s="488">
        <v>64.191657726325701</v>
      </c>
      <c r="D200" s="488">
        <v>54.347361149379722</v>
      </c>
      <c r="E200" s="488">
        <v>68.5568168829314</v>
      </c>
      <c r="F200" s="488">
        <v>9.1673444473552586</v>
      </c>
      <c r="G200" s="488" t="s">
        <v>84</v>
      </c>
      <c r="H200" s="267">
        <v>65.695895457375769</v>
      </c>
      <c r="I200" s="267">
        <v>57.328090812917971</v>
      </c>
      <c r="J200" s="267">
        <v>61.386105685627442</v>
      </c>
    </row>
    <row r="201" spans="1:10" x14ac:dyDescent="0.2">
      <c r="A201" s="477" t="s">
        <v>621</v>
      </c>
      <c r="B201" s="489">
        <v>3.7036064093855972</v>
      </c>
      <c r="C201" s="489">
        <v>0.67836355069872278</v>
      </c>
      <c r="D201" s="489">
        <v>0.52937866512015264</v>
      </c>
      <c r="E201" s="489">
        <v>0.30382862765158214</v>
      </c>
      <c r="F201" s="489">
        <v>0</v>
      </c>
      <c r="G201" s="489" t="s">
        <v>84</v>
      </c>
      <c r="H201" s="490">
        <v>0.97015129373413755</v>
      </c>
      <c r="I201" s="490">
        <v>0.45255239074517661</v>
      </c>
      <c r="J201" s="490">
        <v>0.70356494847959528</v>
      </c>
    </row>
    <row r="202" spans="1:10" x14ac:dyDescent="0.2">
      <c r="A202" s="476" t="s">
        <v>622</v>
      </c>
      <c r="B202" s="488">
        <v>5.5695513827439811</v>
      </c>
      <c r="C202" s="488">
        <v>7.485065612045501</v>
      </c>
      <c r="D202" s="488">
        <v>6.7777609265381322</v>
      </c>
      <c r="E202" s="488">
        <v>8.9637736564901775</v>
      </c>
      <c r="F202" s="488">
        <v>6.7079589416275684</v>
      </c>
      <c r="G202" s="488" t="s">
        <v>84</v>
      </c>
      <c r="H202" s="267">
        <v>7.3003123212096321</v>
      </c>
      <c r="I202" s="267">
        <v>7.3992298074699114</v>
      </c>
      <c r="J202" s="267">
        <v>7.3512592049677234</v>
      </c>
    </row>
    <row r="203" spans="1:10" s="7" customFormat="1" x14ac:dyDescent="0.2">
      <c r="A203" s="478" t="s">
        <v>623</v>
      </c>
      <c r="B203" s="494">
        <v>5.3706426894187267</v>
      </c>
      <c r="C203" s="494">
        <v>3.1495814143962892</v>
      </c>
      <c r="D203" s="489">
        <v>3.5162930872614053</v>
      </c>
      <c r="E203" s="489">
        <v>3.0348018644698773</v>
      </c>
      <c r="F203" s="489">
        <v>4.6843257996141849</v>
      </c>
      <c r="G203" s="489" t="s">
        <v>84</v>
      </c>
      <c r="H203" s="490">
        <v>3.3638050277902436</v>
      </c>
      <c r="I203" s="490">
        <v>3.4066982669055448</v>
      </c>
      <c r="J203" s="490">
        <v>3.3858969444961047</v>
      </c>
    </row>
    <row r="204" spans="1:10" s="47" customFormat="1" x14ac:dyDescent="0.2">
      <c r="A204" s="507" t="s">
        <v>624</v>
      </c>
      <c r="B204" s="508">
        <v>28.426744172185185</v>
      </c>
      <c r="C204" s="508">
        <v>17.590231362024891</v>
      </c>
      <c r="D204" s="502">
        <v>18.052687790776872</v>
      </c>
      <c r="E204" s="502">
        <v>21.178896668063199</v>
      </c>
      <c r="F204" s="502">
        <v>19.627971559217887</v>
      </c>
      <c r="G204" s="502" t="s">
        <v>84</v>
      </c>
      <c r="H204" s="503">
        <v>18.63542401694566</v>
      </c>
      <c r="I204" s="503">
        <v>18.981107441075316</v>
      </c>
      <c r="J204" s="503">
        <v>18.81346628118084</v>
      </c>
    </row>
    <row r="205" spans="1:10" x14ac:dyDescent="0.2">
      <c r="A205" s="478" t="s">
        <v>625</v>
      </c>
      <c r="B205" s="494">
        <v>4.3105111750747218</v>
      </c>
      <c r="C205" s="494">
        <v>2.6930965586250832</v>
      </c>
      <c r="D205" s="489">
        <v>3.031723281644199</v>
      </c>
      <c r="E205" s="489">
        <v>6.6646605298357509</v>
      </c>
      <c r="F205" s="489">
        <v>5.6095644097263562E-4</v>
      </c>
      <c r="G205" s="489" t="s">
        <v>84</v>
      </c>
      <c r="H205" s="490">
        <v>2.8490978393590138</v>
      </c>
      <c r="I205" s="490">
        <v>3.9955249077281678</v>
      </c>
      <c r="J205" s="490">
        <v>3.4395585232834733</v>
      </c>
    </row>
    <row r="206" spans="1:10" x14ac:dyDescent="0.2">
      <c r="A206" s="479" t="s">
        <v>332</v>
      </c>
      <c r="B206" s="492">
        <v>1.6829381760519744</v>
      </c>
      <c r="C206" s="492">
        <v>1.7022554972737978</v>
      </c>
      <c r="D206" s="488">
        <v>1.9307814853876442</v>
      </c>
      <c r="E206" s="488">
        <v>2.2208253190958227</v>
      </c>
      <c r="F206" s="488">
        <v>0</v>
      </c>
      <c r="G206" s="488" t="s">
        <v>84</v>
      </c>
      <c r="H206" s="267">
        <v>1.7003923220432138</v>
      </c>
      <c r="I206" s="267">
        <v>1.967745779470742</v>
      </c>
      <c r="J206" s="267">
        <v>1.8380911863475895</v>
      </c>
    </row>
    <row r="207" spans="1:10" x14ac:dyDescent="0.2">
      <c r="A207" s="745" t="s">
        <v>626</v>
      </c>
      <c r="B207" s="489">
        <v>9.4079817687152545</v>
      </c>
      <c r="C207" s="489">
        <v>3.0885504230140421</v>
      </c>
      <c r="D207" s="494">
        <v>3.7978661547509223</v>
      </c>
      <c r="E207" s="494">
        <v>3.4494120993524122</v>
      </c>
      <c r="F207" s="494">
        <v>1.9636472409440566</v>
      </c>
      <c r="G207" s="494" t="s">
        <v>84</v>
      </c>
      <c r="H207" s="495">
        <v>3.6980659878007254</v>
      </c>
      <c r="I207" s="495">
        <v>3.6551132280182492</v>
      </c>
      <c r="J207" s="495">
        <v>3.6759434153167363</v>
      </c>
    </row>
    <row r="208" spans="1:10" s="7" customFormat="1" x14ac:dyDescent="0.2">
      <c r="A208" s="476" t="s">
        <v>627</v>
      </c>
      <c r="B208" s="488">
        <v>12.02681939703397</v>
      </c>
      <c r="C208" s="488">
        <v>8.8317752763250787</v>
      </c>
      <c r="D208" s="492">
        <v>8.1853280494101472</v>
      </c>
      <c r="E208" s="492">
        <v>7.6414663908415941</v>
      </c>
      <c r="F208" s="492">
        <v>17.625516297125436</v>
      </c>
      <c r="G208" s="492" t="s">
        <v>84</v>
      </c>
      <c r="H208" s="493">
        <v>9.1399405233574704</v>
      </c>
      <c r="I208" s="493">
        <v>8.2538032492405726</v>
      </c>
      <c r="J208" s="493">
        <v>8.6835406045468169</v>
      </c>
    </row>
    <row r="209" spans="1:10" s="7" customFormat="1" x14ac:dyDescent="0.2">
      <c r="A209" s="477" t="s">
        <v>628</v>
      </c>
      <c r="B209" s="494">
        <v>0.99849365282577462</v>
      </c>
      <c r="C209" s="494">
        <v>1.2745536063892313</v>
      </c>
      <c r="D209" s="494">
        <v>1.1069888194208239</v>
      </c>
      <c r="E209" s="494">
        <v>1.2025323285420002</v>
      </c>
      <c r="F209" s="494">
        <v>3.8247064707423374E-2</v>
      </c>
      <c r="G209" s="494" t="s">
        <v>84</v>
      </c>
      <c r="H209" s="495">
        <v>1.247927343786398</v>
      </c>
      <c r="I209" s="495">
        <v>1.1089202763920445</v>
      </c>
      <c r="J209" s="495">
        <v>1.176332551279655</v>
      </c>
    </row>
    <row r="210" spans="1:10" s="7" customFormat="1" x14ac:dyDescent="0.2">
      <c r="A210" s="501" t="s">
        <v>629</v>
      </c>
      <c r="B210" s="508">
        <v>31.366392882820346</v>
      </c>
      <c r="C210" s="508">
        <v>23.359504120519698</v>
      </c>
      <c r="D210" s="508">
        <v>21.286327655277439</v>
      </c>
      <c r="E210" s="508">
        <v>21.565703067109919</v>
      </c>
      <c r="F210" s="508">
        <v>43.760710376527186</v>
      </c>
      <c r="G210" s="508" t="s">
        <v>84</v>
      </c>
      <c r="H210" s="509">
        <v>24.131776665177956</v>
      </c>
      <c r="I210" s="509">
        <v>21.898059085887205</v>
      </c>
      <c r="J210" s="509">
        <v>22.981313241945692</v>
      </c>
    </row>
    <row r="211" spans="1:10" s="7" customFormat="1" x14ac:dyDescent="0.2">
      <c r="A211" s="478" t="s">
        <v>630</v>
      </c>
      <c r="B211" s="494">
        <v>10.390582289751016</v>
      </c>
      <c r="C211" s="494">
        <v>12.594046731698576</v>
      </c>
      <c r="D211" s="489">
        <v>10.975533042464699</v>
      </c>
      <c r="E211" s="489">
        <v>12.492508164572461</v>
      </c>
      <c r="F211" s="489">
        <v>19.075779989997383</v>
      </c>
      <c r="G211" s="489" t="s">
        <v>84</v>
      </c>
      <c r="H211" s="490">
        <v>12.381520350707881</v>
      </c>
      <c r="I211" s="490">
        <v>11.599724425543068</v>
      </c>
      <c r="J211" s="490">
        <v>11.978860845015253</v>
      </c>
    </row>
    <row r="212" spans="1:10" s="7" customFormat="1" x14ac:dyDescent="0.2">
      <c r="A212" s="479" t="s">
        <v>333</v>
      </c>
      <c r="B212" s="492">
        <v>8.2894952186649024E-2</v>
      </c>
      <c r="C212" s="492">
        <v>0.44761085266365103</v>
      </c>
      <c r="D212" s="488">
        <v>0.35283922370864851</v>
      </c>
      <c r="E212" s="488">
        <v>0.47873017210582475</v>
      </c>
      <c r="F212" s="488">
        <v>0</v>
      </c>
      <c r="G212" s="488" t="s">
        <v>84</v>
      </c>
      <c r="H212" s="267">
        <v>0.41243363403350591</v>
      </c>
      <c r="I212" s="267">
        <v>0.38037065710040058</v>
      </c>
      <c r="J212" s="267">
        <v>0.39591978172582526</v>
      </c>
    </row>
    <row r="213" spans="1:10" s="7" customFormat="1" x14ac:dyDescent="0.2">
      <c r="A213" s="478" t="s">
        <v>631</v>
      </c>
      <c r="B213" s="533">
        <v>0.41832210589840796</v>
      </c>
      <c r="C213" s="533">
        <v>0.34260878630639668</v>
      </c>
      <c r="D213" s="494">
        <v>0.69772286238879333</v>
      </c>
      <c r="E213" s="494">
        <v>0.67835542268055926</v>
      </c>
      <c r="F213" s="494">
        <v>0.68603539022124849</v>
      </c>
      <c r="G213" s="494" t="s">
        <v>84</v>
      </c>
      <c r="H213" s="495">
        <v>0.34991141279736915</v>
      </c>
      <c r="I213" s="495">
        <v>0.69192547794210102</v>
      </c>
      <c r="J213" s="495">
        <v>0.52606379474035692</v>
      </c>
    </row>
    <row r="214" spans="1:10" x14ac:dyDescent="0.2">
      <c r="A214" s="479" t="s">
        <v>632</v>
      </c>
      <c r="B214" s="492">
        <v>0.39750405739837258</v>
      </c>
      <c r="C214" s="492">
        <v>0.60033392818371323</v>
      </c>
      <c r="D214" s="492">
        <v>0.51076087009363103</v>
      </c>
      <c r="E214" s="492">
        <v>0.68282512563847841</v>
      </c>
      <c r="F214" s="492">
        <v>0.3353901259853771</v>
      </c>
      <c r="G214" s="492" t="s">
        <v>84</v>
      </c>
      <c r="H214" s="493">
        <v>0.58077078136173932</v>
      </c>
      <c r="I214" s="493">
        <v>0.55565565614579626</v>
      </c>
      <c r="J214" s="493">
        <v>0.56783538021760049</v>
      </c>
    </row>
    <row r="215" spans="1:10" x14ac:dyDescent="0.2">
      <c r="A215" s="745" t="s">
        <v>633</v>
      </c>
      <c r="B215" s="751">
        <v>20.077089476344156</v>
      </c>
      <c r="C215" s="751">
        <v>9.3749038214022598</v>
      </c>
      <c r="D215" s="751">
        <v>8.7494716566216653</v>
      </c>
      <c r="E215" s="751">
        <v>7.2332841817169751</v>
      </c>
      <c r="F215" s="751">
        <v>23.66350487032318</v>
      </c>
      <c r="G215" s="751" t="s">
        <v>84</v>
      </c>
      <c r="H215" s="751">
        <v>10.407140485918159</v>
      </c>
      <c r="I215" s="751">
        <v>8.6703828690430687</v>
      </c>
      <c r="J215" s="751">
        <v>9.51263344001433</v>
      </c>
    </row>
    <row r="216" spans="1:10" x14ac:dyDescent="0.2">
      <c r="A216" s="742" t="s">
        <v>634</v>
      </c>
      <c r="B216" s="748">
        <v>0</v>
      </c>
      <c r="C216" s="748">
        <v>7.9879520595573239E-3</v>
      </c>
      <c r="D216" s="748">
        <v>-3.68944756982764E-5</v>
      </c>
      <c r="E216" s="748">
        <v>0</v>
      </c>
      <c r="F216" s="748">
        <v>0</v>
      </c>
      <c r="G216" s="748" t="s">
        <v>84</v>
      </c>
      <c r="H216" s="748">
        <v>7.217505979091236E-3</v>
      </c>
      <c r="I216" s="748">
        <v>-2.5504228958870145E-5</v>
      </c>
      <c r="J216" s="748">
        <v>3.4870351282930852E-3</v>
      </c>
    </row>
    <row r="217" spans="1:10" x14ac:dyDescent="0.2">
      <c r="A217" s="746" t="s">
        <v>641</v>
      </c>
      <c r="B217" s="739">
        <v>485.60256575220501</v>
      </c>
      <c r="C217" s="739">
        <v>380.44870834710775</v>
      </c>
      <c r="D217" s="739">
        <v>348.19690491140574</v>
      </c>
      <c r="E217" s="739">
        <v>317.44203686410788</v>
      </c>
      <c r="F217" s="739">
        <v>364.4221777132106</v>
      </c>
      <c r="G217" s="739" t="s">
        <v>84</v>
      </c>
      <c r="H217" s="739">
        <v>390.5909045795845</v>
      </c>
      <c r="I217" s="739">
        <v>339.81439394233962</v>
      </c>
      <c r="J217" s="739">
        <v>364.43875410671114</v>
      </c>
    </row>
    <row r="218" spans="1:10" x14ac:dyDescent="0.2">
      <c r="A218" s="747" t="s">
        <v>118</v>
      </c>
      <c r="B218" s="752">
        <v>6.0964833798780358</v>
      </c>
      <c r="C218" s="752">
        <v>4.9236388247704124</v>
      </c>
      <c r="D218" s="752">
        <v>4.0906375765406207</v>
      </c>
      <c r="E218" s="752">
        <v>3.1372132608085885</v>
      </c>
      <c r="F218" s="752">
        <v>3.9783472337993282</v>
      </c>
      <c r="G218" s="752" t="s">
        <v>84</v>
      </c>
      <c r="H218" s="752">
        <v>5.0367608720412784</v>
      </c>
      <c r="I218" s="752">
        <v>3.8162060564875371</v>
      </c>
      <c r="J218" s="752">
        <v>4.4081211172382382</v>
      </c>
    </row>
    <row r="219" spans="1:10" ht="15" customHeight="1" x14ac:dyDescent="0.2">
      <c r="A219" s="511" t="s">
        <v>673</v>
      </c>
      <c r="B219" s="3"/>
      <c r="C219" s="3"/>
      <c r="D219" s="212"/>
      <c r="E219" s="3"/>
      <c r="F219" s="3"/>
      <c r="G219" s="212"/>
      <c r="H219" s="3"/>
      <c r="I219" s="3"/>
      <c r="J219" s="3"/>
    </row>
    <row r="220" spans="1:10" x14ac:dyDescent="0.2">
      <c r="A220" s="38" t="s">
        <v>349</v>
      </c>
    </row>
    <row r="221" spans="1:10" x14ac:dyDescent="0.2">
      <c r="A221" s="22" t="s">
        <v>664</v>
      </c>
    </row>
    <row r="222" spans="1:10" x14ac:dyDescent="0.2">
      <c r="A222" s="242" t="s">
        <v>742</v>
      </c>
      <c r="B222" s="3"/>
      <c r="C222" s="3"/>
      <c r="D222" s="212"/>
      <c r="E222" s="3"/>
      <c r="F222" s="3"/>
      <c r="G222" s="212"/>
      <c r="H222" s="3"/>
      <c r="I222" s="3"/>
      <c r="J222" s="3"/>
    </row>
    <row r="224" spans="1:10" ht="87" customHeight="1" x14ac:dyDescent="0.2">
      <c r="A224" s="820" t="s">
        <v>350</v>
      </c>
      <c r="B224" s="821"/>
      <c r="C224" s="821"/>
      <c r="D224" s="821"/>
      <c r="E224" s="821"/>
      <c r="F224" s="821"/>
      <c r="G224" s="821"/>
      <c r="H224" s="821"/>
      <c r="I224" s="821"/>
      <c r="J224" s="822"/>
    </row>
  </sheetData>
  <mergeCells count="1">
    <mergeCell ref="A224:J224"/>
  </mergeCells>
  <printOptions horizontalCentered="1" verticalCentered="1"/>
  <pageMargins left="0.70866141732283472" right="0.70866141732283472" top="0.19685039370078741" bottom="0.19685039370078741" header="0.31496062992125984" footer="0.31496062992125984"/>
  <pageSetup paperSize="9" scale="50" firstPageNumber="95" orientation="landscape" useFirstPageNumber="1" r:id="rId1"/>
  <headerFooter>
    <oddHeader>&amp;R&amp;12Les groupements à fiscalité propre en 2023</oddHeader>
    <oddFooter>&amp;L&amp;12Direction Générale des Collectivités Locales / DESL&amp;C&amp;12&amp;P&amp;R&amp;12Mise en ligne :janvier 2025</oddFooter>
    <firstHeader>&amp;RLes groupements à fiscalité propre en 2016</firstHeader>
    <firstFooter>&amp;LDirection Générale des Collectivités Locales / DESL&amp;C&amp;P&amp;RMise en ligne : mai 2018</firstFooter>
  </headerFooter>
  <rowBreaks count="2" manualBreakCount="2">
    <brk id="75" max="16383" man="1"/>
    <brk id="148"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3"/>
  <sheetViews>
    <sheetView zoomScaleNormal="100" zoomScalePageLayoutView="85" workbookViewId="0"/>
  </sheetViews>
  <sheetFormatPr baseColWidth="10" defaultRowHeight="12.75" x14ac:dyDescent="0.2"/>
  <cols>
    <col min="1" max="1" width="93.140625" customWidth="1"/>
    <col min="2" max="10" width="17.28515625" customWidth="1"/>
  </cols>
  <sheetData>
    <row r="1" spans="1:10" ht="21" x14ac:dyDescent="0.25">
      <c r="A1" s="9" t="s">
        <v>662</v>
      </c>
    </row>
    <row r="2" spans="1:10" ht="12.75" customHeight="1" x14ac:dyDescent="0.25">
      <c r="A2" s="9"/>
    </row>
    <row r="3" spans="1:10" ht="17.25" customHeight="1" x14ac:dyDescent="0.25">
      <c r="A3" s="88" t="s">
        <v>808</v>
      </c>
    </row>
    <row r="4" spans="1:10" ht="13.5" thickBot="1" x14ac:dyDescent="0.25">
      <c r="A4" s="205"/>
      <c r="J4" s="398" t="s">
        <v>334</v>
      </c>
    </row>
    <row r="5" spans="1:10" x14ac:dyDescent="0.2">
      <c r="A5" s="204" t="s">
        <v>337</v>
      </c>
      <c r="B5" s="480" t="s">
        <v>34</v>
      </c>
      <c r="C5" s="480" t="s">
        <v>455</v>
      </c>
      <c r="D5" s="480" t="s">
        <v>457</v>
      </c>
      <c r="E5" s="480" t="s">
        <v>97</v>
      </c>
      <c r="F5" s="480" t="s">
        <v>267</v>
      </c>
      <c r="G5" s="481">
        <v>300000</v>
      </c>
      <c r="H5" s="758" t="s">
        <v>348</v>
      </c>
      <c r="I5" s="758" t="s">
        <v>348</v>
      </c>
      <c r="J5" s="758"/>
    </row>
    <row r="6" spans="1:10" x14ac:dyDescent="0.2">
      <c r="A6" s="203"/>
      <c r="B6" s="483" t="s">
        <v>454</v>
      </c>
      <c r="C6" s="483" t="s">
        <v>35</v>
      </c>
      <c r="D6" s="483" t="s">
        <v>35</v>
      </c>
      <c r="E6" s="483" t="s">
        <v>35</v>
      </c>
      <c r="F6" s="483" t="s">
        <v>35</v>
      </c>
      <c r="G6" s="483" t="s">
        <v>36</v>
      </c>
      <c r="H6" s="759" t="s">
        <v>281</v>
      </c>
      <c r="I6" s="759" t="s">
        <v>471</v>
      </c>
      <c r="J6" s="759" t="s">
        <v>340</v>
      </c>
    </row>
    <row r="7" spans="1:10" ht="13.5" thickBot="1" x14ac:dyDescent="0.25">
      <c r="A7" s="206"/>
      <c r="B7" s="485" t="s">
        <v>36</v>
      </c>
      <c r="C7" s="485" t="s">
        <v>456</v>
      </c>
      <c r="D7" s="485" t="s">
        <v>99</v>
      </c>
      <c r="E7" s="485" t="s">
        <v>100</v>
      </c>
      <c r="F7" s="485" t="s">
        <v>268</v>
      </c>
      <c r="G7" s="485" t="s">
        <v>101</v>
      </c>
      <c r="H7" s="760" t="s">
        <v>456</v>
      </c>
      <c r="I7" s="760" t="s">
        <v>101</v>
      </c>
      <c r="J7" s="760" t="s">
        <v>650</v>
      </c>
    </row>
    <row r="9" spans="1:10" x14ac:dyDescent="0.2">
      <c r="A9" s="496" t="s">
        <v>595</v>
      </c>
      <c r="B9" s="497">
        <v>22.96120925</v>
      </c>
      <c r="C9" s="497">
        <v>201.829872959</v>
      </c>
      <c r="D9" s="497">
        <v>138.67893938899999</v>
      </c>
      <c r="E9" s="497">
        <v>62.293723718999999</v>
      </c>
      <c r="F9" s="497">
        <v>3.9540348399999998</v>
      </c>
      <c r="G9" s="497" t="s">
        <v>84</v>
      </c>
      <c r="H9" s="498">
        <f>SUM(B9:C9)</f>
        <v>224.791082209</v>
      </c>
      <c r="I9" s="498">
        <f>SUM(D9:F9)</f>
        <v>204.926697948</v>
      </c>
      <c r="J9" s="498">
        <f>SUM(H9:I9)</f>
        <v>429.71778015699999</v>
      </c>
    </row>
    <row r="10" spans="1:10" x14ac:dyDescent="0.2">
      <c r="A10" s="476" t="s">
        <v>596</v>
      </c>
      <c r="B10" s="488">
        <v>5.2464584790000002</v>
      </c>
      <c r="C10" s="488">
        <v>45.885714610000001</v>
      </c>
      <c r="D10" s="488">
        <v>32.630803110000002</v>
      </c>
      <c r="E10" s="488">
        <v>12.358566109</v>
      </c>
      <c r="F10" s="488">
        <v>0.37885496000000002</v>
      </c>
      <c r="G10" s="488" t="s">
        <v>84</v>
      </c>
      <c r="H10" s="267">
        <f t="shared" ref="H10:H69" si="0">SUM(B10:C10)</f>
        <v>51.132173088999998</v>
      </c>
      <c r="I10" s="267">
        <f t="shared" ref="I10:I69" si="1">SUM(D10:F10)</f>
        <v>45.368224179000002</v>
      </c>
      <c r="J10" s="267">
        <f t="shared" ref="J10:J69" si="2">SUM(H10:I10)</f>
        <v>96.500397268</v>
      </c>
    </row>
    <row r="11" spans="1:10" x14ac:dyDescent="0.2">
      <c r="A11" s="477" t="s">
        <v>321</v>
      </c>
      <c r="B11" s="489">
        <v>17.603768569</v>
      </c>
      <c r="C11" s="489">
        <v>154.57639471900001</v>
      </c>
      <c r="D11" s="489">
        <v>105.74596287899999</v>
      </c>
      <c r="E11" s="489">
        <v>49.913355889999998</v>
      </c>
      <c r="F11" s="489">
        <v>3.5751798799999999</v>
      </c>
      <c r="G11" s="489" t="s">
        <v>84</v>
      </c>
      <c r="H11" s="490">
        <f t="shared" si="0"/>
        <v>172.18016328800002</v>
      </c>
      <c r="I11" s="490">
        <f t="shared" si="1"/>
        <v>159.23449864899999</v>
      </c>
      <c r="J11" s="490">
        <f t="shared" si="2"/>
        <v>331.41466193700001</v>
      </c>
    </row>
    <row r="12" spans="1:10" x14ac:dyDescent="0.2">
      <c r="A12" s="476" t="s">
        <v>597</v>
      </c>
      <c r="B12" s="488">
        <v>8.6232199999999995E-2</v>
      </c>
      <c r="C12" s="488">
        <v>4.7614190000000001E-2</v>
      </c>
      <c r="D12" s="488">
        <v>0.11691439999999999</v>
      </c>
      <c r="E12" s="488">
        <v>2.180172E-2</v>
      </c>
      <c r="F12" s="488">
        <v>0</v>
      </c>
      <c r="G12" s="488" t="s">
        <v>84</v>
      </c>
      <c r="H12" s="267">
        <f t="shared" si="0"/>
        <v>0.13384638999999998</v>
      </c>
      <c r="I12" s="267">
        <f t="shared" si="1"/>
        <v>0.13871612</v>
      </c>
      <c r="J12" s="267">
        <f t="shared" si="2"/>
        <v>0.27256250999999998</v>
      </c>
    </row>
    <row r="13" spans="1:10" x14ac:dyDescent="0.2">
      <c r="A13" s="477" t="s">
        <v>598</v>
      </c>
      <c r="B13" s="489">
        <v>2.4750000000000001E-2</v>
      </c>
      <c r="C13" s="489">
        <v>1.32014944</v>
      </c>
      <c r="D13" s="489">
        <v>0.18525900000000001</v>
      </c>
      <c r="E13" s="489">
        <v>0</v>
      </c>
      <c r="F13" s="489">
        <v>0</v>
      </c>
      <c r="G13" s="489" t="s">
        <v>84</v>
      </c>
      <c r="H13" s="490">
        <f t="shared" si="0"/>
        <v>1.3448994400000001</v>
      </c>
      <c r="I13" s="490">
        <f t="shared" si="1"/>
        <v>0.18525900000000001</v>
      </c>
      <c r="J13" s="490">
        <f t="shared" si="2"/>
        <v>1.5301584400000001</v>
      </c>
    </row>
    <row r="14" spans="1:10" x14ac:dyDescent="0.2">
      <c r="A14" s="501" t="s">
        <v>322</v>
      </c>
      <c r="B14" s="502">
        <v>1.2556616089999999</v>
      </c>
      <c r="C14" s="502">
        <v>7.7288335799999999</v>
      </c>
      <c r="D14" s="502">
        <v>6.5458833299999997</v>
      </c>
      <c r="E14" s="502">
        <v>0.64204496</v>
      </c>
      <c r="F14" s="502">
        <v>0</v>
      </c>
      <c r="G14" s="502" t="s">
        <v>84</v>
      </c>
      <c r="H14" s="503">
        <f t="shared" si="0"/>
        <v>8.9844951890000004</v>
      </c>
      <c r="I14" s="503">
        <f t="shared" si="1"/>
        <v>7.1879282899999994</v>
      </c>
      <c r="J14" s="503">
        <f t="shared" si="2"/>
        <v>16.172423478999999</v>
      </c>
    </row>
    <row r="15" spans="1:10" x14ac:dyDescent="0.2">
      <c r="A15" s="477" t="s">
        <v>599</v>
      </c>
      <c r="B15" s="489">
        <v>0.2123787</v>
      </c>
      <c r="C15" s="489">
        <v>2.2309765099999996</v>
      </c>
      <c r="D15" s="489">
        <v>0.23573256000000001</v>
      </c>
      <c r="E15" s="489">
        <v>0.19541432</v>
      </c>
      <c r="F15" s="489">
        <v>0</v>
      </c>
      <c r="G15" s="489" t="s">
        <v>84</v>
      </c>
      <c r="H15" s="490">
        <f t="shared" si="0"/>
        <v>2.4433552099999996</v>
      </c>
      <c r="I15" s="490">
        <f t="shared" si="1"/>
        <v>0.43114688000000001</v>
      </c>
      <c r="J15" s="490">
        <f t="shared" si="2"/>
        <v>2.8745020899999996</v>
      </c>
    </row>
    <row r="16" spans="1:10" x14ac:dyDescent="0.2">
      <c r="A16" s="476" t="s">
        <v>600</v>
      </c>
      <c r="B16" s="488">
        <v>3.6752279999999998E-2</v>
      </c>
      <c r="C16" s="488">
        <v>0.89686649899999993</v>
      </c>
      <c r="D16" s="488">
        <v>4.368054409</v>
      </c>
      <c r="E16" s="488">
        <v>0.10158692</v>
      </c>
      <c r="F16" s="488">
        <v>0</v>
      </c>
      <c r="G16" s="488" t="s">
        <v>84</v>
      </c>
      <c r="H16" s="267">
        <f t="shared" si="0"/>
        <v>0.9336187789999999</v>
      </c>
      <c r="I16" s="267">
        <f t="shared" si="1"/>
        <v>4.4696413289999999</v>
      </c>
      <c r="J16" s="267">
        <f t="shared" si="2"/>
        <v>5.4032601079999996</v>
      </c>
    </row>
    <row r="17" spans="1:10" x14ac:dyDescent="0.2">
      <c r="A17" s="491" t="s">
        <v>601</v>
      </c>
      <c r="B17" s="489">
        <v>0.89958563999999996</v>
      </c>
      <c r="C17" s="489">
        <v>3.3255754999999998</v>
      </c>
      <c r="D17" s="489">
        <v>1.0171666500000001</v>
      </c>
      <c r="E17" s="489">
        <v>0.19814718000000001</v>
      </c>
      <c r="F17" s="489">
        <v>0</v>
      </c>
      <c r="G17" s="489" t="s">
        <v>84</v>
      </c>
      <c r="H17" s="490">
        <f t="shared" si="0"/>
        <v>4.22516114</v>
      </c>
      <c r="I17" s="490">
        <f t="shared" si="1"/>
        <v>1.2153138300000002</v>
      </c>
      <c r="J17" s="490">
        <f t="shared" si="2"/>
        <v>5.4404749700000004</v>
      </c>
    </row>
    <row r="18" spans="1:10" x14ac:dyDescent="0.2">
      <c r="A18" s="476" t="s">
        <v>323</v>
      </c>
      <c r="B18" s="488">
        <v>0.10694499</v>
      </c>
      <c r="C18" s="488">
        <v>6.0659099999999999E-3</v>
      </c>
      <c r="D18" s="488">
        <v>1.0933E-2</v>
      </c>
      <c r="E18" s="488">
        <v>1.21414E-2</v>
      </c>
      <c r="F18" s="488">
        <v>0</v>
      </c>
      <c r="G18" s="488" t="s">
        <v>84</v>
      </c>
      <c r="H18" s="267">
        <f t="shared" si="0"/>
        <v>0.1130109</v>
      </c>
      <c r="I18" s="267">
        <f t="shared" si="1"/>
        <v>2.3074400000000002E-2</v>
      </c>
      <c r="J18" s="267">
        <f t="shared" si="2"/>
        <v>0.13608529999999999</v>
      </c>
    </row>
    <row r="19" spans="1:10" x14ac:dyDescent="0.2">
      <c r="A19" s="477" t="s">
        <v>602</v>
      </c>
      <c r="B19" s="489">
        <v>0</v>
      </c>
      <c r="C19" s="489">
        <v>1.26934916</v>
      </c>
      <c r="D19" s="489">
        <v>0.91399670999999993</v>
      </c>
      <c r="E19" s="489">
        <v>0.13475514000000002</v>
      </c>
      <c r="F19" s="489">
        <v>0</v>
      </c>
      <c r="G19" s="489" t="s">
        <v>84</v>
      </c>
      <c r="H19" s="490">
        <f t="shared" si="0"/>
        <v>1.26934916</v>
      </c>
      <c r="I19" s="490">
        <f t="shared" si="1"/>
        <v>1.0487518499999999</v>
      </c>
      <c r="J19" s="490">
        <f t="shared" si="2"/>
        <v>2.3181010099999999</v>
      </c>
    </row>
    <row r="20" spans="1:10" x14ac:dyDescent="0.2">
      <c r="A20" s="501" t="s">
        <v>324</v>
      </c>
      <c r="B20" s="502">
        <v>1.6052375889999999</v>
      </c>
      <c r="C20" s="502">
        <v>42.406717878999999</v>
      </c>
      <c r="D20" s="502">
        <v>13.650212789999999</v>
      </c>
      <c r="E20" s="502">
        <v>0.66706240000000006</v>
      </c>
      <c r="F20" s="502">
        <v>0</v>
      </c>
      <c r="G20" s="502" t="s">
        <v>84</v>
      </c>
      <c r="H20" s="503">
        <f t="shared" si="0"/>
        <v>44.011955467999996</v>
      </c>
      <c r="I20" s="503">
        <f t="shared" si="1"/>
        <v>14.31727519</v>
      </c>
      <c r="J20" s="503">
        <f t="shared" si="2"/>
        <v>58.329230658</v>
      </c>
    </row>
    <row r="21" spans="1:10" x14ac:dyDescent="0.2">
      <c r="A21" s="491" t="s">
        <v>603</v>
      </c>
      <c r="B21" s="489">
        <v>4.4922700000000005E-3</v>
      </c>
      <c r="C21" s="489">
        <v>1.3716221499999999</v>
      </c>
      <c r="D21" s="489">
        <v>0.33973723</v>
      </c>
      <c r="E21" s="489">
        <v>0.17022295000000001</v>
      </c>
      <c r="F21" s="489">
        <v>0</v>
      </c>
      <c r="G21" s="489" t="s">
        <v>84</v>
      </c>
      <c r="H21" s="490">
        <f t="shared" si="0"/>
        <v>1.3761144199999999</v>
      </c>
      <c r="I21" s="490">
        <f t="shared" si="1"/>
        <v>0.50996017999999999</v>
      </c>
      <c r="J21" s="490">
        <f t="shared" si="2"/>
        <v>1.8860745999999999</v>
      </c>
    </row>
    <row r="22" spans="1:10" x14ac:dyDescent="0.2">
      <c r="A22" s="476" t="s">
        <v>325</v>
      </c>
      <c r="B22" s="488">
        <v>0.88625754000000001</v>
      </c>
      <c r="C22" s="488">
        <v>32.25882266</v>
      </c>
      <c r="D22" s="488">
        <v>9.8908015399999982</v>
      </c>
      <c r="E22" s="488">
        <v>0.32756669999999999</v>
      </c>
      <c r="F22" s="488">
        <v>0</v>
      </c>
      <c r="G22" s="488" t="s">
        <v>84</v>
      </c>
      <c r="H22" s="267">
        <f t="shared" si="0"/>
        <v>33.145080200000002</v>
      </c>
      <c r="I22" s="267">
        <f t="shared" si="1"/>
        <v>10.218368239999998</v>
      </c>
      <c r="J22" s="267">
        <f t="shared" si="2"/>
        <v>43.363448439999999</v>
      </c>
    </row>
    <row r="23" spans="1:10" x14ac:dyDescent="0.2">
      <c r="A23" s="477" t="s">
        <v>326</v>
      </c>
      <c r="B23" s="489">
        <v>0</v>
      </c>
      <c r="C23" s="489">
        <v>0.55672334000000001</v>
      </c>
      <c r="D23" s="489">
        <v>0</v>
      </c>
      <c r="E23" s="489">
        <v>0</v>
      </c>
      <c r="F23" s="489">
        <v>0</v>
      </c>
      <c r="G23" s="489" t="s">
        <v>84</v>
      </c>
      <c r="H23" s="490">
        <f t="shared" si="0"/>
        <v>0.55672334000000001</v>
      </c>
      <c r="I23" s="490">
        <f t="shared" si="1"/>
        <v>0</v>
      </c>
      <c r="J23" s="490">
        <f t="shared" si="2"/>
        <v>0.55672334000000001</v>
      </c>
    </row>
    <row r="24" spans="1:10" x14ac:dyDescent="0.2">
      <c r="A24" s="476" t="s">
        <v>604</v>
      </c>
      <c r="B24" s="488">
        <v>2.863303E-2</v>
      </c>
      <c r="C24" s="488">
        <v>0.14933142999999999</v>
      </c>
      <c r="D24" s="488">
        <v>0.48606065000000004</v>
      </c>
      <c r="E24" s="488">
        <v>2.727475E-2</v>
      </c>
      <c r="F24" s="488">
        <v>0</v>
      </c>
      <c r="G24" s="488" t="s">
        <v>84</v>
      </c>
      <c r="H24" s="267">
        <f t="shared" si="0"/>
        <v>0.17796445999999999</v>
      </c>
      <c r="I24" s="267">
        <f t="shared" si="1"/>
        <v>0.5133354</v>
      </c>
      <c r="J24" s="267">
        <f t="shared" si="2"/>
        <v>0.69129985999999999</v>
      </c>
    </row>
    <row r="25" spans="1:10" x14ac:dyDescent="0.2">
      <c r="A25" s="477" t="s">
        <v>605</v>
      </c>
      <c r="B25" s="489">
        <v>0.68018634</v>
      </c>
      <c r="C25" s="489">
        <v>7.9452463590000004</v>
      </c>
      <c r="D25" s="489">
        <v>2.8325317499999998</v>
      </c>
      <c r="E25" s="489">
        <v>0.13151182</v>
      </c>
      <c r="F25" s="489">
        <v>0</v>
      </c>
      <c r="G25" s="489" t="s">
        <v>84</v>
      </c>
      <c r="H25" s="490">
        <f t="shared" si="0"/>
        <v>8.625432699000001</v>
      </c>
      <c r="I25" s="490">
        <f t="shared" si="1"/>
        <v>2.9640435699999998</v>
      </c>
      <c r="J25" s="490">
        <f t="shared" si="2"/>
        <v>11.589476269</v>
      </c>
    </row>
    <row r="26" spans="1:10" s="47" customFormat="1" x14ac:dyDescent="0.2">
      <c r="A26" s="479" t="s">
        <v>327</v>
      </c>
      <c r="B26" s="492">
        <v>5.6684099999999996E-3</v>
      </c>
      <c r="C26" s="492">
        <v>0.12497194</v>
      </c>
      <c r="D26" s="492">
        <v>0.10108162</v>
      </c>
      <c r="E26" s="492">
        <v>1.0486179999999999E-2</v>
      </c>
      <c r="F26" s="492">
        <v>0</v>
      </c>
      <c r="G26" s="492" t="s">
        <v>84</v>
      </c>
      <c r="H26" s="493">
        <f t="shared" si="0"/>
        <v>0.13064035000000002</v>
      </c>
      <c r="I26" s="493">
        <f t="shared" si="1"/>
        <v>0.11156779999999999</v>
      </c>
      <c r="J26" s="493">
        <f t="shared" si="2"/>
        <v>0.24220815000000001</v>
      </c>
    </row>
    <row r="27" spans="1:10" s="7" customFormat="1" x14ac:dyDescent="0.2">
      <c r="A27" s="475" t="s">
        <v>606</v>
      </c>
      <c r="B27" s="499">
        <v>22.800434769000002</v>
      </c>
      <c r="C27" s="499">
        <v>171.90631879899999</v>
      </c>
      <c r="D27" s="499">
        <v>117.32377276899999</v>
      </c>
      <c r="E27" s="499">
        <v>46.485463609</v>
      </c>
      <c r="F27" s="499">
        <v>1.3981174999999999</v>
      </c>
      <c r="G27" s="499" t="s">
        <v>84</v>
      </c>
      <c r="H27" s="500">
        <f t="shared" si="0"/>
        <v>194.70675356799998</v>
      </c>
      <c r="I27" s="500">
        <f t="shared" si="1"/>
        <v>165.20735387799999</v>
      </c>
      <c r="J27" s="500">
        <f t="shared" si="2"/>
        <v>359.914107446</v>
      </c>
    </row>
    <row r="28" spans="1:10" x14ac:dyDescent="0.2">
      <c r="A28" s="479" t="s">
        <v>607</v>
      </c>
      <c r="B28" s="492">
        <v>0.28351219</v>
      </c>
      <c r="C28" s="492">
        <v>4.86405273</v>
      </c>
      <c r="D28" s="492">
        <v>3.6613816699999999</v>
      </c>
      <c r="E28" s="492">
        <v>0.11540247000000001</v>
      </c>
      <c r="F28" s="492">
        <v>4.64351E-3</v>
      </c>
      <c r="G28" s="492" t="s">
        <v>84</v>
      </c>
      <c r="H28" s="493">
        <f t="shared" si="0"/>
        <v>5.1475649199999998</v>
      </c>
      <c r="I28" s="493">
        <f t="shared" si="1"/>
        <v>3.7814276499999999</v>
      </c>
      <c r="J28" s="493">
        <f t="shared" si="2"/>
        <v>8.9289925700000001</v>
      </c>
    </row>
    <row r="29" spans="1:10" s="47" customFormat="1" x14ac:dyDescent="0.2">
      <c r="A29" s="477" t="s">
        <v>328</v>
      </c>
      <c r="B29" s="489">
        <v>6.2610753590000003</v>
      </c>
      <c r="C29" s="489">
        <v>36.441563459000001</v>
      </c>
      <c r="D29" s="489">
        <v>22.257407449000002</v>
      </c>
      <c r="E29" s="489">
        <v>9.4437995199999989</v>
      </c>
      <c r="F29" s="489">
        <v>0.98698211999999996</v>
      </c>
      <c r="G29" s="489" t="s">
        <v>84</v>
      </c>
      <c r="H29" s="490">
        <f t="shared" si="0"/>
        <v>42.702638818000004</v>
      </c>
      <c r="I29" s="490">
        <f t="shared" si="1"/>
        <v>32.688189088999998</v>
      </c>
      <c r="J29" s="490">
        <f t="shared" si="2"/>
        <v>75.390827907000002</v>
      </c>
    </row>
    <row r="30" spans="1:10" x14ac:dyDescent="0.2">
      <c r="A30" s="476" t="s">
        <v>608</v>
      </c>
      <c r="B30" s="488">
        <v>3.5987236299999998</v>
      </c>
      <c r="C30" s="488">
        <v>20.68403906</v>
      </c>
      <c r="D30" s="488">
        <v>6.7864841500000006</v>
      </c>
      <c r="E30" s="488">
        <v>6.6980345699999999</v>
      </c>
      <c r="F30" s="488">
        <v>0.96698211999999995</v>
      </c>
      <c r="G30" s="488" t="s">
        <v>84</v>
      </c>
      <c r="H30" s="267">
        <f t="shared" si="0"/>
        <v>24.282762689999998</v>
      </c>
      <c r="I30" s="267">
        <f t="shared" si="1"/>
        <v>14.451500840000001</v>
      </c>
      <c r="J30" s="267">
        <f t="shared" si="2"/>
        <v>38.73426353</v>
      </c>
    </row>
    <row r="31" spans="1:10" s="7" customFormat="1" x14ac:dyDescent="0.2">
      <c r="A31" s="477" t="s">
        <v>635</v>
      </c>
      <c r="B31" s="489">
        <v>2.6623517300000001</v>
      </c>
      <c r="C31" s="489">
        <v>15.757524400000001</v>
      </c>
      <c r="D31" s="489">
        <v>15.470923299000001</v>
      </c>
      <c r="E31" s="489">
        <v>2.7457649500000003</v>
      </c>
      <c r="F31" s="489">
        <v>0.02</v>
      </c>
      <c r="G31" s="489" t="s">
        <v>84</v>
      </c>
      <c r="H31" s="490">
        <f t="shared" si="0"/>
        <v>18.419876130000002</v>
      </c>
      <c r="I31" s="490">
        <f t="shared" si="1"/>
        <v>18.236688249</v>
      </c>
      <c r="J31" s="490">
        <f t="shared" si="2"/>
        <v>36.656564379000002</v>
      </c>
    </row>
    <row r="32" spans="1:10" s="47" customFormat="1" x14ac:dyDescent="0.2">
      <c r="A32" s="476" t="s">
        <v>329</v>
      </c>
      <c r="B32" s="488">
        <v>14.641461279</v>
      </c>
      <c r="C32" s="488">
        <v>111.79076892</v>
      </c>
      <c r="D32" s="488">
        <v>75.953484078999992</v>
      </c>
      <c r="E32" s="488">
        <v>34.808283850000002</v>
      </c>
      <c r="F32" s="488">
        <v>0.40649186999999998</v>
      </c>
      <c r="G32" s="488" t="s">
        <v>84</v>
      </c>
      <c r="H32" s="267">
        <f t="shared" si="0"/>
        <v>126.432230199</v>
      </c>
      <c r="I32" s="267">
        <f t="shared" si="1"/>
        <v>111.168259799</v>
      </c>
      <c r="J32" s="267">
        <f t="shared" si="2"/>
        <v>237.600489998</v>
      </c>
    </row>
    <row r="33" spans="1:10" x14ac:dyDescent="0.2">
      <c r="A33" s="477" t="s">
        <v>330</v>
      </c>
      <c r="B33" s="489">
        <v>1.61438594</v>
      </c>
      <c r="C33" s="489">
        <v>18.809933690000001</v>
      </c>
      <c r="D33" s="489">
        <v>15.451499570000001</v>
      </c>
      <c r="E33" s="489">
        <v>2.11797777</v>
      </c>
      <c r="F33" s="489">
        <v>0</v>
      </c>
      <c r="G33" s="489" t="s">
        <v>84</v>
      </c>
      <c r="H33" s="490">
        <f t="shared" si="0"/>
        <v>20.424319629999999</v>
      </c>
      <c r="I33" s="490">
        <f t="shared" si="1"/>
        <v>17.569477340000002</v>
      </c>
      <c r="J33" s="490">
        <f t="shared" si="2"/>
        <v>37.993796970000005</v>
      </c>
    </row>
    <row r="34" spans="1:10" x14ac:dyDescent="0.2">
      <c r="A34" s="501" t="s">
        <v>609</v>
      </c>
      <c r="B34" s="502">
        <v>7.8997445390000003</v>
      </c>
      <c r="C34" s="502">
        <v>53.751169949000001</v>
      </c>
      <c r="D34" s="502">
        <v>35.731161689000004</v>
      </c>
      <c r="E34" s="502">
        <v>8.8090671690000004</v>
      </c>
      <c r="F34" s="502">
        <v>2.1260489800000002</v>
      </c>
      <c r="G34" s="502" t="s">
        <v>84</v>
      </c>
      <c r="H34" s="503">
        <f t="shared" si="0"/>
        <v>61.650914487999998</v>
      </c>
      <c r="I34" s="503">
        <f t="shared" si="1"/>
        <v>46.666277838000006</v>
      </c>
      <c r="J34" s="503">
        <f t="shared" si="2"/>
        <v>108.317192326</v>
      </c>
    </row>
    <row r="35" spans="1:10" s="7" customFormat="1" x14ac:dyDescent="0.2">
      <c r="A35" s="477" t="s">
        <v>610</v>
      </c>
      <c r="B35" s="489">
        <v>2.9137999999999999E-4</v>
      </c>
      <c r="C35" s="489">
        <v>1.9922619799999999</v>
      </c>
      <c r="D35" s="489">
        <v>0.95215300000000003</v>
      </c>
      <c r="E35" s="489">
        <v>9.6239999999999997E-4</v>
      </c>
      <c r="F35" s="489">
        <v>0</v>
      </c>
      <c r="G35" s="489" t="s">
        <v>84</v>
      </c>
      <c r="H35" s="490">
        <f t="shared" si="0"/>
        <v>1.9925533599999998</v>
      </c>
      <c r="I35" s="490">
        <f t="shared" si="1"/>
        <v>0.95311540000000006</v>
      </c>
      <c r="J35" s="490">
        <f t="shared" si="2"/>
        <v>2.9456687599999998</v>
      </c>
    </row>
    <row r="36" spans="1:10" x14ac:dyDescent="0.2">
      <c r="A36" s="479" t="s">
        <v>331</v>
      </c>
      <c r="B36" s="492">
        <v>3.7271776389999998</v>
      </c>
      <c r="C36" s="492">
        <v>7.94675931</v>
      </c>
      <c r="D36" s="492">
        <v>5.4661948200000001</v>
      </c>
      <c r="E36" s="492">
        <v>1.08574006</v>
      </c>
      <c r="F36" s="492">
        <v>0.13016252</v>
      </c>
      <c r="G36" s="492" t="s">
        <v>84</v>
      </c>
      <c r="H36" s="493">
        <f t="shared" si="0"/>
        <v>11.673936949</v>
      </c>
      <c r="I36" s="493">
        <f t="shared" si="1"/>
        <v>6.6820974</v>
      </c>
      <c r="J36" s="493">
        <f t="shared" si="2"/>
        <v>18.356034348999998</v>
      </c>
    </row>
    <row r="37" spans="1:10" x14ac:dyDescent="0.2">
      <c r="A37" s="478" t="s">
        <v>611</v>
      </c>
      <c r="B37" s="489">
        <v>4.1722755200000003</v>
      </c>
      <c r="C37" s="489">
        <v>43.812148659999998</v>
      </c>
      <c r="D37" s="489">
        <v>29.312813868999999</v>
      </c>
      <c r="E37" s="489">
        <v>7.7223647089999998</v>
      </c>
      <c r="F37" s="489">
        <v>1.9958864590000001</v>
      </c>
      <c r="G37" s="489" t="s">
        <v>84</v>
      </c>
      <c r="H37" s="490">
        <f t="shared" si="0"/>
        <v>47.984424179999998</v>
      </c>
      <c r="I37" s="490">
        <f t="shared" si="1"/>
        <v>39.031065036999998</v>
      </c>
      <c r="J37" s="490">
        <f t="shared" si="2"/>
        <v>87.015489216999995</v>
      </c>
    </row>
    <row r="38" spans="1:10" x14ac:dyDescent="0.2">
      <c r="A38" s="479" t="s">
        <v>612</v>
      </c>
      <c r="B38" s="488">
        <v>0.27244656</v>
      </c>
      <c r="C38" s="488">
        <v>5.3626348190000002</v>
      </c>
      <c r="D38" s="488">
        <v>1.6102656799999999</v>
      </c>
      <c r="E38" s="488">
        <v>0.22153634</v>
      </c>
      <c r="F38" s="488">
        <v>0</v>
      </c>
      <c r="G38" s="488" t="s">
        <v>84</v>
      </c>
      <c r="H38" s="267">
        <f t="shared" si="0"/>
        <v>5.6350813789999998</v>
      </c>
      <c r="I38" s="267">
        <f t="shared" si="1"/>
        <v>1.83180202</v>
      </c>
      <c r="J38" s="267">
        <f t="shared" si="2"/>
        <v>7.4668833990000003</v>
      </c>
    </row>
    <row r="39" spans="1:10" x14ac:dyDescent="0.2">
      <c r="A39" s="478" t="s">
        <v>637</v>
      </c>
      <c r="B39" s="494">
        <v>3.5944479600000001</v>
      </c>
      <c r="C39" s="494">
        <v>28.487921620000002</v>
      </c>
      <c r="D39" s="494">
        <v>20.704460870000002</v>
      </c>
      <c r="E39" s="494">
        <v>5.5836859990000001</v>
      </c>
      <c r="F39" s="494">
        <v>1.9958864590000001</v>
      </c>
      <c r="G39" s="494" t="s">
        <v>84</v>
      </c>
      <c r="H39" s="495">
        <f t="shared" si="0"/>
        <v>32.082369580000005</v>
      </c>
      <c r="I39" s="495">
        <f t="shared" si="1"/>
        <v>28.284033328000003</v>
      </c>
      <c r="J39" s="495">
        <f t="shared" si="2"/>
        <v>60.366402908000012</v>
      </c>
    </row>
    <row r="40" spans="1:10" x14ac:dyDescent="0.2">
      <c r="A40" s="479" t="s">
        <v>636</v>
      </c>
      <c r="B40" s="492">
        <v>7.8922000000000006E-2</v>
      </c>
      <c r="C40" s="492">
        <v>1.3860726299999999</v>
      </c>
      <c r="D40" s="492">
        <v>0.84962905</v>
      </c>
      <c r="E40" s="492">
        <v>0.13787160999999998</v>
      </c>
      <c r="F40" s="492">
        <v>0</v>
      </c>
      <c r="G40" s="492" t="s">
        <v>84</v>
      </c>
      <c r="H40" s="493">
        <f t="shared" si="0"/>
        <v>1.4649946299999999</v>
      </c>
      <c r="I40" s="493">
        <f t="shared" si="1"/>
        <v>0.98750066000000003</v>
      </c>
      <c r="J40" s="493">
        <f t="shared" si="2"/>
        <v>2.4524952899999999</v>
      </c>
    </row>
    <row r="41" spans="1:10" x14ac:dyDescent="0.2">
      <c r="A41" s="478" t="s">
        <v>638</v>
      </c>
      <c r="B41" s="494">
        <v>0</v>
      </c>
      <c r="C41" s="494">
        <v>1.71337187</v>
      </c>
      <c r="D41" s="494">
        <v>0</v>
      </c>
      <c r="E41" s="494">
        <v>0</v>
      </c>
      <c r="F41" s="494">
        <v>0</v>
      </c>
      <c r="G41" s="494" t="s">
        <v>84</v>
      </c>
      <c r="H41" s="495">
        <f t="shared" si="0"/>
        <v>1.71337187</v>
      </c>
      <c r="I41" s="495">
        <f t="shared" si="1"/>
        <v>0</v>
      </c>
      <c r="J41" s="495">
        <f t="shared" si="2"/>
        <v>1.71337187</v>
      </c>
    </row>
    <row r="42" spans="1:10" x14ac:dyDescent="0.2">
      <c r="A42" s="479" t="s">
        <v>639</v>
      </c>
      <c r="B42" s="492">
        <v>0.22645899999999999</v>
      </c>
      <c r="C42" s="492">
        <v>6.8621477199999994</v>
      </c>
      <c r="D42" s="492">
        <v>6.1484582699999999</v>
      </c>
      <c r="E42" s="492">
        <v>1.77927076</v>
      </c>
      <c r="F42" s="492">
        <v>0</v>
      </c>
      <c r="G42" s="492" t="s">
        <v>84</v>
      </c>
      <c r="H42" s="493">
        <f t="shared" si="0"/>
        <v>7.0886067199999996</v>
      </c>
      <c r="I42" s="493">
        <f t="shared" si="1"/>
        <v>7.9277290300000001</v>
      </c>
      <c r="J42" s="493">
        <f t="shared" si="2"/>
        <v>15.01633575</v>
      </c>
    </row>
    <row r="43" spans="1:10" s="47" customFormat="1" x14ac:dyDescent="0.2">
      <c r="A43" s="504" t="s">
        <v>613</v>
      </c>
      <c r="B43" s="505">
        <v>4.5741296990000002</v>
      </c>
      <c r="C43" s="505">
        <v>56.541661869000002</v>
      </c>
      <c r="D43" s="505">
        <v>52.814882600000004</v>
      </c>
      <c r="E43" s="505">
        <v>26.61791508</v>
      </c>
      <c r="F43" s="505">
        <v>2.82134493</v>
      </c>
      <c r="G43" s="505" t="s">
        <v>84</v>
      </c>
      <c r="H43" s="506">
        <f t="shared" si="0"/>
        <v>61.115791568000006</v>
      </c>
      <c r="I43" s="506">
        <f t="shared" si="1"/>
        <v>82.254142610000002</v>
      </c>
      <c r="J43" s="506">
        <f t="shared" si="2"/>
        <v>143.36993417799999</v>
      </c>
    </row>
    <row r="44" spans="1:10" s="7" customFormat="1" x14ac:dyDescent="0.2">
      <c r="A44" s="479" t="s">
        <v>614</v>
      </c>
      <c r="B44" s="492">
        <v>0.22809668</v>
      </c>
      <c r="C44" s="492">
        <v>4.37999121</v>
      </c>
      <c r="D44" s="492">
        <v>2.554375979</v>
      </c>
      <c r="E44" s="492">
        <v>3.1018283499999999</v>
      </c>
      <c r="F44" s="492">
        <v>0.25702767999999998</v>
      </c>
      <c r="G44" s="492" t="s">
        <v>84</v>
      </c>
      <c r="H44" s="493">
        <f t="shared" si="0"/>
        <v>4.6080878900000002</v>
      </c>
      <c r="I44" s="493">
        <f t="shared" si="1"/>
        <v>5.9132320089999997</v>
      </c>
      <c r="J44" s="493">
        <f t="shared" si="2"/>
        <v>10.521319899</v>
      </c>
    </row>
    <row r="45" spans="1:10" x14ac:dyDescent="0.2">
      <c r="A45" s="478" t="s">
        <v>615</v>
      </c>
      <c r="B45" s="494">
        <v>2.4614164199999999</v>
      </c>
      <c r="C45" s="494">
        <v>40.102353280000003</v>
      </c>
      <c r="D45" s="494">
        <v>38.722221220000002</v>
      </c>
      <c r="E45" s="494">
        <v>16.266537359000001</v>
      </c>
      <c r="F45" s="494">
        <v>0.61874174999999998</v>
      </c>
      <c r="G45" s="494" t="s">
        <v>84</v>
      </c>
      <c r="H45" s="495">
        <f t="shared" si="0"/>
        <v>42.563769700000002</v>
      </c>
      <c r="I45" s="495">
        <f t="shared" si="1"/>
        <v>55.607500329000004</v>
      </c>
      <c r="J45" s="495">
        <f t="shared" si="2"/>
        <v>98.171270028999999</v>
      </c>
    </row>
    <row r="46" spans="1:10" s="47" customFormat="1" x14ac:dyDescent="0.2">
      <c r="A46" s="479" t="s">
        <v>616</v>
      </c>
      <c r="B46" s="492">
        <v>1.7415E-3</v>
      </c>
      <c r="C46" s="492">
        <v>1.73911306</v>
      </c>
      <c r="D46" s="492">
        <v>3.7418765</v>
      </c>
      <c r="E46" s="492">
        <v>0.34959458000000004</v>
      </c>
      <c r="F46" s="492">
        <v>0</v>
      </c>
      <c r="G46" s="492" t="s">
        <v>84</v>
      </c>
      <c r="H46" s="493">
        <f t="shared" si="0"/>
        <v>1.7408545600000001</v>
      </c>
      <c r="I46" s="493">
        <f t="shared" si="1"/>
        <v>4.0914710799999998</v>
      </c>
      <c r="J46" s="493">
        <f t="shared" si="2"/>
        <v>5.8323256399999996</v>
      </c>
    </row>
    <row r="47" spans="1:10" s="7" customFormat="1" x14ac:dyDescent="0.2">
      <c r="A47" s="478" t="s">
        <v>645</v>
      </c>
      <c r="B47" s="494">
        <v>0.78536870999999997</v>
      </c>
      <c r="C47" s="494">
        <v>3.07699576</v>
      </c>
      <c r="D47" s="494">
        <v>6.8101006990000004</v>
      </c>
      <c r="E47" s="494">
        <v>4.6985125300000004</v>
      </c>
      <c r="F47" s="494">
        <v>0</v>
      </c>
      <c r="G47" s="494" t="s">
        <v>84</v>
      </c>
      <c r="H47" s="495">
        <f t="shared" si="0"/>
        <v>3.8623644700000002</v>
      </c>
      <c r="I47" s="495">
        <f t="shared" si="1"/>
        <v>11.508613229000002</v>
      </c>
      <c r="J47" s="495">
        <f t="shared" si="2"/>
        <v>15.370977699000001</v>
      </c>
    </row>
    <row r="48" spans="1:10" s="47" customFormat="1" x14ac:dyDescent="0.2">
      <c r="A48" s="476" t="s">
        <v>646</v>
      </c>
      <c r="B48" s="488">
        <v>1.6743062099999999</v>
      </c>
      <c r="C48" s="488">
        <v>35.286244459000002</v>
      </c>
      <c r="D48" s="488">
        <v>28.170244019999998</v>
      </c>
      <c r="E48" s="488">
        <v>11.218430250000001</v>
      </c>
      <c r="F48" s="488">
        <v>0.61874174999999998</v>
      </c>
      <c r="G48" s="488" t="s">
        <v>84</v>
      </c>
      <c r="H48" s="267">
        <f t="shared" si="0"/>
        <v>36.960550669</v>
      </c>
      <c r="I48" s="267">
        <f t="shared" si="1"/>
        <v>40.007416019999994</v>
      </c>
      <c r="J48" s="267">
        <f t="shared" si="2"/>
        <v>76.967966688999994</v>
      </c>
    </row>
    <row r="49" spans="1:10" x14ac:dyDescent="0.2">
      <c r="A49" s="477" t="s">
        <v>617</v>
      </c>
      <c r="B49" s="489">
        <v>1.8846166000000002</v>
      </c>
      <c r="C49" s="489">
        <v>12.059317380000001</v>
      </c>
      <c r="D49" s="489">
        <v>11.538285398999999</v>
      </c>
      <c r="E49" s="489">
        <v>7.2495493700000004</v>
      </c>
      <c r="F49" s="489">
        <v>1.9455754999999999</v>
      </c>
      <c r="G49" s="489" t="s">
        <v>84</v>
      </c>
      <c r="H49" s="490">
        <f t="shared" si="0"/>
        <v>13.943933980000001</v>
      </c>
      <c r="I49" s="490">
        <f t="shared" si="1"/>
        <v>20.733410269</v>
      </c>
      <c r="J49" s="490">
        <f t="shared" si="2"/>
        <v>34.677344249000001</v>
      </c>
    </row>
    <row r="50" spans="1:10" x14ac:dyDescent="0.2">
      <c r="A50" s="501" t="s">
        <v>618</v>
      </c>
      <c r="B50" s="502">
        <v>16.955848638999999</v>
      </c>
      <c r="C50" s="502">
        <v>90.022951679000002</v>
      </c>
      <c r="D50" s="502">
        <v>64.974922109999994</v>
      </c>
      <c r="E50" s="502">
        <v>36.33900878</v>
      </c>
      <c r="F50" s="502">
        <v>2.3815597200000003</v>
      </c>
      <c r="G50" s="502" t="s">
        <v>84</v>
      </c>
      <c r="H50" s="503">
        <f t="shared" si="0"/>
        <v>106.978800318</v>
      </c>
      <c r="I50" s="503">
        <f t="shared" si="1"/>
        <v>103.69549060999999</v>
      </c>
      <c r="J50" s="503">
        <f t="shared" si="2"/>
        <v>210.674290928</v>
      </c>
    </row>
    <row r="51" spans="1:10" x14ac:dyDescent="0.2">
      <c r="A51" s="477" t="s">
        <v>619</v>
      </c>
      <c r="B51" s="489">
        <v>0.18512551999999999</v>
      </c>
      <c r="C51" s="489">
        <v>11.77921188</v>
      </c>
      <c r="D51" s="489">
        <v>14.466265439999999</v>
      </c>
      <c r="E51" s="489">
        <v>6.504057199</v>
      </c>
      <c r="F51" s="489">
        <v>5.258898E-2</v>
      </c>
      <c r="G51" s="489" t="s">
        <v>84</v>
      </c>
      <c r="H51" s="490">
        <f t="shared" si="0"/>
        <v>11.9643374</v>
      </c>
      <c r="I51" s="490">
        <f t="shared" si="1"/>
        <v>21.022911618999998</v>
      </c>
      <c r="J51" s="490">
        <f t="shared" si="2"/>
        <v>32.987249018999997</v>
      </c>
    </row>
    <row r="52" spans="1:10" s="47" customFormat="1" x14ac:dyDescent="0.2">
      <c r="A52" s="476" t="s">
        <v>620</v>
      </c>
      <c r="B52" s="488">
        <v>10.37606186</v>
      </c>
      <c r="C52" s="488">
        <v>47.824796759999998</v>
      </c>
      <c r="D52" s="488">
        <v>23.308540929999999</v>
      </c>
      <c r="E52" s="488">
        <v>17.245009190000001</v>
      </c>
      <c r="F52" s="488">
        <v>3.5665199999999994E-2</v>
      </c>
      <c r="G52" s="488" t="s">
        <v>84</v>
      </c>
      <c r="H52" s="267">
        <f t="shared" si="0"/>
        <v>58.200858619999998</v>
      </c>
      <c r="I52" s="267">
        <f t="shared" si="1"/>
        <v>40.589215319999994</v>
      </c>
      <c r="J52" s="267">
        <f t="shared" si="2"/>
        <v>98.790073939999985</v>
      </c>
    </row>
    <row r="53" spans="1:10" x14ac:dyDescent="0.2">
      <c r="A53" s="477" t="s">
        <v>621</v>
      </c>
      <c r="B53" s="489">
        <v>4.4952220000000001E-2</v>
      </c>
      <c r="C53" s="489">
        <v>0.46709761999999999</v>
      </c>
      <c r="D53" s="489">
        <v>0.52005259999999998</v>
      </c>
      <c r="E53" s="489">
        <v>4.4235660000000003E-2</v>
      </c>
      <c r="F53" s="489">
        <v>0</v>
      </c>
      <c r="G53" s="489" t="s">
        <v>84</v>
      </c>
      <c r="H53" s="490">
        <f t="shared" si="0"/>
        <v>0.51204983999999998</v>
      </c>
      <c r="I53" s="490">
        <f t="shared" si="1"/>
        <v>0.56428825999999999</v>
      </c>
      <c r="J53" s="490">
        <f t="shared" si="2"/>
        <v>1.0763381000000001</v>
      </c>
    </row>
    <row r="54" spans="1:10" s="7" customFormat="1" x14ac:dyDescent="0.2">
      <c r="A54" s="476" t="s">
        <v>622</v>
      </c>
      <c r="B54" s="488">
        <v>1.8941896299999998</v>
      </c>
      <c r="C54" s="488">
        <v>16.789749459999999</v>
      </c>
      <c r="D54" s="488">
        <v>14.456281720000002</v>
      </c>
      <c r="E54" s="488">
        <v>7.7499677300000007</v>
      </c>
      <c r="F54" s="488">
        <v>0.61126875999999997</v>
      </c>
      <c r="G54" s="488" t="s">
        <v>84</v>
      </c>
      <c r="H54" s="267">
        <f t="shared" si="0"/>
        <v>18.683939089999999</v>
      </c>
      <c r="I54" s="267">
        <f t="shared" si="1"/>
        <v>22.817518210000003</v>
      </c>
      <c r="J54" s="267">
        <f t="shared" si="2"/>
        <v>41.501457299999998</v>
      </c>
    </row>
    <row r="55" spans="1:10" x14ac:dyDescent="0.2">
      <c r="A55" s="478" t="s">
        <v>623</v>
      </c>
      <c r="B55" s="494">
        <v>4.45551941</v>
      </c>
      <c r="C55" s="494">
        <v>13.16209596</v>
      </c>
      <c r="D55" s="494">
        <v>12.22378142</v>
      </c>
      <c r="E55" s="494">
        <v>4.7957390000000002</v>
      </c>
      <c r="F55" s="494">
        <v>1.68203678</v>
      </c>
      <c r="G55" s="494" t="s">
        <v>84</v>
      </c>
      <c r="H55" s="495">
        <f t="shared" si="0"/>
        <v>17.617615369999999</v>
      </c>
      <c r="I55" s="495">
        <f t="shared" si="1"/>
        <v>18.7015572</v>
      </c>
      <c r="J55" s="495">
        <f t="shared" si="2"/>
        <v>36.319172569999999</v>
      </c>
    </row>
    <row r="56" spans="1:10" x14ac:dyDescent="0.2">
      <c r="A56" s="507" t="s">
        <v>624</v>
      </c>
      <c r="B56" s="508">
        <v>15.38001379</v>
      </c>
      <c r="C56" s="508">
        <v>123.40023463999999</v>
      </c>
      <c r="D56" s="508">
        <v>127.79935307</v>
      </c>
      <c r="E56" s="508">
        <v>51.402149000000001</v>
      </c>
      <c r="F56" s="508">
        <v>17.553833609999998</v>
      </c>
      <c r="G56" s="508" t="s">
        <v>84</v>
      </c>
      <c r="H56" s="509">
        <f t="shared" si="0"/>
        <v>138.78024843</v>
      </c>
      <c r="I56" s="509">
        <f t="shared" si="1"/>
        <v>196.75533568</v>
      </c>
      <c r="J56" s="509">
        <f t="shared" si="2"/>
        <v>335.53558411</v>
      </c>
    </row>
    <row r="57" spans="1:10" x14ac:dyDescent="0.2">
      <c r="A57" s="478" t="s">
        <v>625</v>
      </c>
      <c r="B57" s="494">
        <v>0.70897389</v>
      </c>
      <c r="C57" s="494">
        <v>3.7736111299999999</v>
      </c>
      <c r="D57" s="494">
        <v>4.2957439199999996</v>
      </c>
      <c r="E57" s="494">
        <v>8.2268134400000008</v>
      </c>
      <c r="F57" s="494">
        <v>0</v>
      </c>
      <c r="G57" s="494" t="s">
        <v>84</v>
      </c>
      <c r="H57" s="495">
        <f t="shared" si="0"/>
        <v>4.4825850200000001</v>
      </c>
      <c r="I57" s="495">
        <f t="shared" si="1"/>
        <v>12.52255736</v>
      </c>
      <c r="J57" s="495">
        <f t="shared" si="2"/>
        <v>17.005142380000002</v>
      </c>
    </row>
    <row r="58" spans="1:10" x14ac:dyDescent="0.2">
      <c r="A58" s="479" t="s">
        <v>332</v>
      </c>
      <c r="B58" s="492">
        <v>2.3526790000000002E-2</v>
      </c>
      <c r="C58" s="492">
        <v>3.2466179999999997E-2</v>
      </c>
      <c r="D58" s="492">
        <v>6.9436059999999994E-2</v>
      </c>
      <c r="E58" s="492">
        <v>3.0791999999999999E-4</v>
      </c>
      <c r="F58" s="492">
        <v>0</v>
      </c>
      <c r="G58" s="492" t="s">
        <v>84</v>
      </c>
      <c r="H58" s="493">
        <f t="shared" si="0"/>
        <v>5.5992970000000003E-2</v>
      </c>
      <c r="I58" s="493">
        <f t="shared" si="1"/>
        <v>6.9743979999999997E-2</v>
      </c>
      <c r="J58" s="493">
        <f t="shared" si="2"/>
        <v>0.12573695000000001</v>
      </c>
    </row>
    <row r="59" spans="1:10" s="47" customFormat="1" x14ac:dyDescent="0.2">
      <c r="A59" s="745" t="s">
        <v>626</v>
      </c>
      <c r="B59" s="489">
        <v>0.60786808999999997</v>
      </c>
      <c r="C59" s="489">
        <v>3.6579497999999999</v>
      </c>
      <c r="D59" s="489">
        <v>5.3887273000000002</v>
      </c>
      <c r="E59" s="489">
        <v>1.6442211</v>
      </c>
      <c r="F59" s="489">
        <v>8.3238934800000006</v>
      </c>
      <c r="G59" s="489" t="s">
        <v>84</v>
      </c>
      <c r="H59" s="490">
        <f t="shared" si="0"/>
        <v>4.2658178900000001</v>
      </c>
      <c r="I59" s="490">
        <f t="shared" si="1"/>
        <v>15.356841880000001</v>
      </c>
      <c r="J59" s="490">
        <f t="shared" si="2"/>
        <v>19.622659770000002</v>
      </c>
    </row>
    <row r="60" spans="1:10" s="47" customFormat="1" x14ac:dyDescent="0.2">
      <c r="A60" s="476" t="s">
        <v>627</v>
      </c>
      <c r="B60" s="488">
        <v>13.44484057</v>
      </c>
      <c r="C60" s="488">
        <v>106.1670108</v>
      </c>
      <c r="D60" s="488">
        <v>103.94987317</v>
      </c>
      <c r="E60" s="488">
        <v>36.669103839000002</v>
      </c>
      <c r="F60" s="488">
        <v>9.2299401290000009</v>
      </c>
      <c r="G60" s="488" t="s">
        <v>84</v>
      </c>
      <c r="H60" s="267">
        <f t="shared" si="0"/>
        <v>119.61185137</v>
      </c>
      <c r="I60" s="267">
        <f t="shared" si="1"/>
        <v>149.84891713799999</v>
      </c>
      <c r="J60" s="267">
        <f t="shared" si="2"/>
        <v>269.460768508</v>
      </c>
    </row>
    <row r="61" spans="1:10" s="7" customFormat="1" x14ac:dyDescent="0.2">
      <c r="A61" s="477" t="s">
        <v>628</v>
      </c>
      <c r="B61" s="494">
        <v>0.59480444999999993</v>
      </c>
      <c r="C61" s="494">
        <v>9.7691967290000008</v>
      </c>
      <c r="D61" s="494">
        <v>14.095572619999999</v>
      </c>
      <c r="E61" s="494">
        <v>4.8617027000000004</v>
      </c>
      <c r="F61" s="494">
        <v>0</v>
      </c>
      <c r="G61" s="494" t="s">
        <v>84</v>
      </c>
      <c r="H61" s="495">
        <f t="shared" si="0"/>
        <v>10.364001179000001</v>
      </c>
      <c r="I61" s="495">
        <f t="shared" si="1"/>
        <v>18.957275320000001</v>
      </c>
      <c r="J61" s="495">
        <f t="shared" si="2"/>
        <v>29.321276499</v>
      </c>
    </row>
    <row r="62" spans="1:10" x14ac:dyDescent="0.2">
      <c r="A62" s="501" t="s">
        <v>629</v>
      </c>
      <c r="B62" s="508">
        <v>12.694489889</v>
      </c>
      <c r="C62" s="508">
        <v>96.363179399000003</v>
      </c>
      <c r="D62" s="508">
        <v>82.131474029000003</v>
      </c>
      <c r="E62" s="508">
        <v>31.464573239</v>
      </c>
      <c r="F62" s="508">
        <v>16.471158479</v>
      </c>
      <c r="G62" s="508" t="s">
        <v>84</v>
      </c>
      <c r="H62" s="509">
        <f t="shared" si="0"/>
        <v>109.057669288</v>
      </c>
      <c r="I62" s="509">
        <f t="shared" si="1"/>
        <v>130.067205747</v>
      </c>
      <c r="J62" s="509">
        <f t="shared" si="2"/>
        <v>239.124875035</v>
      </c>
    </row>
    <row r="63" spans="1:10" x14ac:dyDescent="0.2">
      <c r="A63" s="478" t="s">
        <v>630</v>
      </c>
      <c r="B63" s="494">
        <v>6.3128246500000005</v>
      </c>
      <c r="C63" s="494">
        <v>67.923303329999996</v>
      </c>
      <c r="D63" s="494">
        <v>51.371640469999996</v>
      </c>
      <c r="E63" s="494">
        <v>25.690008229</v>
      </c>
      <c r="F63" s="494">
        <v>14.181820869999999</v>
      </c>
      <c r="G63" s="494" t="s">
        <v>84</v>
      </c>
      <c r="H63" s="495">
        <f t="shared" si="0"/>
        <v>74.236127979999992</v>
      </c>
      <c r="I63" s="495">
        <f t="shared" si="1"/>
        <v>91.243469568999984</v>
      </c>
      <c r="J63" s="495">
        <f t="shared" si="2"/>
        <v>165.47959754899998</v>
      </c>
    </row>
    <row r="64" spans="1:10" x14ac:dyDescent="0.2">
      <c r="A64" s="479" t="s">
        <v>333</v>
      </c>
      <c r="B64" s="492">
        <v>0.73980572999999994</v>
      </c>
      <c r="C64" s="492">
        <v>2.0821027499999998</v>
      </c>
      <c r="D64" s="492">
        <v>0.16213041</v>
      </c>
      <c r="E64" s="492">
        <v>0.17594083999999999</v>
      </c>
      <c r="F64" s="492">
        <v>0</v>
      </c>
      <c r="G64" s="492" t="s">
        <v>84</v>
      </c>
      <c r="H64" s="493">
        <f t="shared" si="0"/>
        <v>2.8219084799999998</v>
      </c>
      <c r="I64" s="493">
        <f t="shared" si="1"/>
        <v>0.33807124999999999</v>
      </c>
      <c r="J64" s="493">
        <f t="shared" si="2"/>
        <v>3.1599797299999999</v>
      </c>
    </row>
    <row r="65" spans="1:12" x14ac:dyDescent="0.2">
      <c r="A65" s="478" t="s">
        <v>631</v>
      </c>
      <c r="B65" s="533">
        <v>9.6166199999999993E-2</v>
      </c>
      <c r="C65" s="533">
        <v>0.59852971999999993</v>
      </c>
      <c r="D65" s="489">
        <v>2.4407363790000001</v>
      </c>
      <c r="E65" s="489">
        <v>0.58216427000000004</v>
      </c>
      <c r="F65" s="489">
        <v>0.12664859000000001</v>
      </c>
      <c r="G65" s="489" t="s">
        <v>84</v>
      </c>
      <c r="H65" s="490">
        <f t="shared" si="0"/>
        <v>0.69469591999999991</v>
      </c>
      <c r="I65" s="490">
        <f t="shared" si="1"/>
        <v>3.1495492390000002</v>
      </c>
      <c r="J65" s="490">
        <f t="shared" si="2"/>
        <v>3.8442451590000002</v>
      </c>
    </row>
    <row r="66" spans="1:12" s="47" customFormat="1" x14ac:dyDescent="0.2">
      <c r="A66" s="479" t="s">
        <v>632</v>
      </c>
      <c r="B66" s="492">
        <v>1.1535624</v>
      </c>
      <c r="C66" s="492">
        <v>3.5918770289999999</v>
      </c>
      <c r="D66" s="492">
        <v>2.23703121</v>
      </c>
      <c r="E66" s="492">
        <v>1.5953589500000001</v>
      </c>
      <c r="F66" s="492">
        <v>0.213202</v>
      </c>
      <c r="G66" s="492" t="s">
        <v>84</v>
      </c>
      <c r="H66" s="493">
        <f t="shared" si="0"/>
        <v>4.7454394290000002</v>
      </c>
      <c r="I66" s="493">
        <f t="shared" si="1"/>
        <v>4.04559216</v>
      </c>
      <c r="J66" s="493">
        <f t="shared" si="2"/>
        <v>8.7910315889999993</v>
      </c>
    </row>
    <row r="67" spans="1:12" x14ac:dyDescent="0.2">
      <c r="A67" s="745" t="s">
        <v>633</v>
      </c>
      <c r="B67" s="751">
        <v>4.3921309100000006</v>
      </c>
      <c r="C67" s="751">
        <v>22.167366568999999</v>
      </c>
      <c r="D67" s="751">
        <v>25.919935559999999</v>
      </c>
      <c r="E67" s="751">
        <v>3.4211009489999999</v>
      </c>
      <c r="F67" s="751">
        <v>1.9494870200000001</v>
      </c>
      <c r="G67" s="751" t="s">
        <v>84</v>
      </c>
      <c r="H67" s="751">
        <f t="shared" si="0"/>
        <v>26.559497479000001</v>
      </c>
      <c r="I67" s="751">
        <f t="shared" si="1"/>
        <v>31.290523528999998</v>
      </c>
      <c r="J67" s="751">
        <f t="shared" si="2"/>
        <v>57.850021007999999</v>
      </c>
    </row>
    <row r="68" spans="1:12" x14ac:dyDescent="0.2">
      <c r="A68" s="742" t="s">
        <v>634</v>
      </c>
      <c r="B68" s="748">
        <v>0</v>
      </c>
      <c r="C68" s="748">
        <v>8.3485000000000004E-2</v>
      </c>
      <c r="D68" s="748">
        <v>0</v>
      </c>
      <c r="E68" s="748">
        <v>0</v>
      </c>
      <c r="F68" s="748">
        <v>0</v>
      </c>
      <c r="G68" s="748" t="s">
        <v>84</v>
      </c>
      <c r="H68" s="748">
        <f t="shared" si="0"/>
        <v>8.3485000000000004E-2</v>
      </c>
      <c r="I68" s="748">
        <f t="shared" si="1"/>
        <v>0</v>
      </c>
      <c r="J68" s="748">
        <f t="shared" si="2"/>
        <v>8.3485000000000004E-2</v>
      </c>
    </row>
    <row r="69" spans="1:12" x14ac:dyDescent="0.2">
      <c r="A69" s="746" t="s">
        <v>659</v>
      </c>
      <c r="B69" s="739">
        <v>106.126769779</v>
      </c>
      <c r="C69" s="739">
        <v>844.03442575899999</v>
      </c>
      <c r="D69" s="739">
        <v>639.65060177999999</v>
      </c>
      <c r="E69" s="739">
        <v>264.72100796000001</v>
      </c>
      <c r="F69" s="739">
        <v>46.706098060000002</v>
      </c>
      <c r="G69" s="739" t="s">
        <v>84</v>
      </c>
      <c r="H69" s="739">
        <f t="shared" si="0"/>
        <v>950.16119553800002</v>
      </c>
      <c r="I69" s="739">
        <f t="shared" si="1"/>
        <v>951.07770779999998</v>
      </c>
      <c r="J69" s="739">
        <f t="shared" si="2"/>
        <v>1901.238903338</v>
      </c>
      <c r="L69" s="47"/>
    </row>
    <row r="70" spans="1:12" ht="15" customHeight="1" x14ac:dyDescent="0.2">
      <c r="A70" s="511" t="s">
        <v>663</v>
      </c>
      <c r="B70" s="3"/>
      <c r="C70" s="3"/>
      <c r="D70" s="212"/>
      <c r="E70" s="3"/>
      <c r="F70" s="3"/>
      <c r="G70" s="212"/>
      <c r="H70" s="3"/>
      <c r="I70" s="3"/>
      <c r="J70" s="3"/>
    </row>
    <row r="71" spans="1:12" ht="15" customHeight="1" x14ac:dyDescent="0.2">
      <c r="A71" s="511" t="s">
        <v>398</v>
      </c>
      <c r="B71" s="3"/>
      <c r="C71" s="3"/>
      <c r="D71" s="212"/>
      <c r="E71" s="3"/>
      <c r="F71" s="3"/>
      <c r="G71" s="212"/>
      <c r="H71" s="3"/>
      <c r="I71" s="3"/>
      <c r="J71" s="3"/>
    </row>
    <row r="72" spans="1:12" x14ac:dyDescent="0.2">
      <c r="A72" s="511" t="s">
        <v>651</v>
      </c>
      <c r="B72" s="3"/>
      <c r="C72" s="3"/>
      <c r="D72" s="212"/>
      <c r="E72" s="3"/>
      <c r="F72" s="3"/>
      <c r="G72" s="212"/>
      <c r="H72" s="3"/>
      <c r="I72" s="3"/>
      <c r="J72" s="3"/>
    </row>
    <row r="73" spans="1:12" x14ac:dyDescent="0.2">
      <c r="A73" s="38" t="s">
        <v>349</v>
      </c>
      <c r="B73" s="3"/>
      <c r="C73" s="3"/>
      <c r="D73" s="212"/>
      <c r="E73" s="3"/>
      <c r="F73" s="3"/>
      <c r="G73" s="212"/>
      <c r="H73" s="3"/>
      <c r="I73" s="3"/>
      <c r="J73" s="3"/>
    </row>
    <row r="74" spans="1:12" x14ac:dyDescent="0.2">
      <c r="A74" s="22" t="s">
        <v>664</v>
      </c>
    </row>
    <row r="75" spans="1:12" x14ac:dyDescent="0.2">
      <c r="A75" s="242" t="s">
        <v>742</v>
      </c>
      <c r="B75" s="3"/>
      <c r="C75" s="3"/>
      <c r="D75" s="212"/>
      <c r="E75" s="3"/>
      <c r="F75" s="3"/>
      <c r="G75" s="212"/>
      <c r="H75" s="3"/>
      <c r="I75" s="3"/>
      <c r="J75" s="3"/>
    </row>
    <row r="78" spans="1:12" ht="16.5" x14ac:dyDescent="0.25">
      <c r="A78" s="88" t="s">
        <v>809</v>
      </c>
    </row>
    <row r="79" spans="1:12" ht="13.5" thickBot="1" x14ac:dyDescent="0.25">
      <c r="A79" s="205"/>
      <c r="J79" s="398" t="s">
        <v>24</v>
      </c>
    </row>
    <row r="80" spans="1:12" x14ac:dyDescent="0.2">
      <c r="A80" s="204" t="s">
        <v>337</v>
      </c>
      <c r="B80" s="480" t="s">
        <v>34</v>
      </c>
      <c r="C80" s="480" t="s">
        <v>455</v>
      </c>
      <c r="D80" s="480" t="s">
        <v>457</v>
      </c>
      <c r="E80" s="480" t="s">
        <v>97</v>
      </c>
      <c r="F80" s="480" t="s">
        <v>267</v>
      </c>
      <c r="G80" s="481">
        <v>300000</v>
      </c>
      <c r="H80" s="758" t="s">
        <v>348</v>
      </c>
      <c r="I80" s="758" t="s">
        <v>348</v>
      </c>
      <c r="J80" s="758"/>
    </row>
    <row r="81" spans="1:10" x14ac:dyDescent="0.2">
      <c r="A81" s="203"/>
      <c r="B81" s="483" t="s">
        <v>454</v>
      </c>
      <c r="C81" s="483" t="s">
        <v>35</v>
      </c>
      <c r="D81" s="483" t="s">
        <v>35</v>
      </c>
      <c r="E81" s="483" t="s">
        <v>35</v>
      </c>
      <c r="F81" s="483" t="s">
        <v>35</v>
      </c>
      <c r="G81" s="483" t="s">
        <v>36</v>
      </c>
      <c r="H81" s="759" t="s">
        <v>281</v>
      </c>
      <c r="I81" s="759" t="s">
        <v>471</v>
      </c>
      <c r="J81" s="759" t="s">
        <v>340</v>
      </c>
    </row>
    <row r="82" spans="1:10" ht="13.5" thickBot="1" x14ac:dyDescent="0.25">
      <c r="A82" s="206"/>
      <c r="B82" s="485" t="s">
        <v>36</v>
      </c>
      <c r="C82" s="485" t="s">
        <v>456</v>
      </c>
      <c r="D82" s="485" t="s">
        <v>99</v>
      </c>
      <c r="E82" s="485" t="s">
        <v>100</v>
      </c>
      <c r="F82" s="485" t="s">
        <v>268</v>
      </c>
      <c r="G82" s="485" t="s">
        <v>101</v>
      </c>
      <c r="H82" s="760" t="s">
        <v>456</v>
      </c>
      <c r="I82" s="760" t="s">
        <v>101</v>
      </c>
      <c r="J82" s="760" t="s">
        <v>650</v>
      </c>
    </row>
    <row r="84" spans="1:10" x14ac:dyDescent="0.2">
      <c r="A84" s="496" t="s">
        <v>595</v>
      </c>
      <c r="B84" s="512">
        <f>B9/B$69</f>
        <v>0.21635643200876434</v>
      </c>
      <c r="C84" s="512">
        <f t="shared" ref="C84:J84" si="3">C9/C$69</f>
        <v>0.23912516693558322</v>
      </c>
      <c r="D84" s="512">
        <f t="shared" si="3"/>
        <v>0.21680420373730364</v>
      </c>
      <c r="E84" s="512">
        <f t="shared" si="3"/>
        <v>0.23531839878916119</v>
      </c>
      <c r="F84" s="512">
        <f t="shared" si="3"/>
        <v>8.4657785690436665E-2</v>
      </c>
      <c r="G84" s="512" t="s">
        <v>84</v>
      </c>
      <c r="H84" s="513">
        <f t="shared" si="3"/>
        <v>0.23658204867198229</v>
      </c>
      <c r="I84" s="513">
        <f t="shared" si="3"/>
        <v>0.21546788056049526</v>
      </c>
      <c r="J84" s="513">
        <f t="shared" si="3"/>
        <v>0.22601987546254479</v>
      </c>
    </row>
    <row r="85" spans="1:10" x14ac:dyDescent="0.2">
      <c r="A85" s="476" t="s">
        <v>596</v>
      </c>
      <c r="B85" s="514">
        <f t="shared" ref="B85:J85" si="4">B10/B$69</f>
        <v>4.9435769032877427E-2</v>
      </c>
      <c r="C85" s="514">
        <f t="shared" si="4"/>
        <v>5.4364742965000698E-2</v>
      </c>
      <c r="D85" s="514">
        <f t="shared" si="4"/>
        <v>5.1013479889170758E-2</v>
      </c>
      <c r="E85" s="514">
        <f t="shared" si="4"/>
        <v>4.6685248761471204E-2</v>
      </c>
      <c r="F85" s="514">
        <f t="shared" si="4"/>
        <v>8.1114667192560587E-3</v>
      </c>
      <c r="G85" s="514" t="s">
        <v>84</v>
      </c>
      <c r="H85" s="515">
        <f t="shared" si="4"/>
        <v>5.3814208924884532E-2</v>
      </c>
      <c r="I85" s="515">
        <f t="shared" si="4"/>
        <v>4.7701911007823124E-2</v>
      </c>
      <c r="J85" s="515">
        <f t="shared" si="4"/>
        <v>5.0756586717521146E-2</v>
      </c>
    </row>
    <row r="86" spans="1:10" x14ac:dyDescent="0.2">
      <c r="A86" s="477" t="s">
        <v>321</v>
      </c>
      <c r="B86" s="516">
        <f t="shared" ref="B86:J86" si="5">B11/B$69</f>
        <v>0.16587491172734603</v>
      </c>
      <c r="C86" s="516">
        <f t="shared" si="5"/>
        <v>0.18313991704781096</v>
      </c>
      <c r="D86" s="516">
        <f t="shared" si="5"/>
        <v>0.16531832000897581</v>
      </c>
      <c r="E86" s="516">
        <f t="shared" si="5"/>
        <v>0.18855079268035285</v>
      </c>
      <c r="F86" s="516">
        <f t="shared" si="5"/>
        <v>7.654631897118061E-2</v>
      </c>
      <c r="G86" s="516" t="s">
        <v>84</v>
      </c>
      <c r="H86" s="517">
        <f t="shared" si="5"/>
        <v>0.18121152926110418</v>
      </c>
      <c r="I86" s="517">
        <f t="shared" si="5"/>
        <v>0.16742532954256253</v>
      </c>
      <c r="J86" s="517">
        <f t="shared" si="5"/>
        <v>0.17431510651035817</v>
      </c>
    </row>
    <row r="87" spans="1:10" x14ac:dyDescent="0.2">
      <c r="A87" s="476" t="s">
        <v>597</v>
      </c>
      <c r="B87" s="514">
        <f t="shared" ref="B87:J87" si="6">B12/B$69</f>
        <v>8.1253957111453818E-4</v>
      </c>
      <c r="C87" s="514">
        <f t="shared" si="6"/>
        <v>5.6412616057908803E-5</v>
      </c>
      <c r="D87" s="514">
        <f t="shared" si="6"/>
        <v>1.8277853514817965E-4</v>
      </c>
      <c r="E87" s="514">
        <f t="shared" si="6"/>
        <v>8.2357347337141807E-5</v>
      </c>
      <c r="F87" s="514">
        <f t="shared" si="6"/>
        <v>0</v>
      </c>
      <c r="G87" s="514" t="s">
        <v>84</v>
      </c>
      <c r="H87" s="515">
        <f t="shared" si="6"/>
        <v>1.408670345921815E-4</v>
      </c>
      <c r="I87" s="515">
        <f t="shared" si="6"/>
        <v>1.4585151019980619E-4</v>
      </c>
      <c r="J87" s="515">
        <f t="shared" si="6"/>
        <v>1.4336047380550794E-4</v>
      </c>
    </row>
    <row r="88" spans="1:10" x14ac:dyDescent="0.2">
      <c r="A88" s="477" t="s">
        <v>598</v>
      </c>
      <c r="B88" s="516">
        <f t="shared" ref="B88:J88" si="7">B13/B$69</f>
        <v>2.3321165858095725E-4</v>
      </c>
      <c r="C88" s="516">
        <f t="shared" si="7"/>
        <v>1.5640943067136775E-3</v>
      </c>
      <c r="D88" s="516">
        <f t="shared" si="7"/>
        <v>2.8962530400888697E-4</v>
      </c>
      <c r="E88" s="516">
        <f t="shared" si="7"/>
        <v>0</v>
      </c>
      <c r="F88" s="516">
        <f t="shared" si="7"/>
        <v>0</v>
      </c>
      <c r="G88" s="516" t="s">
        <v>84</v>
      </c>
      <c r="H88" s="517">
        <f t="shared" si="7"/>
        <v>1.4154434492965075E-3</v>
      </c>
      <c r="I88" s="517">
        <f t="shared" si="7"/>
        <v>1.9478849990978625E-4</v>
      </c>
      <c r="J88" s="517">
        <f t="shared" si="7"/>
        <v>8.0482175980804151E-4</v>
      </c>
    </row>
    <row r="89" spans="1:10" x14ac:dyDescent="0.2">
      <c r="A89" s="501" t="s">
        <v>322</v>
      </c>
      <c r="B89" s="520">
        <f t="shared" ref="B89:J89" si="8">B14/B$69</f>
        <v>1.1831714200053472E-2</v>
      </c>
      <c r="C89" s="520">
        <f t="shared" si="8"/>
        <v>9.1570122546243624E-3</v>
      </c>
      <c r="D89" s="520">
        <f t="shared" si="8"/>
        <v>1.023352954219744E-2</v>
      </c>
      <c r="E89" s="520">
        <f t="shared" si="8"/>
        <v>2.4253645940219997E-3</v>
      </c>
      <c r="F89" s="520">
        <f t="shared" si="8"/>
        <v>0</v>
      </c>
      <c r="G89" s="520" t="s">
        <v>84</v>
      </c>
      <c r="H89" s="521">
        <f t="shared" si="8"/>
        <v>9.4557589082690345E-3</v>
      </c>
      <c r="I89" s="521">
        <f t="shared" si="8"/>
        <v>7.5576666670348798E-3</v>
      </c>
      <c r="J89" s="521">
        <f t="shared" si="8"/>
        <v>8.506255289961781E-3</v>
      </c>
    </row>
    <row r="90" spans="1:10" x14ac:dyDescent="0.2">
      <c r="A90" s="477" t="s">
        <v>599</v>
      </c>
      <c r="B90" s="516">
        <f t="shared" ref="B90:J90" si="9">B15/B$69</f>
        <v>2.0011793484552543E-3</v>
      </c>
      <c r="C90" s="516">
        <f t="shared" si="9"/>
        <v>2.6432292829688653E-3</v>
      </c>
      <c r="D90" s="516">
        <f t="shared" si="9"/>
        <v>3.6853332013447762E-4</v>
      </c>
      <c r="E90" s="516">
        <f t="shared" si="9"/>
        <v>7.3818969452370622E-4</v>
      </c>
      <c r="F90" s="516">
        <f t="shared" si="9"/>
        <v>0</v>
      </c>
      <c r="G90" s="516" t="s">
        <v>84</v>
      </c>
      <c r="H90" s="517">
        <f t="shared" si="9"/>
        <v>2.5715165189592105E-3</v>
      </c>
      <c r="I90" s="517">
        <f t="shared" si="9"/>
        <v>4.5332455641013185E-4</v>
      </c>
      <c r="J90" s="517">
        <f t="shared" si="9"/>
        <v>1.5119099892986852E-3</v>
      </c>
    </row>
    <row r="91" spans="1:10" x14ac:dyDescent="0.2">
      <c r="A91" s="476" t="s">
        <v>600</v>
      </c>
      <c r="B91" s="514">
        <f t="shared" ref="B91:J91" si="10">B16/B$69</f>
        <v>3.4630546163360578E-4</v>
      </c>
      <c r="C91" s="514">
        <f t="shared" si="10"/>
        <v>1.0625946900133731E-3</v>
      </c>
      <c r="D91" s="514">
        <f t="shared" si="10"/>
        <v>6.8288131002217662E-3</v>
      </c>
      <c r="E91" s="514">
        <f t="shared" si="10"/>
        <v>3.8375088090987486E-4</v>
      </c>
      <c r="F91" s="514">
        <f t="shared" si="10"/>
        <v>0</v>
      </c>
      <c r="G91" s="514" t="s">
        <v>84</v>
      </c>
      <c r="H91" s="515">
        <f t="shared" si="10"/>
        <v>9.8258988409999901E-4</v>
      </c>
      <c r="I91" s="515">
        <f t="shared" si="10"/>
        <v>4.6995542975547385E-3</v>
      </c>
      <c r="J91" s="515">
        <f t="shared" si="10"/>
        <v>2.8419679917728964E-3</v>
      </c>
    </row>
    <row r="92" spans="1:10" x14ac:dyDescent="0.2">
      <c r="A92" s="491" t="s">
        <v>601</v>
      </c>
      <c r="B92" s="516">
        <f t="shared" ref="B92:J92" si="11">B17/B$69</f>
        <v>8.4765195612126025E-3</v>
      </c>
      <c r="C92" s="516">
        <f t="shared" si="11"/>
        <v>3.9400946199670325E-3</v>
      </c>
      <c r="D92" s="516">
        <f t="shared" si="11"/>
        <v>1.5901910311183324E-3</v>
      </c>
      <c r="E92" s="516">
        <f t="shared" si="11"/>
        <v>7.4851324240175353E-4</v>
      </c>
      <c r="F92" s="516">
        <f t="shared" si="11"/>
        <v>0</v>
      </c>
      <c r="G92" s="516" t="s">
        <v>84</v>
      </c>
      <c r="H92" s="517">
        <f t="shared" si="11"/>
        <v>4.4467835140411414E-3</v>
      </c>
      <c r="I92" s="517">
        <f t="shared" si="11"/>
        <v>1.2778281101879908E-3</v>
      </c>
      <c r="J92" s="517">
        <f t="shared" si="11"/>
        <v>2.8615419979299674E-3</v>
      </c>
    </row>
    <row r="93" spans="1:10" x14ac:dyDescent="0.2">
      <c r="A93" s="476" t="s">
        <v>323</v>
      </c>
      <c r="B93" s="514">
        <f t="shared" ref="B93:J93" si="12">B18/B$69</f>
        <v>1.0077098381747025E-3</v>
      </c>
      <c r="C93" s="514">
        <f t="shared" si="12"/>
        <v>7.1868040151860104E-6</v>
      </c>
      <c r="D93" s="514">
        <f t="shared" si="12"/>
        <v>1.7092143694660779E-5</v>
      </c>
      <c r="E93" s="514">
        <f t="shared" si="12"/>
        <v>4.586489033705476E-5</v>
      </c>
      <c r="F93" s="514">
        <f t="shared" si="12"/>
        <v>0</v>
      </c>
      <c r="G93" s="514" t="s">
        <v>84</v>
      </c>
      <c r="H93" s="515">
        <f t="shared" si="12"/>
        <v>1.1893866065116562E-4</v>
      </c>
      <c r="I93" s="515">
        <f t="shared" si="12"/>
        <v>2.4261319354624455E-5</v>
      </c>
      <c r="J93" s="515">
        <f t="shared" si="12"/>
        <v>7.1577169897520717E-5</v>
      </c>
    </row>
    <row r="94" spans="1:10" x14ac:dyDescent="0.2">
      <c r="A94" s="477" t="s">
        <v>602</v>
      </c>
      <c r="B94" s="516">
        <f t="shared" ref="B94:J94" si="13">B19/B$69</f>
        <v>0</v>
      </c>
      <c r="C94" s="516">
        <f t="shared" si="13"/>
        <v>1.5039068564751191E-3</v>
      </c>
      <c r="D94" s="516">
        <f t="shared" si="13"/>
        <v>1.4288999454648492E-3</v>
      </c>
      <c r="E94" s="516">
        <f t="shared" si="13"/>
        <v>5.0904588584961064E-4</v>
      </c>
      <c r="F94" s="516">
        <f t="shared" si="13"/>
        <v>0</v>
      </c>
      <c r="G94" s="516" t="s">
        <v>84</v>
      </c>
      <c r="H94" s="517">
        <f t="shared" si="13"/>
        <v>1.3359303305175176E-3</v>
      </c>
      <c r="I94" s="517">
        <f t="shared" si="13"/>
        <v>1.1026983824759561E-3</v>
      </c>
      <c r="J94" s="517">
        <f t="shared" si="13"/>
        <v>1.2192581405367396E-3</v>
      </c>
    </row>
    <row r="95" spans="1:10" x14ac:dyDescent="0.2">
      <c r="A95" s="501" t="s">
        <v>324</v>
      </c>
      <c r="B95" s="520">
        <f t="shared" ref="B95:J95" si="14">B20/B$69</f>
        <v>1.5125661436249977E-2</v>
      </c>
      <c r="C95" s="520">
        <f t="shared" si="14"/>
        <v>5.0242877049553582E-2</v>
      </c>
      <c r="D95" s="520">
        <f t="shared" si="14"/>
        <v>2.1340107790119495E-2</v>
      </c>
      <c r="E95" s="520">
        <f t="shared" si="14"/>
        <v>2.5198695227875334E-3</v>
      </c>
      <c r="F95" s="520">
        <f t="shared" si="14"/>
        <v>0</v>
      </c>
      <c r="G95" s="520" t="s">
        <v>84</v>
      </c>
      <c r="H95" s="521">
        <f t="shared" si="14"/>
        <v>4.6320514534462294E-2</v>
      </c>
      <c r="I95" s="521">
        <f t="shared" si="14"/>
        <v>1.5053738587899643E-2</v>
      </c>
      <c r="J95" s="521">
        <f t="shared" si="14"/>
        <v>3.06795903216537E-2</v>
      </c>
    </row>
    <row r="96" spans="1:10" x14ac:dyDescent="0.2">
      <c r="A96" s="491" t="s">
        <v>603</v>
      </c>
      <c r="B96" s="516">
        <f t="shared" ref="B96:J96" si="15">B21/B$69</f>
        <v>4.2329282322968762E-5</v>
      </c>
      <c r="C96" s="516">
        <f t="shared" si="15"/>
        <v>1.6250784424658572E-3</v>
      </c>
      <c r="D96" s="516">
        <f t="shared" si="15"/>
        <v>5.3112938384578976E-4</v>
      </c>
      <c r="E96" s="516">
        <f t="shared" si="15"/>
        <v>6.4302773441283177E-4</v>
      </c>
      <c r="F96" s="516">
        <f t="shared" si="15"/>
        <v>0</v>
      </c>
      <c r="G96" s="516" t="s">
        <v>84</v>
      </c>
      <c r="H96" s="517">
        <f t="shared" si="15"/>
        <v>1.4482957486185455E-3</v>
      </c>
      <c r="I96" s="517">
        <f t="shared" si="15"/>
        <v>5.3619191767160883E-4</v>
      </c>
      <c r="J96" s="517">
        <f t="shared" si="15"/>
        <v>9.9202398851013624E-4</v>
      </c>
    </row>
    <row r="97" spans="1:10" x14ac:dyDescent="0.2">
      <c r="A97" s="476" t="s">
        <v>325</v>
      </c>
      <c r="B97" s="514">
        <f t="shared" ref="B97:J97" si="16">B22/B$69</f>
        <v>8.3509329629607703E-3</v>
      </c>
      <c r="C97" s="514">
        <f t="shared" si="16"/>
        <v>3.8219794922453754E-2</v>
      </c>
      <c r="D97" s="514">
        <f t="shared" si="16"/>
        <v>1.5462819096044279E-2</v>
      </c>
      <c r="E97" s="514">
        <f t="shared" si="16"/>
        <v>1.2374034933015068E-3</v>
      </c>
      <c r="F97" s="514">
        <f t="shared" si="16"/>
        <v>0</v>
      </c>
      <c r="G97" s="514" t="s">
        <v>84</v>
      </c>
      <c r="H97" s="515">
        <f t="shared" si="16"/>
        <v>3.4883639066350842E-2</v>
      </c>
      <c r="I97" s="515">
        <f t="shared" si="16"/>
        <v>1.0743988799439715E-2</v>
      </c>
      <c r="J97" s="515">
        <f t="shared" si="16"/>
        <v>2.2807995546412874E-2</v>
      </c>
    </row>
    <row r="98" spans="1:10" x14ac:dyDescent="0.2">
      <c r="A98" s="477" t="s">
        <v>326</v>
      </c>
      <c r="B98" s="516">
        <f t="shared" ref="B98:J98" si="17">B23/B$69</f>
        <v>0</v>
      </c>
      <c r="C98" s="516">
        <f t="shared" si="17"/>
        <v>6.5959790621024166E-4</v>
      </c>
      <c r="D98" s="516">
        <f t="shared" si="17"/>
        <v>0</v>
      </c>
      <c r="E98" s="516">
        <f t="shared" si="17"/>
        <v>0</v>
      </c>
      <c r="F98" s="516">
        <f t="shared" si="17"/>
        <v>0</v>
      </c>
      <c r="G98" s="516" t="s">
        <v>84</v>
      </c>
      <c r="H98" s="517">
        <f t="shared" si="17"/>
        <v>5.8592514892672745E-4</v>
      </c>
      <c r="I98" s="517">
        <f t="shared" si="17"/>
        <v>0</v>
      </c>
      <c r="J98" s="517">
        <f t="shared" si="17"/>
        <v>2.9282134876504069E-4</v>
      </c>
    </row>
    <row r="99" spans="1:10" x14ac:dyDescent="0.2">
      <c r="A99" s="476" t="s">
        <v>604</v>
      </c>
      <c r="B99" s="514">
        <f t="shared" ref="B99:J99" si="18">B24/B$69</f>
        <v>2.6980025925245685E-4</v>
      </c>
      <c r="C99" s="514">
        <f t="shared" si="18"/>
        <v>1.769257573418446E-4</v>
      </c>
      <c r="D99" s="514">
        <f t="shared" si="18"/>
        <v>7.5988461301749024E-4</v>
      </c>
      <c r="E99" s="514">
        <f t="shared" si="18"/>
        <v>1.0303205707089662E-4</v>
      </c>
      <c r="F99" s="514">
        <f t="shared" si="18"/>
        <v>0</v>
      </c>
      <c r="G99" s="514" t="s">
        <v>84</v>
      </c>
      <c r="H99" s="515">
        <f t="shared" si="18"/>
        <v>1.8729922968410955E-4</v>
      </c>
      <c r="I99" s="515">
        <f t="shared" si="18"/>
        <v>5.3974075492467348E-4</v>
      </c>
      <c r="J99" s="515">
        <f t="shared" si="18"/>
        <v>3.6360494138126814E-4</v>
      </c>
    </row>
    <row r="100" spans="1:10" x14ac:dyDescent="0.2">
      <c r="A100" s="477" t="s">
        <v>605</v>
      </c>
      <c r="B100" s="516">
        <f t="shared" ref="B100:J100" si="19">B25/B$69</f>
        <v>6.4091872523438752E-3</v>
      </c>
      <c r="C100" s="516">
        <f t="shared" si="19"/>
        <v>9.413415041519449E-3</v>
      </c>
      <c r="D100" s="516">
        <f t="shared" si="19"/>
        <v>4.4282483939164881E-3</v>
      </c>
      <c r="E100" s="516">
        <f t="shared" si="19"/>
        <v>4.9679404371213238E-4</v>
      </c>
      <c r="F100" s="516">
        <f t="shared" si="19"/>
        <v>0</v>
      </c>
      <c r="G100" s="516" t="s">
        <v>84</v>
      </c>
      <c r="H100" s="517">
        <f t="shared" si="19"/>
        <v>9.0778625137560055E-3</v>
      </c>
      <c r="I100" s="517">
        <f t="shared" si="19"/>
        <v>3.1165104025582964E-3</v>
      </c>
      <c r="J100" s="517">
        <f t="shared" si="19"/>
        <v>6.0957495918331928E-3</v>
      </c>
    </row>
    <row r="101" spans="1:10" x14ac:dyDescent="0.2">
      <c r="A101" s="479" t="s">
        <v>327</v>
      </c>
      <c r="B101" s="522">
        <f t="shared" ref="B101:J101" si="20">B26/B$69</f>
        <v>5.3411688792601366E-5</v>
      </c>
      <c r="C101" s="522">
        <f t="shared" si="20"/>
        <v>1.4806497956243751E-4</v>
      </c>
      <c r="D101" s="522">
        <f t="shared" si="20"/>
        <v>1.5802630329544469E-4</v>
      </c>
      <c r="E101" s="522">
        <f t="shared" si="20"/>
        <v>3.9612194290165621E-5</v>
      </c>
      <c r="F101" s="522">
        <f t="shared" si="20"/>
        <v>0</v>
      </c>
      <c r="G101" s="522" t="s">
        <v>84</v>
      </c>
      <c r="H101" s="523">
        <f t="shared" si="20"/>
        <v>1.3749282817851645E-4</v>
      </c>
      <c r="I101" s="523">
        <f t="shared" si="20"/>
        <v>1.1730671330534574E-4</v>
      </c>
      <c r="J101" s="523">
        <f t="shared" si="20"/>
        <v>1.2739490527716206E-4</v>
      </c>
    </row>
    <row r="102" spans="1:10" x14ac:dyDescent="0.2">
      <c r="A102" s="475" t="s">
        <v>606</v>
      </c>
      <c r="B102" s="518">
        <f t="shared" ref="B102:J102" si="21">B27/B$69</f>
        <v>0.21484150338769356</v>
      </c>
      <c r="C102" s="518">
        <f t="shared" si="21"/>
        <v>0.20367216496461363</v>
      </c>
      <c r="D102" s="518">
        <f t="shared" si="21"/>
        <v>0.1834185294948758</v>
      </c>
      <c r="E102" s="518">
        <f t="shared" si="21"/>
        <v>0.17560171732204974</v>
      </c>
      <c r="F102" s="518">
        <f t="shared" si="21"/>
        <v>2.9934367418231723E-2</v>
      </c>
      <c r="G102" s="518" t="s">
        <v>84</v>
      </c>
      <c r="H102" s="519">
        <f t="shared" si="21"/>
        <v>0.20491970676381199</v>
      </c>
      <c r="I102" s="519">
        <f t="shared" si="21"/>
        <v>0.1737054212532769</v>
      </c>
      <c r="J102" s="519">
        <f t="shared" si="21"/>
        <v>0.18930504042080129</v>
      </c>
    </row>
    <row r="103" spans="1:10" x14ac:dyDescent="0.2">
      <c r="A103" s="479" t="s">
        <v>607</v>
      </c>
      <c r="B103" s="522">
        <f t="shared" ref="B103:J103" si="22">B28/B$69</f>
        <v>2.6714484063765447E-3</v>
      </c>
      <c r="C103" s="522">
        <f t="shared" si="22"/>
        <v>5.7628605914101065E-3</v>
      </c>
      <c r="D103" s="522">
        <f t="shared" si="22"/>
        <v>5.7240338081621742E-3</v>
      </c>
      <c r="E103" s="522">
        <f t="shared" si="22"/>
        <v>4.3593997654102918E-4</v>
      </c>
      <c r="F103" s="522">
        <f t="shared" si="22"/>
        <v>9.9419780133095539E-5</v>
      </c>
      <c r="G103" s="522" t="s">
        <v>84</v>
      </c>
      <c r="H103" s="523">
        <f t="shared" si="22"/>
        <v>5.4175701388071811E-3</v>
      </c>
      <c r="I103" s="523">
        <f t="shared" si="22"/>
        <v>3.9759397355102217E-3</v>
      </c>
      <c r="J103" s="523">
        <f t="shared" si="22"/>
        <v>4.6964074605897197E-3</v>
      </c>
    </row>
    <row r="104" spans="1:10" x14ac:dyDescent="0.2">
      <c r="A104" s="477" t="s">
        <v>328</v>
      </c>
      <c r="B104" s="516">
        <f t="shared" ref="B104:J104" si="23">B29/B$69</f>
        <v>5.8996192685767772E-2</v>
      </c>
      <c r="C104" s="516">
        <f t="shared" si="23"/>
        <v>4.317544681454176E-2</v>
      </c>
      <c r="D104" s="516">
        <f t="shared" si="23"/>
        <v>3.4796195590315673E-2</v>
      </c>
      <c r="E104" s="516">
        <f t="shared" si="23"/>
        <v>3.5674537479197646E-2</v>
      </c>
      <c r="F104" s="516">
        <f t="shared" si="23"/>
        <v>2.1131761397239698E-2</v>
      </c>
      <c r="G104" s="516" t="s">
        <v>84</v>
      </c>
      <c r="H104" s="517">
        <f t="shared" si="23"/>
        <v>4.4942520299222417E-2</v>
      </c>
      <c r="I104" s="517">
        <f t="shared" si="23"/>
        <v>3.4369630179444735E-2</v>
      </c>
      <c r="J104" s="517">
        <f t="shared" si="23"/>
        <v>3.9653526852746666E-2</v>
      </c>
    </row>
    <row r="105" spans="1:10" x14ac:dyDescent="0.2">
      <c r="A105" s="476" t="s">
        <v>608</v>
      </c>
      <c r="B105" s="514">
        <f t="shared" ref="B105:J105" si="24">B30/B$69</f>
        <v>3.3909668950577093E-2</v>
      </c>
      <c r="C105" s="514">
        <f t="shared" si="24"/>
        <v>2.4506155707333652E-2</v>
      </c>
      <c r="D105" s="514">
        <f t="shared" si="24"/>
        <v>1.060967367358802E-2</v>
      </c>
      <c r="E105" s="514">
        <f t="shared" si="24"/>
        <v>2.5302240353406669E-2</v>
      </c>
      <c r="F105" s="514">
        <f t="shared" si="24"/>
        <v>2.0703551787986801E-2</v>
      </c>
      <c r="G105" s="514" t="s">
        <v>84</v>
      </c>
      <c r="H105" s="515">
        <f t="shared" si="24"/>
        <v>2.5556466422784842E-2</v>
      </c>
      <c r="I105" s="515">
        <f t="shared" si="24"/>
        <v>1.5194868643729136E-2</v>
      </c>
      <c r="J105" s="515">
        <f t="shared" si="24"/>
        <v>2.0373170074520545E-2</v>
      </c>
    </row>
    <row r="106" spans="1:10" x14ac:dyDescent="0.2">
      <c r="A106" s="477" t="s">
        <v>635</v>
      </c>
      <c r="B106" s="516">
        <f t="shared" ref="B106:J106" si="25">B31/B$69</f>
        <v>2.508652374461337E-2</v>
      </c>
      <c r="C106" s="516">
        <f t="shared" si="25"/>
        <v>1.8669291108392893E-2</v>
      </c>
      <c r="D106" s="516">
        <f t="shared" si="25"/>
        <v>2.4186521916727651E-2</v>
      </c>
      <c r="E106" s="516">
        <f t="shared" si="25"/>
        <v>1.0372297125790984E-2</v>
      </c>
      <c r="F106" s="516">
        <f t="shared" si="25"/>
        <v>4.2820960925289507E-4</v>
      </c>
      <c r="G106" s="516" t="s">
        <v>84</v>
      </c>
      <c r="H106" s="517">
        <f t="shared" si="25"/>
        <v>1.9386053878542479E-2</v>
      </c>
      <c r="I106" s="517">
        <f t="shared" si="25"/>
        <v>1.9174761535715599E-2</v>
      </c>
      <c r="J106" s="517">
        <f t="shared" si="25"/>
        <v>1.9280356779278064E-2</v>
      </c>
    </row>
    <row r="107" spans="1:10" x14ac:dyDescent="0.2">
      <c r="A107" s="476" t="s">
        <v>329</v>
      </c>
      <c r="B107" s="514">
        <f t="shared" ref="B107:J107" si="26">B32/B$69</f>
        <v>0.13796199874442236</v>
      </c>
      <c r="C107" s="514">
        <f t="shared" si="26"/>
        <v>0.13244811527618899</v>
      </c>
      <c r="D107" s="514">
        <f t="shared" si="26"/>
        <v>0.11874214433260748</v>
      </c>
      <c r="E107" s="514">
        <f t="shared" si="26"/>
        <v>0.13149044769147911</v>
      </c>
      <c r="F107" s="514">
        <f t="shared" si="26"/>
        <v>8.7031862408589299E-3</v>
      </c>
      <c r="G107" s="514" t="s">
        <v>84</v>
      </c>
      <c r="H107" s="515">
        <f t="shared" si="26"/>
        <v>0.13306397987281682</v>
      </c>
      <c r="I107" s="515">
        <f t="shared" si="26"/>
        <v>0.11688662123744921</v>
      </c>
      <c r="J107" s="515">
        <f t="shared" si="26"/>
        <v>0.12497140132197246</v>
      </c>
    </row>
    <row r="108" spans="1:10" x14ac:dyDescent="0.2">
      <c r="A108" s="477" t="s">
        <v>330</v>
      </c>
      <c r="B108" s="516">
        <f t="shared" ref="B108:J108" si="27">B33/B$69</f>
        <v>1.5211863541704151E-2</v>
      </c>
      <c r="C108" s="516">
        <f t="shared" si="27"/>
        <v>2.2285742282472806E-2</v>
      </c>
      <c r="D108" s="516">
        <f t="shared" si="27"/>
        <v>2.4156155762227134E-2</v>
      </c>
      <c r="E108" s="516">
        <f t="shared" si="27"/>
        <v>8.000792178609533E-3</v>
      </c>
      <c r="F108" s="516">
        <f t="shared" si="27"/>
        <v>0</v>
      </c>
      <c r="G108" s="516" t="s">
        <v>84</v>
      </c>
      <c r="H108" s="517">
        <f t="shared" si="27"/>
        <v>2.1495636451913137E-2</v>
      </c>
      <c r="I108" s="517">
        <f t="shared" si="27"/>
        <v>1.8473230100872734E-2</v>
      </c>
      <c r="J108" s="517">
        <f t="shared" si="27"/>
        <v>1.9983704784966475E-2</v>
      </c>
    </row>
    <row r="109" spans="1:10" x14ac:dyDescent="0.2">
      <c r="A109" s="501" t="s">
        <v>609</v>
      </c>
      <c r="B109" s="520">
        <f t="shared" ref="B109:J109" si="28">B34/B$69</f>
        <v>7.4436869749739384E-2</v>
      </c>
      <c r="C109" s="520">
        <f t="shared" si="28"/>
        <v>6.3683622739278828E-2</v>
      </c>
      <c r="D109" s="520">
        <f t="shared" si="28"/>
        <v>5.5860436290638089E-2</v>
      </c>
      <c r="E109" s="520">
        <f t="shared" si="28"/>
        <v>3.3276796718494935E-2</v>
      </c>
      <c r="F109" s="520">
        <f t="shared" si="28"/>
        <v>4.5519730148915805E-2</v>
      </c>
      <c r="G109" s="520" t="s">
        <v>84</v>
      </c>
      <c r="H109" s="521">
        <f t="shared" si="28"/>
        <v>6.4884689858431904E-2</v>
      </c>
      <c r="I109" s="521">
        <f t="shared" si="28"/>
        <v>4.906673498419685E-2</v>
      </c>
      <c r="J109" s="521">
        <f t="shared" si="28"/>
        <v>5.6971899815340302E-2</v>
      </c>
    </row>
    <row r="110" spans="1:10" x14ac:dyDescent="0.2">
      <c r="A110" s="477" t="s">
        <v>610</v>
      </c>
      <c r="B110" s="516">
        <f t="shared" ref="B110:J110" si="29">B35/B$69</f>
        <v>2.7455843667603767E-6</v>
      </c>
      <c r="C110" s="516">
        <f t="shared" si="29"/>
        <v>2.36040369823595E-3</v>
      </c>
      <c r="D110" s="516">
        <f t="shared" si="29"/>
        <v>1.4885517145616341E-3</v>
      </c>
      <c r="E110" s="516">
        <f t="shared" si="29"/>
        <v>3.6355255951028298E-6</v>
      </c>
      <c r="F110" s="516">
        <f t="shared" si="29"/>
        <v>0</v>
      </c>
      <c r="G110" s="516" t="s">
        <v>84</v>
      </c>
      <c r="H110" s="517">
        <f t="shared" si="29"/>
        <v>2.0970687598663475E-3</v>
      </c>
      <c r="I110" s="517">
        <f t="shared" si="29"/>
        <v>1.0021425086334044E-3</v>
      </c>
      <c r="J110" s="517">
        <f t="shared" si="29"/>
        <v>1.5493417238771504E-3</v>
      </c>
    </row>
    <row r="111" spans="1:10" x14ac:dyDescent="0.2">
      <c r="A111" s="479" t="s">
        <v>331</v>
      </c>
      <c r="B111" s="522">
        <f t="shared" ref="B111:J111" si="30">B36/B$69</f>
        <v>3.5120051677456417E-2</v>
      </c>
      <c r="C111" s="522">
        <f t="shared" si="30"/>
        <v>9.415207564376131E-3</v>
      </c>
      <c r="D111" s="522">
        <f t="shared" si="30"/>
        <v>8.5455947431126323E-3</v>
      </c>
      <c r="E111" s="522">
        <f t="shared" si="30"/>
        <v>4.1014503093916065E-3</v>
      </c>
      <c r="F111" s="522">
        <f t="shared" si="30"/>
        <v>2.7868420914286068E-3</v>
      </c>
      <c r="G111" s="522" t="s">
        <v>84</v>
      </c>
      <c r="H111" s="523">
        <f t="shared" si="30"/>
        <v>1.2286269954846963E-2</v>
      </c>
      <c r="I111" s="523">
        <f t="shared" si="30"/>
        <v>7.0258164450692426E-3</v>
      </c>
      <c r="J111" s="523">
        <f t="shared" si="30"/>
        <v>9.6547752714150545E-3</v>
      </c>
    </row>
    <row r="112" spans="1:10" x14ac:dyDescent="0.2">
      <c r="A112" s="478" t="s">
        <v>611</v>
      </c>
      <c r="B112" s="516">
        <f t="shared" ref="B112:J112" si="31">B37/B$69</f>
        <v>3.9314072487916199E-2</v>
      </c>
      <c r="C112" s="516">
        <f t="shared" si="31"/>
        <v>5.1908011477851533E-2</v>
      </c>
      <c r="D112" s="516">
        <f t="shared" si="31"/>
        <v>4.5826289832963815E-2</v>
      </c>
      <c r="E112" s="516">
        <f t="shared" si="31"/>
        <v>2.9171710883508225E-2</v>
      </c>
      <c r="F112" s="516">
        <f t="shared" si="31"/>
        <v>4.2732888036076715E-2</v>
      </c>
      <c r="G112" s="516" t="s">
        <v>84</v>
      </c>
      <c r="H112" s="517">
        <f t="shared" si="31"/>
        <v>5.0501351144771042E-2</v>
      </c>
      <c r="I112" s="517">
        <f t="shared" si="31"/>
        <v>4.1038776029442753E-2</v>
      </c>
      <c r="J112" s="517">
        <f t="shared" si="31"/>
        <v>4.5767782820048092E-2</v>
      </c>
    </row>
    <row r="113" spans="1:12" x14ac:dyDescent="0.2">
      <c r="A113" s="479" t="s">
        <v>612</v>
      </c>
      <c r="B113" s="514">
        <f t="shared" ref="B113:J113" si="32">B38/B$69</f>
        <v>2.5671803689808598E-3</v>
      </c>
      <c r="C113" s="514">
        <f t="shared" si="32"/>
        <v>6.3535735692032205E-3</v>
      </c>
      <c r="D113" s="514">
        <f t="shared" si="32"/>
        <v>2.517414468960089E-3</v>
      </c>
      <c r="E113" s="514">
        <f t="shared" si="32"/>
        <v>8.3686724263861475E-4</v>
      </c>
      <c r="F113" s="514">
        <f t="shared" si="32"/>
        <v>0</v>
      </c>
      <c r="G113" s="514" t="s">
        <v>84</v>
      </c>
      <c r="H113" s="515">
        <f t="shared" si="32"/>
        <v>5.9306582982578083E-3</v>
      </c>
      <c r="I113" s="515">
        <f t="shared" si="32"/>
        <v>1.9260277104352084E-3</v>
      </c>
      <c r="J113" s="515">
        <f t="shared" si="32"/>
        <v>3.927377767144578E-3</v>
      </c>
    </row>
    <row r="114" spans="1:12" x14ac:dyDescent="0.2">
      <c r="A114" s="478" t="s">
        <v>637</v>
      </c>
      <c r="B114" s="526">
        <f t="shared" ref="B114:J114" si="33">B39/B$69</f>
        <v>3.3869380623617711E-2</v>
      </c>
      <c r="C114" s="526">
        <f t="shared" si="33"/>
        <v>3.3752084927557512E-2</v>
      </c>
      <c r="D114" s="526">
        <f t="shared" si="33"/>
        <v>3.2368391137887254E-2</v>
      </c>
      <c r="E114" s="526">
        <f t="shared" si="33"/>
        <v>2.1092719622175619E-2</v>
      </c>
      <c r="F114" s="526">
        <f t="shared" si="33"/>
        <v>4.2732888036076715E-2</v>
      </c>
      <c r="G114" s="526" t="s">
        <v>84</v>
      </c>
      <c r="H114" s="527">
        <f t="shared" si="33"/>
        <v>3.3765186087013725E-2</v>
      </c>
      <c r="I114" s="527">
        <f t="shared" si="33"/>
        <v>2.9738929948663867E-2</v>
      </c>
      <c r="J114" s="527">
        <f t="shared" si="33"/>
        <v>3.1751087568224527E-2</v>
      </c>
    </row>
    <row r="115" spans="1:12" x14ac:dyDescent="0.2">
      <c r="A115" s="479" t="s">
        <v>636</v>
      </c>
      <c r="B115" s="522">
        <f t="shared" ref="B115:J115" si="34">B40/B$69</f>
        <v>7.4365779872833575E-4</v>
      </c>
      <c r="C115" s="522">
        <f t="shared" si="34"/>
        <v>1.6421991659328005E-3</v>
      </c>
      <c r="D115" s="522">
        <f t="shared" si="34"/>
        <v>1.3282705396284759E-3</v>
      </c>
      <c r="E115" s="522">
        <f t="shared" si="34"/>
        <v>5.2081854425710221E-4</v>
      </c>
      <c r="F115" s="522">
        <f t="shared" si="34"/>
        <v>0</v>
      </c>
      <c r="G115" s="522" t="s">
        <v>84</v>
      </c>
      <c r="H115" s="523">
        <f t="shared" si="34"/>
        <v>1.5418379922056183E-3</v>
      </c>
      <c r="I115" s="523">
        <f t="shared" si="34"/>
        <v>1.0382965050082526E-3</v>
      </c>
      <c r="J115" s="523">
        <f t="shared" si="34"/>
        <v>1.2899458798650504E-3</v>
      </c>
    </row>
    <row r="116" spans="1:12" x14ac:dyDescent="0.2">
      <c r="A116" s="478" t="s">
        <v>638</v>
      </c>
      <c r="B116" s="526">
        <f t="shared" ref="B116:J116" si="35">B41/B$69</f>
        <v>0</v>
      </c>
      <c r="C116" s="526">
        <f t="shared" si="35"/>
        <v>2.0299786569241487E-3</v>
      </c>
      <c r="D116" s="526">
        <f t="shared" si="35"/>
        <v>0</v>
      </c>
      <c r="E116" s="526">
        <f t="shared" si="35"/>
        <v>0</v>
      </c>
      <c r="F116" s="526">
        <f t="shared" si="35"/>
        <v>0</v>
      </c>
      <c r="G116" s="526" t="s">
        <v>84</v>
      </c>
      <c r="H116" s="527">
        <f t="shared" si="35"/>
        <v>1.8032433633851518E-3</v>
      </c>
      <c r="I116" s="527">
        <f t="shared" si="35"/>
        <v>0</v>
      </c>
      <c r="J116" s="527">
        <f t="shared" si="35"/>
        <v>9.0118704545327658E-4</v>
      </c>
    </row>
    <row r="117" spans="1:12" x14ac:dyDescent="0.2">
      <c r="A117" s="479" t="s">
        <v>639</v>
      </c>
      <c r="B117" s="522">
        <f t="shared" ref="B117:J117" si="36">B42/B$69</f>
        <v>2.133853696589293E-3</v>
      </c>
      <c r="C117" s="522">
        <f t="shared" si="36"/>
        <v>8.1301751570490698E-3</v>
      </c>
      <c r="D117" s="522">
        <f t="shared" si="36"/>
        <v>9.6122136880513517E-3</v>
      </c>
      <c r="E117" s="522">
        <f t="shared" si="36"/>
        <v>6.7213054744368912E-3</v>
      </c>
      <c r="F117" s="522">
        <f t="shared" si="36"/>
        <v>0</v>
      </c>
      <c r="G117" s="522" t="s">
        <v>84</v>
      </c>
      <c r="H117" s="523">
        <f t="shared" si="36"/>
        <v>7.4604254028562914E-3</v>
      </c>
      <c r="I117" s="523">
        <f t="shared" si="36"/>
        <v>8.3355218663868687E-3</v>
      </c>
      <c r="J117" s="523">
        <f t="shared" si="36"/>
        <v>7.898184559360668E-3</v>
      </c>
    </row>
    <row r="118" spans="1:12" x14ac:dyDescent="0.2">
      <c r="A118" s="504" t="s">
        <v>613</v>
      </c>
      <c r="B118" s="528">
        <f t="shared" ref="B118:J118" si="37">B43/B$69</f>
        <v>4.3100621158311307E-2</v>
      </c>
      <c r="C118" s="528">
        <f t="shared" si="37"/>
        <v>6.6989757933338764E-2</v>
      </c>
      <c r="D118" s="528">
        <f t="shared" si="37"/>
        <v>8.2568330981051805E-2</v>
      </c>
      <c r="E118" s="528">
        <f t="shared" si="37"/>
        <v>0.10055082248712967</v>
      </c>
      <c r="F118" s="528">
        <f t="shared" si="37"/>
        <v>6.0406350502146822E-2</v>
      </c>
      <c r="G118" s="528" t="s">
        <v>84</v>
      </c>
      <c r="H118" s="529">
        <f t="shared" si="37"/>
        <v>6.4321498136318905E-2</v>
      </c>
      <c r="I118" s="529">
        <f t="shared" si="37"/>
        <v>8.6485196672590969E-2</v>
      </c>
      <c r="J118" s="529">
        <f t="shared" si="37"/>
        <v>7.5408689526753211E-2</v>
      </c>
    </row>
    <row r="119" spans="1:12" s="7" customFormat="1" x14ac:dyDescent="0.2">
      <c r="A119" s="479" t="s">
        <v>614</v>
      </c>
      <c r="B119" s="522">
        <f t="shared" ref="B119:J119" si="38">B44/B$69</f>
        <v>2.1492850529135298E-3</v>
      </c>
      <c r="C119" s="522">
        <f t="shared" si="38"/>
        <v>5.1893513775356764E-3</v>
      </c>
      <c r="D119" s="522">
        <f t="shared" si="38"/>
        <v>3.9933925988528129E-3</v>
      </c>
      <c r="E119" s="522">
        <f t="shared" si="38"/>
        <v>1.1717348667955714E-2</v>
      </c>
      <c r="F119" s="522">
        <f t="shared" si="38"/>
        <v>5.503086120998907E-3</v>
      </c>
      <c r="G119" s="522" t="s">
        <v>84</v>
      </c>
      <c r="H119" s="523">
        <f t="shared" si="38"/>
        <v>4.849795920565678E-3</v>
      </c>
      <c r="I119" s="523">
        <f t="shared" si="38"/>
        <v>6.2174015440634002E-3</v>
      </c>
      <c r="J119" s="523">
        <f t="shared" si="38"/>
        <v>5.5339283666706726E-3</v>
      </c>
    </row>
    <row r="120" spans="1:12" x14ac:dyDescent="0.2">
      <c r="A120" s="478" t="s">
        <v>615</v>
      </c>
      <c r="B120" s="526">
        <f t="shared" ref="B120:J120" si="39">B45/B$69</f>
        <v>2.319317195016574E-2</v>
      </c>
      <c r="C120" s="526">
        <f t="shared" si="39"/>
        <v>4.7512698601052755E-2</v>
      </c>
      <c r="D120" s="526">
        <f t="shared" si="39"/>
        <v>6.0536519644075998E-2</v>
      </c>
      <c r="E120" s="526">
        <f t="shared" si="39"/>
        <v>6.1447852153305164E-2</v>
      </c>
      <c r="F120" s="526">
        <f t="shared" si="39"/>
        <v>1.3247558149797624E-2</v>
      </c>
      <c r="G120" s="526" t="s">
        <v>84</v>
      </c>
      <c r="H120" s="527">
        <f t="shared" si="39"/>
        <v>4.4796367079482292E-2</v>
      </c>
      <c r="I120" s="527">
        <f t="shared" si="39"/>
        <v>5.8467883194980301E-2</v>
      </c>
      <c r="J120" s="527">
        <f t="shared" si="39"/>
        <v>5.1635420386486393E-2</v>
      </c>
    </row>
    <row r="121" spans="1:12" x14ac:dyDescent="0.2">
      <c r="A121" s="479" t="s">
        <v>616</v>
      </c>
      <c r="B121" s="522">
        <f t="shared" ref="B121:J121" si="40">B46/B$69</f>
        <v>1.640962034015099E-5</v>
      </c>
      <c r="C121" s="522">
        <f t="shared" si="40"/>
        <v>2.0604764532395682E-3</v>
      </c>
      <c r="D121" s="522">
        <f t="shared" si="40"/>
        <v>5.8498756814848937E-3</v>
      </c>
      <c r="E121" s="522">
        <f t="shared" si="40"/>
        <v>1.3206151740432503E-3</v>
      </c>
      <c r="F121" s="522">
        <f t="shared" si="40"/>
        <v>0</v>
      </c>
      <c r="G121" s="522" t="s">
        <v>84</v>
      </c>
      <c r="H121" s="523">
        <f t="shared" si="40"/>
        <v>1.8321676029026779E-3</v>
      </c>
      <c r="I121" s="523">
        <f t="shared" si="40"/>
        <v>4.301931426259847E-3</v>
      </c>
      <c r="J121" s="523">
        <f t="shared" si="40"/>
        <v>3.0676448024286695E-3</v>
      </c>
    </row>
    <row r="122" spans="1:12" s="7" customFormat="1" x14ac:dyDescent="0.2">
      <c r="A122" s="478" t="s">
        <v>645</v>
      </c>
      <c r="B122" s="526">
        <f t="shared" ref="B122:J122" si="41">B47/B$69</f>
        <v>7.400288462896437E-3</v>
      </c>
      <c r="C122" s="526">
        <f t="shared" si="41"/>
        <v>3.6455808745395712E-3</v>
      </c>
      <c r="D122" s="526">
        <f t="shared" si="41"/>
        <v>1.0646594687864065E-2</v>
      </c>
      <c r="E122" s="526">
        <f t="shared" si="41"/>
        <v>1.7748922030056478E-2</v>
      </c>
      <c r="F122" s="526">
        <f t="shared" si="41"/>
        <v>0</v>
      </c>
      <c r="G122" s="526" t="s">
        <v>84</v>
      </c>
      <c r="H122" s="527">
        <f t="shared" si="41"/>
        <v>4.0649570705874319E-3</v>
      </c>
      <c r="I122" s="527">
        <f t="shared" si="41"/>
        <v>1.2100602437230211E-2</v>
      </c>
      <c r="J122" s="527">
        <f t="shared" si="41"/>
        <v>8.0847165877014279E-3</v>
      </c>
    </row>
    <row r="123" spans="1:12" x14ac:dyDescent="0.2">
      <c r="A123" s="476" t="s">
        <v>646</v>
      </c>
      <c r="B123" s="514">
        <f t="shared" ref="B123:J123" si="42">B48/B$69</f>
        <v>1.5776473866929153E-2</v>
      </c>
      <c r="C123" s="514">
        <f t="shared" si="42"/>
        <v>4.1806641272088829E-2</v>
      </c>
      <c r="D123" s="514">
        <f t="shared" si="42"/>
        <v>4.4040049273163677E-2</v>
      </c>
      <c r="E123" s="514">
        <f t="shared" si="42"/>
        <v>4.2378314952983005E-2</v>
      </c>
      <c r="F123" s="514">
        <f t="shared" si="42"/>
        <v>1.3247558149797624E-2</v>
      </c>
      <c r="G123" s="514" t="s">
        <v>84</v>
      </c>
      <c r="H123" s="515">
        <f t="shared" si="42"/>
        <v>3.8899242404939728E-2</v>
      </c>
      <c r="I123" s="515">
        <f t="shared" si="42"/>
        <v>4.2065349331490233E-2</v>
      </c>
      <c r="J123" s="515">
        <f t="shared" si="42"/>
        <v>4.0483058995830323E-2</v>
      </c>
      <c r="L123" s="267"/>
    </row>
    <row r="124" spans="1:12" x14ac:dyDescent="0.2">
      <c r="A124" s="477" t="s">
        <v>617</v>
      </c>
      <c r="B124" s="516">
        <f t="shared" ref="B124:J124" si="43">B49/B$69</f>
        <v>1.7758164164654727E-2</v>
      </c>
      <c r="C124" s="516">
        <f t="shared" si="43"/>
        <v>1.4287707955935128E-2</v>
      </c>
      <c r="D124" s="516">
        <f t="shared" si="43"/>
        <v>1.8038418734996283E-2</v>
      </c>
      <c r="E124" s="516">
        <f t="shared" si="43"/>
        <v>2.7385621662091228E-2</v>
      </c>
      <c r="F124" s="516">
        <f t="shared" si="43"/>
        <v>4.1655706231350294E-2</v>
      </c>
      <c r="G124" s="516" t="s">
        <v>84</v>
      </c>
      <c r="H124" s="517">
        <f t="shared" si="43"/>
        <v>1.4675335138375831E-2</v>
      </c>
      <c r="I124" s="517">
        <f t="shared" si="43"/>
        <v>2.1799911930392952E-2</v>
      </c>
      <c r="J124" s="517">
        <f t="shared" si="43"/>
        <v>1.823934077307017E-2</v>
      </c>
    </row>
    <row r="125" spans="1:12" x14ac:dyDescent="0.2">
      <c r="A125" s="501" t="s">
        <v>618</v>
      </c>
      <c r="B125" s="520">
        <f t="shared" ref="B125:J125" si="44">B50/B$69</f>
        <v>0.15976976095954976</v>
      </c>
      <c r="C125" s="520">
        <f t="shared" si="44"/>
        <v>0.10665791457267475</v>
      </c>
      <c r="D125" s="520">
        <f t="shared" si="44"/>
        <v>0.10157877117474724</v>
      </c>
      <c r="E125" s="520">
        <f t="shared" si="44"/>
        <v>0.13727285590228228</v>
      </c>
      <c r="F125" s="520">
        <f t="shared" si="44"/>
        <v>5.099033785568171E-2</v>
      </c>
      <c r="G125" s="520" t="s">
        <v>84</v>
      </c>
      <c r="H125" s="521">
        <f t="shared" si="44"/>
        <v>0.11259015924916455</v>
      </c>
      <c r="I125" s="521">
        <f t="shared" si="44"/>
        <v>0.10902946179851572</v>
      </c>
      <c r="J125" s="521">
        <f t="shared" si="44"/>
        <v>0.11080895228796324</v>
      </c>
    </row>
    <row r="126" spans="1:12" x14ac:dyDescent="0.2">
      <c r="A126" s="477" t="s">
        <v>619</v>
      </c>
      <c r="B126" s="516">
        <f t="shared" ref="B126:J126" si="45">B51/B$69</f>
        <v>1.7443809925196836E-3</v>
      </c>
      <c r="C126" s="516">
        <f t="shared" si="45"/>
        <v>1.3955842937813248E-2</v>
      </c>
      <c r="D126" s="516">
        <f t="shared" si="45"/>
        <v>2.2615886547661678E-2</v>
      </c>
      <c r="E126" s="516">
        <f t="shared" si="45"/>
        <v>2.4569478822711262E-2</v>
      </c>
      <c r="F126" s="516">
        <f t="shared" si="45"/>
        <v>1.1259553288404157E-3</v>
      </c>
      <c r="G126" s="516" t="s">
        <v>84</v>
      </c>
      <c r="H126" s="517">
        <f t="shared" si="45"/>
        <v>1.2591902780480901E-2</v>
      </c>
      <c r="I126" s="517">
        <f t="shared" si="45"/>
        <v>2.210430488127986E-2</v>
      </c>
      <c r="J126" s="517">
        <f t="shared" si="45"/>
        <v>1.7350396607751069E-2</v>
      </c>
    </row>
    <row r="127" spans="1:12" x14ac:dyDescent="0.2">
      <c r="A127" s="476" t="s">
        <v>620</v>
      </c>
      <c r="B127" s="514">
        <f t="shared" ref="B127:J127" si="46">B52/B$69</f>
        <v>9.7770448319564135E-2</v>
      </c>
      <c r="C127" s="514">
        <f t="shared" si="46"/>
        <v>5.6662139955954323E-2</v>
      </c>
      <c r="D127" s="514">
        <f t="shared" si="46"/>
        <v>3.6439488785186332E-2</v>
      </c>
      <c r="E127" s="514">
        <f t="shared" si="46"/>
        <v>6.5144090085233294E-2</v>
      </c>
      <c r="F127" s="514">
        <f t="shared" si="46"/>
        <v>7.6360906779631744E-4</v>
      </c>
      <c r="G127" s="514" t="s">
        <v>84</v>
      </c>
      <c r="H127" s="515">
        <f t="shared" si="46"/>
        <v>6.125366821262946E-2</v>
      </c>
      <c r="I127" s="515">
        <f t="shared" si="46"/>
        <v>4.2677075687000972E-2</v>
      </c>
      <c r="J127" s="515">
        <f t="shared" si="46"/>
        <v>5.1960894428656243E-2</v>
      </c>
    </row>
    <row r="128" spans="1:12" x14ac:dyDescent="0.2">
      <c r="A128" s="477" t="s">
        <v>621</v>
      </c>
      <c r="B128" s="516">
        <f t="shared" ref="B128:J128" si="47">B53/B$69</f>
        <v>4.2357098113519507E-4</v>
      </c>
      <c r="C128" s="516">
        <f t="shared" si="47"/>
        <v>5.5341062608905002E-4</v>
      </c>
      <c r="D128" s="516">
        <f t="shared" si="47"/>
        <v>8.1302604664611211E-4</v>
      </c>
      <c r="E128" s="516">
        <f t="shared" si="47"/>
        <v>1.6710294487351046E-4</v>
      </c>
      <c r="F128" s="516">
        <f t="shared" si="47"/>
        <v>0</v>
      </c>
      <c r="G128" s="516" t="s">
        <v>84</v>
      </c>
      <c r="H128" s="517">
        <f t="shared" si="47"/>
        <v>5.3890838986543458E-4</v>
      </c>
      <c r="I128" s="517">
        <f t="shared" si="47"/>
        <v>5.9331456869627622E-4</v>
      </c>
      <c r="J128" s="517">
        <f t="shared" si="47"/>
        <v>5.6612459281696597E-4</v>
      </c>
    </row>
    <row r="129" spans="1:10" s="7" customFormat="1" x14ac:dyDescent="0.2">
      <c r="A129" s="476" t="s">
        <v>622</v>
      </c>
      <c r="B129" s="514">
        <f t="shared" ref="B129:J129" si="48">B54/B$69</f>
        <v>1.7848367890066656E-2</v>
      </c>
      <c r="C129" s="514">
        <f t="shared" si="48"/>
        <v>1.9892256699010562E-2</v>
      </c>
      <c r="D129" s="514">
        <f t="shared" si="48"/>
        <v>2.2600278464167008E-2</v>
      </c>
      <c r="E129" s="514">
        <f t="shared" si="48"/>
        <v>2.9275983004609291E-2</v>
      </c>
      <c r="F129" s="514">
        <f t="shared" si="48"/>
        <v>1.3087557843405083E-2</v>
      </c>
      <c r="G129" s="514" t="s">
        <v>84</v>
      </c>
      <c r="H129" s="515">
        <f t="shared" si="48"/>
        <v>1.9663967732781156E-2</v>
      </c>
      <c r="I129" s="515">
        <f t="shared" si="48"/>
        <v>2.399122387463028E-2</v>
      </c>
      <c r="J129" s="515">
        <f t="shared" si="48"/>
        <v>2.1828638803432856E-2</v>
      </c>
    </row>
    <row r="130" spans="1:10" x14ac:dyDescent="0.2">
      <c r="A130" s="478" t="s">
        <v>623</v>
      </c>
      <c r="B130" s="526">
        <f t="shared" ref="B130:J130" si="49">B55/B$69</f>
        <v>4.198299278568679E-2</v>
      </c>
      <c r="C130" s="526">
        <f t="shared" si="49"/>
        <v>1.5594264354992338E-2</v>
      </c>
      <c r="D130" s="516">
        <f t="shared" si="49"/>
        <v>1.9110091331086123E-2</v>
      </c>
      <c r="E130" s="516">
        <f t="shared" si="49"/>
        <v>1.8116201041077359E-2</v>
      </c>
      <c r="F130" s="516">
        <f t="shared" si="49"/>
        <v>3.6013215615639887E-2</v>
      </c>
      <c r="G130" s="516" t="s">
        <v>84</v>
      </c>
      <c r="H130" s="517">
        <f t="shared" si="49"/>
        <v>1.8541712135512499E-2</v>
      </c>
      <c r="I130" s="517">
        <f t="shared" si="49"/>
        <v>1.9663542785856893E-2</v>
      </c>
      <c r="J130" s="517">
        <f t="shared" si="49"/>
        <v>1.9102897855832073E-2</v>
      </c>
    </row>
    <row r="131" spans="1:10" x14ac:dyDescent="0.2">
      <c r="A131" s="507" t="s">
        <v>624</v>
      </c>
      <c r="B131" s="524">
        <f t="shared" ref="B131:J131" si="50">B56/B$69</f>
        <v>0.1449211525237937</v>
      </c>
      <c r="C131" s="524">
        <f t="shared" si="50"/>
        <v>0.1462028453745024</v>
      </c>
      <c r="D131" s="520">
        <f t="shared" si="50"/>
        <v>0.19979556450719171</v>
      </c>
      <c r="E131" s="520">
        <f t="shared" si="50"/>
        <v>0.19417480084454419</v>
      </c>
      <c r="F131" s="520">
        <f t="shared" si="50"/>
        <v>0.37583601155142177</v>
      </c>
      <c r="G131" s="520" t="s">
        <v>84</v>
      </c>
      <c r="H131" s="521">
        <f t="shared" si="50"/>
        <v>0.14605968869463237</v>
      </c>
      <c r="I131" s="521">
        <f t="shared" si="50"/>
        <v>0.20687619325567796</v>
      </c>
      <c r="J131" s="521">
        <f t="shared" si="50"/>
        <v>0.17648259959382331</v>
      </c>
    </row>
    <row r="132" spans="1:10" x14ac:dyDescent="0.2">
      <c r="A132" s="478" t="s">
        <v>625</v>
      </c>
      <c r="B132" s="526">
        <f t="shared" ref="B132:J132" si="51">B57/B$69</f>
        <v>6.6804435061613389E-3</v>
      </c>
      <c r="C132" s="526">
        <f t="shared" si="51"/>
        <v>4.4709208710374234E-3</v>
      </c>
      <c r="D132" s="516">
        <f t="shared" si="51"/>
        <v>6.7157662449561306E-3</v>
      </c>
      <c r="E132" s="516">
        <f t="shared" si="51"/>
        <v>3.1077297202053163E-2</v>
      </c>
      <c r="F132" s="516">
        <f t="shared" si="51"/>
        <v>0</v>
      </c>
      <c r="G132" s="516" t="s">
        <v>84</v>
      </c>
      <c r="H132" s="517">
        <f t="shared" si="51"/>
        <v>4.7177100486216683E-3</v>
      </c>
      <c r="I132" s="517">
        <f t="shared" si="51"/>
        <v>1.3166702633548993E-2</v>
      </c>
      <c r="J132" s="517">
        <f t="shared" si="51"/>
        <v>8.9442428040706085E-3</v>
      </c>
    </row>
    <row r="133" spans="1:10" x14ac:dyDescent="0.2">
      <c r="A133" s="479" t="s">
        <v>332</v>
      </c>
      <c r="B133" s="522">
        <f t="shared" ref="B133:J133" si="52">B58/B$69</f>
        <v>2.2168572593882343E-4</v>
      </c>
      <c r="C133" s="522">
        <f t="shared" si="52"/>
        <v>3.846546895383409E-5</v>
      </c>
      <c r="D133" s="514">
        <f t="shared" si="52"/>
        <v>1.0855310665975372E-4</v>
      </c>
      <c r="E133" s="514">
        <f t="shared" si="52"/>
        <v>1.1631868674605812E-6</v>
      </c>
      <c r="F133" s="514">
        <f t="shared" si="52"/>
        <v>0</v>
      </c>
      <c r="G133" s="514" t="s">
        <v>84</v>
      </c>
      <c r="H133" s="515">
        <f t="shared" si="52"/>
        <v>5.8929969212535225E-5</v>
      </c>
      <c r="I133" s="515">
        <f t="shared" si="52"/>
        <v>7.3331526360058803E-5</v>
      </c>
      <c r="J133" s="515">
        <f t="shared" si="52"/>
        <v>6.6134218997541022E-5</v>
      </c>
    </row>
    <row r="134" spans="1:10" x14ac:dyDescent="0.2">
      <c r="A134" s="745" t="s">
        <v>626</v>
      </c>
      <c r="B134" s="516">
        <f t="shared" ref="B134:J134" si="53">B59/B$69</f>
        <v>5.727754564336913E-3</v>
      </c>
      <c r="C134" s="516">
        <f t="shared" si="53"/>
        <v>4.3338869699663966E-3</v>
      </c>
      <c r="D134" s="526">
        <f t="shared" si="53"/>
        <v>8.4244856254405386E-3</v>
      </c>
      <c r="E134" s="526">
        <f t="shared" si="53"/>
        <v>6.2111470210495946E-3</v>
      </c>
      <c r="F134" s="526">
        <f t="shared" si="53"/>
        <v>0.17821855872667605</v>
      </c>
      <c r="G134" s="526" t="s">
        <v>84</v>
      </c>
      <c r="H134" s="527">
        <f t="shared" si="53"/>
        <v>4.4895728325177603E-3</v>
      </c>
      <c r="I134" s="527">
        <f t="shared" si="53"/>
        <v>1.614677933680405E-2</v>
      </c>
      <c r="J134" s="527">
        <f t="shared" si="53"/>
        <v>1.0320985824321473E-2</v>
      </c>
    </row>
    <row r="135" spans="1:10" x14ac:dyDescent="0.2">
      <c r="A135" s="476" t="s">
        <v>627</v>
      </c>
      <c r="B135" s="514">
        <f t="shared" ref="B135:J135" si="54">B60/B$69</f>
        <v>0.12668660883580779</v>
      </c>
      <c r="C135" s="514">
        <f t="shared" si="54"/>
        <v>0.125785166528639</v>
      </c>
      <c r="D135" s="522">
        <f t="shared" si="54"/>
        <v>0.16251039689594834</v>
      </c>
      <c r="E135" s="522">
        <f t="shared" si="54"/>
        <v>0.13851981042827094</v>
      </c>
      <c r="F135" s="522">
        <f t="shared" si="54"/>
        <v>0.19761745280333531</v>
      </c>
      <c r="G135" s="522" t="s">
        <v>84</v>
      </c>
      <c r="H135" s="523">
        <f t="shared" si="54"/>
        <v>0.12588585171832176</v>
      </c>
      <c r="I135" s="523">
        <f t="shared" si="54"/>
        <v>0.15755696501879465</v>
      </c>
      <c r="J135" s="523">
        <f t="shared" si="54"/>
        <v>0.14172904206562809</v>
      </c>
    </row>
    <row r="136" spans="1:10" s="7" customFormat="1" x14ac:dyDescent="0.2">
      <c r="A136" s="477" t="s">
        <v>628</v>
      </c>
      <c r="B136" s="526">
        <f t="shared" ref="B136:J136" si="55">B61/B$69</f>
        <v>5.6046598915488501E-3</v>
      </c>
      <c r="C136" s="526">
        <f t="shared" si="55"/>
        <v>1.1574405534720965E-2</v>
      </c>
      <c r="D136" s="526">
        <f t="shared" si="55"/>
        <v>2.2036362634186967E-2</v>
      </c>
      <c r="E136" s="526">
        <f t="shared" si="55"/>
        <v>1.8365383002525496E-2</v>
      </c>
      <c r="F136" s="526">
        <f t="shared" si="55"/>
        <v>0</v>
      </c>
      <c r="G136" s="526" t="s">
        <v>84</v>
      </c>
      <c r="H136" s="527">
        <f t="shared" si="55"/>
        <v>1.0907624124906194E-2</v>
      </c>
      <c r="I136" s="527">
        <f t="shared" si="55"/>
        <v>1.9932414738067318E-2</v>
      </c>
      <c r="J136" s="527">
        <f t="shared" si="55"/>
        <v>1.5422194679227693E-2</v>
      </c>
    </row>
    <row r="137" spans="1:10" x14ac:dyDescent="0.2">
      <c r="A137" s="501" t="s">
        <v>629</v>
      </c>
      <c r="B137" s="524">
        <f t="shared" ref="B137:J137" si="56">B62/B$69</f>
        <v>0.11961628451930836</v>
      </c>
      <c r="C137" s="524">
        <f t="shared" si="56"/>
        <v>0.11416972632644122</v>
      </c>
      <c r="D137" s="524">
        <f t="shared" si="56"/>
        <v>0.12840052647562133</v>
      </c>
      <c r="E137" s="524">
        <f t="shared" si="56"/>
        <v>0.11885937380441818</v>
      </c>
      <c r="F137" s="524">
        <f t="shared" si="56"/>
        <v>0.35265541681175494</v>
      </c>
      <c r="G137" s="524" t="s">
        <v>84</v>
      </c>
      <c r="H137" s="525">
        <f t="shared" si="56"/>
        <v>0.11477807113165614</v>
      </c>
      <c r="I137" s="525">
        <f t="shared" si="56"/>
        <v>0.1367577062108489</v>
      </c>
      <c r="J137" s="525">
        <f t="shared" si="56"/>
        <v>0.1257731864286856</v>
      </c>
    </row>
    <row r="138" spans="1:10" x14ac:dyDescent="0.2">
      <c r="A138" s="478" t="s">
        <v>630</v>
      </c>
      <c r="B138" s="526">
        <f t="shared" ref="B138:J138" si="57">B63/B$69</f>
        <v>5.9483810382111153E-2</v>
      </c>
      <c r="C138" s="526">
        <f t="shared" si="57"/>
        <v>8.0474565085327895E-2</v>
      </c>
      <c r="D138" s="516">
        <f t="shared" si="57"/>
        <v>8.0312033361720561E-2</v>
      </c>
      <c r="E138" s="516">
        <f t="shared" si="57"/>
        <v>9.7045596898308217E-2</v>
      </c>
      <c r="F138" s="516">
        <f t="shared" si="57"/>
        <v>0.30363959866186258</v>
      </c>
      <c r="G138" s="516" t="s">
        <v>84</v>
      </c>
      <c r="H138" s="517">
        <f t="shared" si="57"/>
        <v>7.813003554409105E-2</v>
      </c>
      <c r="I138" s="517">
        <f t="shared" si="57"/>
        <v>9.5936923787290962E-2</v>
      </c>
      <c r="J138" s="517">
        <f t="shared" si="57"/>
        <v>8.7037771664817021E-2</v>
      </c>
    </row>
    <row r="139" spans="1:10" x14ac:dyDescent="0.2">
      <c r="A139" s="479" t="s">
        <v>333</v>
      </c>
      <c r="B139" s="522">
        <f t="shared" ref="B139:J139" si="58">B64/B$69</f>
        <v>6.9709624776159934E-3</v>
      </c>
      <c r="C139" s="522">
        <f t="shared" si="58"/>
        <v>2.4668457665428323E-3</v>
      </c>
      <c r="D139" s="514">
        <f t="shared" si="58"/>
        <v>2.5346714213795544E-4</v>
      </c>
      <c r="E139" s="514">
        <f t="shared" si="58"/>
        <v>6.6462741795915599E-4</v>
      </c>
      <c r="F139" s="514">
        <f t="shared" si="58"/>
        <v>0</v>
      </c>
      <c r="G139" s="514" t="s">
        <v>84</v>
      </c>
      <c r="H139" s="515">
        <f t="shared" si="58"/>
        <v>2.9699260433406561E-3</v>
      </c>
      <c r="I139" s="515">
        <f t="shared" si="58"/>
        <v>3.5546122806517536E-4</v>
      </c>
      <c r="J139" s="515">
        <f t="shared" si="58"/>
        <v>1.6620634705359922E-3</v>
      </c>
    </row>
    <row r="140" spans="1:10" x14ac:dyDescent="0.2">
      <c r="A140" s="478" t="s">
        <v>631</v>
      </c>
      <c r="B140" s="757">
        <f t="shared" ref="B140:J140" si="59">B65/B$69</f>
        <v>9.0614460611830507E-4</v>
      </c>
      <c r="C140" s="757">
        <f t="shared" si="59"/>
        <v>7.0912951146722553E-4</v>
      </c>
      <c r="D140" s="526">
        <f t="shared" si="59"/>
        <v>3.8157337337102384E-3</v>
      </c>
      <c r="E140" s="526">
        <f t="shared" si="59"/>
        <v>2.1991615795296702E-3</v>
      </c>
      <c r="F140" s="526">
        <f t="shared" si="59"/>
        <v>2.7116071618165055E-3</v>
      </c>
      <c r="G140" s="526" t="s">
        <v>84</v>
      </c>
      <c r="H140" s="527">
        <f t="shared" si="59"/>
        <v>7.311348045598193E-4</v>
      </c>
      <c r="I140" s="527">
        <f t="shared" si="59"/>
        <v>3.3115582598244558E-3</v>
      </c>
      <c r="J140" s="527">
        <f t="shared" si="59"/>
        <v>2.0219684923607809E-3</v>
      </c>
    </row>
    <row r="141" spans="1:10" x14ac:dyDescent="0.2">
      <c r="A141" s="479" t="s">
        <v>632</v>
      </c>
      <c r="B141" s="522">
        <f t="shared" ref="B141:J141" si="60">B66/B$69</f>
        <v>1.086966466992443E-2</v>
      </c>
      <c r="C141" s="522">
        <f t="shared" si="60"/>
        <v>4.25560488930294E-3</v>
      </c>
      <c r="D141" s="522">
        <f t="shared" si="60"/>
        <v>3.4972705470374898E-3</v>
      </c>
      <c r="E141" s="522">
        <f t="shared" si="60"/>
        <v>6.0265672237129839E-3</v>
      </c>
      <c r="F141" s="522">
        <f t="shared" si="60"/>
        <v>4.5647572555967868E-3</v>
      </c>
      <c r="G141" s="522" t="s">
        <v>84</v>
      </c>
      <c r="H141" s="523">
        <f t="shared" si="60"/>
        <v>4.9943519597356731E-3</v>
      </c>
      <c r="I141" s="523">
        <f t="shared" si="60"/>
        <v>4.2536925498528654E-3</v>
      </c>
      <c r="J141" s="523">
        <f t="shared" si="60"/>
        <v>4.6238437334548584E-3</v>
      </c>
    </row>
    <row r="142" spans="1:10" x14ac:dyDescent="0.2">
      <c r="A142" s="745" t="s">
        <v>633</v>
      </c>
      <c r="B142" s="753">
        <f t="shared" ref="B142:J142" si="61">B67/B$69</f>
        <v>4.1385702392961181E-2</v>
      </c>
      <c r="C142" s="753">
        <f t="shared" si="61"/>
        <v>2.626358107261554E-2</v>
      </c>
      <c r="D142" s="753">
        <f t="shared" si="61"/>
        <v>4.0522021691015063E-2</v>
      </c>
      <c r="E142" s="753">
        <f t="shared" si="61"/>
        <v>1.2923420681130591E-2</v>
      </c>
      <c r="F142" s="753">
        <f t="shared" si="61"/>
        <v>4.1739453753889544E-2</v>
      </c>
      <c r="G142" s="753" t="s">
        <v>84</v>
      </c>
      <c r="H142" s="754">
        <f t="shared" si="61"/>
        <v>2.7952622779928923E-2</v>
      </c>
      <c r="I142" s="754">
        <f t="shared" si="61"/>
        <v>3.2900070385815425E-2</v>
      </c>
      <c r="J142" s="754">
        <f t="shared" si="61"/>
        <v>3.0427539067516909E-2</v>
      </c>
    </row>
    <row r="143" spans="1:10" x14ac:dyDescent="0.2">
      <c r="A143" s="742" t="s">
        <v>634</v>
      </c>
      <c r="B143" s="749">
        <f t="shared" ref="B143:J143" si="62">B68/B$69</f>
        <v>0</v>
      </c>
      <c r="C143" s="749">
        <f t="shared" si="62"/>
        <v>9.8911842280515884E-5</v>
      </c>
      <c r="D143" s="749">
        <f t="shared" si="62"/>
        <v>0</v>
      </c>
      <c r="E143" s="749">
        <f t="shared" si="62"/>
        <v>0</v>
      </c>
      <c r="F143" s="749">
        <f t="shared" si="62"/>
        <v>0</v>
      </c>
      <c r="G143" s="749" t="s">
        <v>84</v>
      </c>
      <c r="H143" s="750">
        <f t="shared" si="62"/>
        <v>8.7864038641074103E-5</v>
      </c>
      <c r="I143" s="750">
        <f t="shared" si="62"/>
        <v>0</v>
      </c>
      <c r="J143" s="750">
        <f t="shared" si="62"/>
        <v>4.3910841427358559E-5</v>
      </c>
    </row>
    <row r="144" spans="1:10" x14ac:dyDescent="0.2">
      <c r="A144" s="746" t="s">
        <v>659</v>
      </c>
      <c r="B144" s="740">
        <f t="shared" ref="B144:J144" si="63">B69/B$69</f>
        <v>1</v>
      </c>
      <c r="C144" s="740">
        <f t="shared" si="63"/>
        <v>1</v>
      </c>
      <c r="D144" s="740">
        <f t="shared" si="63"/>
        <v>1</v>
      </c>
      <c r="E144" s="740">
        <f t="shared" si="63"/>
        <v>1</v>
      </c>
      <c r="F144" s="740">
        <f t="shared" si="63"/>
        <v>1</v>
      </c>
      <c r="G144" s="740" t="s">
        <v>84</v>
      </c>
      <c r="H144" s="741">
        <f t="shared" si="63"/>
        <v>1</v>
      </c>
      <c r="I144" s="741">
        <f t="shared" si="63"/>
        <v>1</v>
      </c>
      <c r="J144" s="741">
        <f t="shared" si="63"/>
        <v>1</v>
      </c>
    </row>
    <row r="145" spans="1:10" x14ac:dyDescent="0.2">
      <c r="A145" s="511" t="s">
        <v>651</v>
      </c>
      <c r="B145" s="3"/>
      <c r="C145" s="3"/>
      <c r="D145" s="212"/>
      <c r="E145" s="3"/>
      <c r="F145" s="3"/>
      <c r="G145" s="212"/>
      <c r="H145" s="3"/>
      <c r="I145" s="3"/>
      <c r="J145" s="3"/>
    </row>
    <row r="146" spans="1:10" x14ac:dyDescent="0.2">
      <c r="A146" s="38" t="s">
        <v>349</v>
      </c>
      <c r="B146" s="3"/>
      <c r="C146" s="3"/>
      <c r="D146" s="212"/>
      <c r="E146" s="3"/>
      <c r="F146" s="3"/>
      <c r="G146" s="212"/>
      <c r="H146" s="3"/>
      <c r="I146" s="3"/>
      <c r="J146" s="3"/>
    </row>
    <row r="147" spans="1:10" x14ac:dyDescent="0.2">
      <c r="A147" s="22" t="s">
        <v>664</v>
      </c>
    </row>
    <row r="148" spans="1:10" x14ac:dyDescent="0.2">
      <c r="A148" s="242" t="s">
        <v>742</v>
      </c>
      <c r="B148" s="3"/>
      <c r="C148" s="3"/>
      <c r="D148" s="212"/>
      <c r="E148" s="3"/>
      <c r="F148" s="3"/>
      <c r="G148" s="212"/>
      <c r="H148" s="3"/>
      <c r="I148" s="3"/>
      <c r="J148" s="3"/>
    </row>
    <row r="151" spans="1:10" ht="16.5" x14ac:dyDescent="0.25">
      <c r="A151" s="88" t="s">
        <v>810</v>
      </c>
    </row>
    <row r="152" spans="1:10" ht="13.5" thickBot="1" x14ac:dyDescent="0.25">
      <c r="A152" s="205"/>
      <c r="J152" s="398" t="s">
        <v>338</v>
      </c>
    </row>
    <row r="153" spans="1:10" x14ac:dyDescent="0.2">
      <c r="A153" s="204" t="s">
        <v>337</v>
      </c>
      <c r="B153" s="480" t="s">
        <v>34</v>
      </c>
      <c r="C153" s="480" t="s">
        <v>455</v>
      </c>
      <c r="D153" s="480" t="s">
        <v>457</v>
      </c>
      <c r="E153" s="480" t="s">
        <v>97</v>
      </c>
      <c r="F153" s="480" t="s">
        <v>267</v>
      </c>
      <c r="G153" s="481">
        <v>300000</v>
      </c>
      <c r="H153" s="758" t="s">
        <v>348</v>
      </c>
      <c r="I153" s="758" t="s">
        <v>348</v>
      </c>
      <c r="J153" s="758"/>
    </row>
    <row r="154" spans="1:10" x14ac:dyDescent="0.2">
      <c r="A154" s="203"/>
      <c r="B154" s="483" t="s">
        <v>454</v>
      </c>
      <c r="C154" s="483" t="s">
        <v>35</v>
      </c>
      <c r="D154" s="483" t="s">
        <v>35</v>
      </c>
      <c r="E154" s="483" t="s">
        <v>35</v>
      </c>
      <c r="F154" s="483" t="s">
        <v>35</v>
      </c>
      <c r="G154" s="483" t="s">
        <v>36</v>
      </c>
      <c r="H154" s="759" t="s">
        <v>281</v>
      </c>
      <c r="I154" s="759" t="s">
        <v>471</v>
      </c>
      <c r="J154" s="759" t="s">
        <v>340</v>
      </c>
    </row>
    <row r="155" spans="1:10" ht="13.5" thickBot="1" x14ac:dyDescent="0.25">
      <c r="A155" s="206"/>
      <c r="B155" s="485" t="s">
        <v>36</v>
      </c>
      <c r="C155" s="485" t="s">
        <v>456</v>
      </c>
      <c r="D155" s="485" t="s">
        <v>99</v>
      </c>
      <c r="E155" s="485" t="s">
        <v>100</v>
      </c>
      <c r="F155" s="485" t="s">
        <v>268</v>
      </c>
      <c r="G155" s="485" t="s">
        <v>101</v>
      </c>
      <c r="H155" s="760" t="s">
        <v>456</v>
      </c>
      <c r="I155" s="760" t="s">
        <v>101</v>
      </c>
      <c r="J155" s="760" t="s">
        <v>650</v>
      </c>
    </row>
    <row r="157" spans="1:10" x14ac:dyDescent="0.2">
      <c r="A157" s="496" t="s">
        <v>595</v>
      </c>
      <c r="B157" s="497">
        <v>28.511942782922048</v>
      </c>
      <c r="C157" s="497">
        <v>26.753006743861569</v>
      </c>
      <c r="D157" s="497">
        <v>22.623305443713331</v>
      </c>
      <c r="E157" s="497">
        <v>24.644536459588185</v>
      </c>
      <c r="F157" s="497">
        <v>18.833669961180309</v>
      </c>
      <c r="G157" s="497" t="s">
        <v>84</v>
      </c>
      <c r="H157" s="498">
        <v>26.922657909389446</v>
      </c>
      <c r="I157" s="498">
        <v>23.109733923996359</v>
      </c>
      <c r="J157" s="498">
        <v>24.958833287409895</v>
      </c>
    </row>
    <row r="158" spans="1:10" x14ac:dyDescent="0.2">
      <c r="A158" s="476" t="s">
        <v>596</v>
      </c>
      <c r="B158" s="488">
        <v>6.5147581008271258</v>
      </c>
      <c r="C158" s="488">
        <v>6.0822553887134925</v>
      </c>
      <c r="D158" s="488">
        <v>5.3232064571857851</v>
      </c>
      <c r="E158" s="488">
        <v>4.8892747917168604</v>
      </c>
      <c r="F158" s="488">
        <v>1.8045438567243803</v>
      </c>
      <c r="G158" s="488" t="s">
        <v>84</v>
      </c>
      <c r="H158" s="267">
        <v>6.1239707141003317</v>
      </c>
      <c r="I158" s="267">
        <v>5.1162078922822989</v>
      </c>
      <c r="J158" s="267">
        <v>5.6049282547742472</v>
      </c>
    </row>
    <row r="159" spans="1:10" x14ac:dyDescent="0.2">
      <c r="A159" s="477" t="s">
        <v>321</v>
      </c>
      <c r="B159" s="489">
        <v>21.859373203662148</v>
      </c>
      <c r="C159" s="489">
        <v>20.489451188423843</v>
      </c>
      <c r="D159" s="489">
        <v>17.250804110497452</v>
      </c>
      <c r="E159" s="489">
        <v>19.746636508684414</v>
      </c>
      <c r="F159" s="489">
        <v>17.02912610445593</v>
      </c>
      <c r="G159" s="489" t="s">
        <v>84</v>
      </c>
      <c r="H159" s="490">
        <v>20.62158155667283</v>
      </c>
      <c r="I159" s="490">
        <v>17.956991119981407</v>
      </c>
      <c r="J159" s="490">
        <v>19.249199540374541</v>
      </c>
    </row>
    <row r="160" spans="1:10" x14ac:dyDescent="0.2">
      <c r="A160" s="476" t="s">
        <v>597</v>
      </c>
      <c r="B160" s="488">
        <v>0.10707831306600241</v>
      </c>
      <c r="C160" s="488">
        <v>6.3113687161279255E-3</v>
      </c>
      <c r="D160" s="488">
        <v>1.9072760389010287E-2</v>
      </c>
      <c r="E160" s="488">
        <v>8.6251591869094656E-3</v>
      </c>
      <c r="F160" s="488">
        <v>0</v>
      </c>
      <c r="G160" s="488" t="s">
        <v>84</v>
      </c>
      <c r="H160" s="267">
        <v>1.6030442733606137E-2</v>
      </c>
      <c r="I160" s="267">
        <v>1.5643118521250911E-2</v>
      </c>
      <c r="J160" s="267">
        <v>1.5830953620309896E-2</v>
      </c>
    </row>
    <row r="161" spans="1:10" x14ac:dyDescent="0.2">
      <c r="A161" s="477" t="s">
        <v>598</v>
      </c>
      <c r="B161" s="489">
        <v>3.0733162883279794E-2</v>
      </c>
      <c r="C161" s="489">
        <v>0.1749887980081106</v>
      </c>
      <c r="D161" s="489">
        <v>3.0222115641081484E-2</v>
      </c>
      <c r="E161" s="489">
        <v>0</v>
      </c>
      <c r="F161" s="489">
        <v>0</v>
      </c>
      <c r="G161" s="489" t="s">
        <v>84</v>
      </c>
      <c r="H161" s="490">
        <v>0.1610751956431471</v>
      </c>
      <c r="I161" s="490">
        <v>2.0891793211404865E-2</v>
      </c>
      <c r="J161" s="490">
        <v>8.8874538524633312E-2</v>
      </c>
    </row>
    <row r="162" spans="1:10" x14ac:dyDescent="0.2">
      <c r="A162" s="501" t="s">
        <v>322</v>
      </c>
      <c r="B162" s="502">
        <v>1.5592102123506337</v>
      </c>
      <c r="C162" s="502">
        <v>1.0244743944813721</v>
      </c>
      <c r="D162" s="502">
        <v>1.0678587435551716</v>
      </c>
      <c r="E162" s="502">
        <v>0.25400472922103945</v>
      </c>
      <c r="F162" s="502">
        <v>0</v>
      </c>
      <c r="G162" s="502" t="s">
        <v>84</v>
      </c>
      <c r="H162" s="503">
        <v>1.0760502066407946</v>
      </c>
      <c r="I162" s="503">
        <v>0.81058794149319036</v>
      </c>
      <c r="J162" s="503">
        <v>0.93932539006945548</v>
      </c>
    </row>
    <row r="163" spans="1:10" x14ac:dyDescent="0.2">
      <c r="A163" s="477" t="s">
        <v>599</v>
      </c>
      <c r="B163" s="489">
        <v>0.26371996687027127</v>
      </c>
      <c r="C163" s="489">
        <v>0.2957209888823113</v>
      </c>
      <c r="D163" s="489">
        <v>3.8456089521632847E-2</v>
      </c>
      <c r="E163" s="489">
        <v>7.7309479132915485E-2</v>
      </c>
      <c r="F163" s="489">
        <v>0</v>
      </c>
      <c r="G163" s="489" t="s">
        <v>84</v>
      </c>
      <c r="H163" s="490">
        <v>0.29263445784203218</v>
      </c>
      <c r="I163" s="490">
        <v>4.8620749656979621E-2</v>
      </c>
      <c r="J163" s="490">
        <v>0.16695659747290215</v>
      </c>
    </row>
    <row r="164" spans="1:10" x14ac:dyDescent="0.2">
      <c r="A164" s="476" t="s">
        <v>600</v>
      </c>
      <c r="B164" s="488">
        <v>4.5636921518056817E-2</v>
      </c>
      <c r="C164" s="488">
        <v>0.1188816855717125</v>
      </c>
      <c r="D164" s="488">
        <v>0.71257993120622387</v>
      </c>
      <c r="E164" s="488">
        <v>4.0189643583526294E-2</v>
      </c>
      <c r="F164" s="488">
        <v>0</v>
      </c>
      <c r="G164" s="488" t="s">
        <v>84</v>
      </c>
      <c r="H164" s="267">
        <v>0.11181715376693226</v>
      </c>
      <c r="I164" s="267">
        <v>0.5040447285941132</v>
      </c>
      <c r="J164" s="267">
        <v>0.31383171577125063</v>
      </c>
    </row>
    <row r="165" spans="1:10" x14ac:dyDescent="0.2">
      <c r="A165" s="491" t="s">
        <v>601</v>
      </c>
      <c r="B165" s="489">
        <v>1.1170550303668485</v>
      </c>
      <c r="C165" s="489">
        <v>0.44081256393989871</v>
      </c>
      <c r="D165" s="489">
        <v>0.16593487022250716</v>
      </c>
      <c r="E165" s="489">
        <v>7.8390648533106719E-2</v>
      </c>
      <c r="F165" s="489">
        <v>0</v>
      </c>
      <c r="G165" s="489" t="s">
        <v>84</v>
      </c>
      <c r="H165" s="490">
        <v>0.50603683592084947</v>
      </c>
      <c r="I165" s="490">
        <v>0.13705183134595592</v>
      </c>
      <c r="J165" s="490">
        <v>0.3159932263704458</v>
      </c>
    </row>
    <row r="166" spans="1:10" x14ac:dyDescent="0.2">
      <c r="A166" s="476" t="s">
        <v>323</v>
      </c>
      <c r="B166" s="488">
        <v>0.13279829483720115</v>
      </c>
      <c r="C166" s="488">
        <v>8.040501079373091E-4</v>
      </c>
      <c r="D166" s="488">
        <v>1.7835483852549341E-3</v>
      </c>
      <c r="E166" s="488">
        <v>4.8033599070138773E-3</v>
      </c>
      <c r="F166" s="488">
        <v>0</v>
      </c>
      <c r="G166" s="488" t="s">
        <v>84</v>
      </c>
      <c r="H166" s="267">
        <v>1.3535028929232159E-2</v>
      </c>
      <c r="I166" s="267">
        <v>2.6021169998609538E-3</v>
      </c>
      <c r="J166" s="267">
        <v>7.9040953677230168E-3</v>
      </c>
    </row>
    <row r="167" spans="1:10" x14ac:dyDescent="0.2">
      <c r="A167" s="477" t="s">
        <v>602</v>
      </c>
      <c r="B167" s="489">
        <v>0</v>
      </c>
      <c r="C167" s="489">
        <v>0.16825510584695991</v>
      </c>
      <c r="D167" s="489">
        <v>0.14910430405641839</v>
      </c>
      <c r="E167" s="489">
        <v>5.3311598064477085E-2</v>
      </c>
      <c r="F167" s="489">
        <v>0</v>
      </c>
      <c r="G167" s="489" t="s">
        <v>84</v>
      </c>
      <c r="H167" s="490">
        <v>0.15202673018174831</v>
      </c>
      <c r="I167" s="490">
        <v>0.11826851478351007</v>
      </c>
      <c r="J167" s="490">
        <v>0.13463975502905198</v>
      </c>
    </row>
    <row r="168" spans="1:10" x14ac:dyDescent="0.2">
      <c r="A168" s="501" t="s">
        <v>324</v>
      </c>
      <c r="B168" s="502">
        <v>1.9932940722868824</v>
      </c>
      <c r="C168" s="502">
        <v>5.6211064931522179</v>
      </c>
      <c r="D168" s="502">
        <v>2.2268192609522317</v>
      </c>
      <c r="E168" s="502">
        <v>0.26390208605568172</v>
      </c>
      <c r="F168" s="502">
        <v>0</v>
      </c>
      <c r="G168" s="502" t="s">
        <v>84</v>
      </c>
      <c r="H168" s="503">
        <v>5.2712003044968005</v>
      </c>
      <c r="I168" s="503">
        <v>1.6145696167001726</v>
      </c>
      <c r="J168" s="503">
        <v>3.3878736487096348</v>
      </c>
    </row>
    <row r="169" spans="1:10" x14ac:dyDescent="0.2">
      <c r="A169" s="491" t="s">
        <v>603</v>
      </c>
      <c r="B169" s="489">
        <v>5.5782491161887405E-3</v>
      </c>
      <c r="C169" s="489">
        <v>0.18181162228861028</v>
      </c>
      <c r="D169" s="489">
        <v>5.5422828864674305E-2</v>
      </c>
      <c r="E169" s="489">
        <v>6.7343312409081979E-2</v>
      </c>
      <c r="F169" s="489">
        <v>0</v>
      </c>
      <c r="G169" s="489" t="s">
        <v>84</v>
      </c>
      <c r="H169" s="490">
        <v>0.16481373464536195</v>
      </c>
      <c r="I169" s="490">
        <v>5.7508583262409936E-2</v>
      </c>
      <c r="J169" s="490">
        <v>0.10954683209016729</v>
      </c>
    </row>
    <row r="170" spans="1:10" x14ac:dyDescent="0.2">
      <c r="A170" s="476" t="s">
        <v>325</v>
      </c>
      <c r="B170" s="488">
        <v>1.1005049427618125</v>
      </c>
      <c r="C170" s="488">
        <v>4.2759799999840942</v>
      </c>
      <c r="D170" s="488">
        <v>1.6135299657499327</v>
      </c>
      <c r="E170" s="488">
        <v>0.12959137773673898</v>
      </c>
      <c r="F170" s="488">
        <v>0</v>
      </c>
      <c r="G170" s="488" t="s">
        <v>84</v>
      </c>
      <c r="H170" s="267">
        <v>3.9697022089791347</v>
      </c>
      <c r="I170" s="267">
        <v>1.1523328757472893</v>
      </c>
      <c r="J170" s="267">
        <v>2.5186322985884582</v>
      </c>
    </row>
    <row r="171" spans="1:10" x14ac:dyDescent="0.2">
      <c r="A171" s="477" t="s">
        <v>326</v>
      </c>
      <c r="B171" s="489">
        <v>0</v>
      </c>
      <c r="C171" s="489">
        <v>7.3794939525680267E-2</v>
      </c>
      <c r="D171" s="489">
        <v>0</v>
      </c>
      <c r="E171" s="489">
        <v>0</v>
      </c>
      <c r="F171" s="489">
        <v>0</v>
      </c>
      <c r="G171" s="489" t="s">
        <v>84</v>
      </c>
      <c r="H171" s="490">
        <v>6.667734273843276E-2</v>
      </c>
      <c r="I171" s="490">
        <v>0</v>
      </c>
      <c r="J171" s="490">
        <v>3.233555992305772E-2</v>
      </c>
    </row>
    <row r="172" spans="1:10" x14ac:dyDescent="0.2">
      <c r="A172" s="476" t="s">
        <v>604</v>
      </c>
      <c r="B172" s="488">
        <v>3.5554891912397447E-2</v>
      </c>
      <c r="C172" s="488">
        <v>1.9794219236673922E-2</v>
      </c>
      <c r="D172" s="488">
        <v>7.9293212059221047E-2</v>
      </c>
      <c r="E172" s="488">
        <v>1.0790389956992335E-2</v>
      </c>
      <c r="F172" s="488">
        <v>0</v>
      </c>
      <c r="G172" s="488" t="s">
        <v>84</v>
      </c>
      <c r="H172" s="267">
        <v>2.1314352106524055E-2</v>
      </c>
      <c r="I172" s="267">
        <v>5.7889209295601304E-2</v>
      </c>
      <c r="J172" s="267">
        <v>4.0152022453075906E-2</v>
      </c>
    </row>
    <row r="173" spans="1:10" x14ac:dyDescent="0.2">
      <c r="A173" s="477" t="s">
        <v>605</v>
      </c>
      <c r="B173" s="489">
        <v>0.84461727588694657</v>
      </c>
      <c r="C173" s="489">
        <v>1.0531603984468056</v>
      </c>
      <c r="D173" s="489">
        <v>0.46208336494062313</v>
      </c>
      <c r="E173" s="489">
        <v>5.2028481351938473E-2</v>
      </c>
      <c r="F173" s="489">
        <v>0</v>
      </c>
      <c r="G173" s="489" t="s">
        <v>84</v>
      </c>
      <c r="H173" s="490">
        <v>1.0330462026946963</v>
      </c>
      <c r="I173" s="490">
        <v>0.33425736581776994</v>
      </c>
      <c r="J173" s="490">
        <v>0.67313902157057925</v>
      </c>
    </row>
    <row r="174" spans="1:10" x14ac:dyDescent="0.2">
      <c r="A174" s="479" t="s">
        <v>327</v>
      </c>
      <c r="B174" s="492">
        <v>7.0387138512812931E-3</v>
      </c>
      <c r="C174" s="492">
        <v>1.6565313670353653E-2</v>
      </c>
      <c r="D174" s="492">
        <v>1.6489889337780377E-2</v>
      </c>
      <c r="E174" s="492">
        <v>4.1485246009299401E-3</v>
      </c>
      <c r="F174" s="492">
        <v>0</v>
      </c>
      <c r="G174" s="492" t="s">
        <v>84</v>
      </c>
      <c r="H174" s="493">
        <v>1.5646463452419324E-2</v>
      </c>
      <c r="I174" s="493">
        <v>1.2581582577102195E-2</v>
      </c>
      <c r="J174" s="493">
        <v>1.4067914142378068E-2</v>
      </c>
    </row>
    <row r="175" spans="1:10" x14ac:dyDescent="0.2">
      <c r="A175" s="475" t="s">
        <v>606</v>
      </c>
      <c r="B175" s="499">
        <v>28.312302043041331</v>
      </c>
      <c r="C175" s="499">
        <v>22.786571872223856</v>
      </c>
      <c r="D175" s="499">
        <v>19.139543169685059</v>
      </c>
      <c r="E175" s="499">
        <v>18.390499625942905</v>
      </c>
      <c r="F175" s="499">
        <v>6.6594465217080661</v>
      </c>
      <c r="G175" s="499" t="s">
        <v>84</v>
      </c>
      <c r="H175" s="500">
        <v>23.319534153429068</v>
      </c>
      <c r="I175" s="500">
        <v>18.630554381825235</v>
      </c>
      <c r="J175" s="500">
        <v>20.904502025142268</v>
      </c>
    </row>
    <row r="176" spans="1:10" x14ac:dyDescent="0.2">
      <c r="A176" s="479" t="s">
        <v>607</v>
      </c>
      <c r="B176" s="492">
        <v>0.35204954806728761</v>
      </c>
      <c r="C176" s="492">
        <v>0.64474120495840914</v>
      </c>
      <c r="D176" s="492">
        <v>0.59729729857591829</v>
      </c>
      <c r="E176" s="492">
        <v>4.5655327850855069E-2</v>
      </c>
      <c r="F176" s="492">
        <v>2.211774512372288E-2</v>
      </c>
      <c r="G176" s="492" t="s">
        <v>84</v>
      </c>
      <c r="H176" s="493">
        <v>0.61651079769562611</v>
      </c>
      <c r="I176" s="493">
        <v>0.42643436760259235</v>
      </c>
      <c r="J176" s="493">
        <v>0.51861302294200951</v>
      </c>
    </row>
    <row r="177" spans="1:10" x14ac:dyDescent="0.2">
      <c r="A177" s="477" t="s">
        <v>328</v>
      </c>
      <c r="B177" s="489">
        <v>7.774652478086324</v>
      </c>
      <c r="C177" s="489">
        <v>4.8304117655245875</v>
      </c>
      <c r="D177" s="489">
        <v>3.6309487895019754</v>
      </c>
      <c r="E177" s="489">
        <v>3.7361398178336018</v>
      </c>
      <c r="F177" s="489">
        <v>4.7011461096953964</v>
      </c>
      <c r="G177" s="489" t="s">
        <v>84</v>
      </c>
      <c r="H177" s="490">
        <v>5.1143867693840352</v>
      </c>
      <c r="I177" s="490">
        <v>3.6862710416373226</v>
      </c>
      <c r="J177" s="490">
        <v>4.3788439576392308</v>
      </c>
    </row>
    <row r="178" spans="1:10" x14ac:dyDescent="0.2">
      <c r="A178" s="476" t="s">
        <v>608</v>
      </c>
      <c r="B178" s="488">
        <v>4.4686933128362796</v>
      </c>
      <c r="C178" s="488">
        <v>2.7417162204471408</v>
      </c>
      <c r="D178" s="488">
        <v>1.1071090137465203</v>
      </c>
      <c r="E178" s="488">
        <v>2.6498649833899663</v>
      </c>
      <c r="F178" s="488">
        <v>4.6058830646121605</v>
      </c>
      <c r="G178" s="488" t="s">
        <v>84</v>
      </c>
      <c r="H178" s="267">
        <v>2.9082849131440356</v>
      </c>
      <c r="I178" s="267">
        <v>1.6297063416283351</v>
      </c>
      <c r="J178" s="267">
        <v>2.2497603557447841</v>
      </c>
    </row>
    <row r="179" spans="1:10" x14ac:dyDescent="0.2">
      <c r="A179" s="477" t="s">
        <v>635</v>
      </c>
      <c r="B179" s="489">
        <v>3.3059591664917876</v>
      </c>
      <c r="C179" s="489">
        <v>2.0886955452099984</v>
      </c>
      <c r="D179" s="489">
        <v>2.5238397757554552</v>
      </c>
      <c r="E179" s="489">
        <v>1.0862748344436362</v>
      </c>
      <c r="F179" s="489">
        <v>9.5263045083236089E-2</v>
      </c>
      <c r="G179" s="489" t="s">
        <v>84</v>
      </c>
      <c r="H179" s="490">
        <v>2.2061018564795338</v>
      </c>
      <c r="I179" s="490">
        <v>2.0565647000089879</v>
      </c>
      <c r="J179" s="490">
        <v>2.1290836020106103</v>
      </c>
    </row>
    <row r="180" spans="1:10" x14ac:dyDescent="0.2">
      <c r="A180" s="476" t="s">
        <v>329</v>
      </c>
      <c r="B180" s="488">
        <v>18.180946033807722</v>
      </c>
      <c r="C180" s="488">
        <v>14.818119592364672</v>
      </c>
      <c r="D180" s="488">
        <v>12.390625984047087</v>
      </c>
      <c r="E180" s="488">
        <v>13.770793736887727</v>
      </c>
      <c r="F180" s="488">
        <v>1.936182666888947</v>
      </c>
      <c r="G180" s="488" t="s">
        <v>84</v>
      </c>
      <c r="H180" s="267">
        <v>15.142467614458472</v>
      </c>
      <c r="I180" s="267">
        <v>12.536526135801449</v>
      </c>
      <c r="J180" s="267">
        <v>13.800292407496702</v>
      </c>
    </row>
    <row r="181" spans="1:10" x14ac:dyDescent="0.2">
      <c r="A181" s="477" t="s">
        <v>330</v>
      </c>
      <c r="B181" s="489">
        <v>2.0046539818382527</v>
      </c>
      <c r="C181" s="489">
        <v>2.4932993093761908</v>
      </c>
      <c r="D181" s="489">
        <v>2.5206710973969462</v>
      </c>
      <c r="E181" s="489">
        <v>0.83791074376634156</v>
      </c>
      <c r="F181" s="489">
        <v>0</v>
      </c>
      <c r="G181" s="489" t="s">
        <v>84</v>
      </c>
      <c r="H181" s="490">
        <v>2.4461689717711677</v>
      </c>
      <c r="I181" s="490">
        <v>1.9813228367838738</v>
      </c>
      <c r="J181" s="490">
        <v>2.2067526370062445</v>
      </c>
    </row>
    <row r="182" spans="1:10" x14ac:dyDescent="0.2">
      <c r="A182" s="501" t="s">
        <v>609</v>
      </c>
      <c r="B182" s="502">
        <v>9.809460026399476</v>
      </c>
      <c r="C182" s="502">
        <v>7.1248393067569582</v>
      </c>
      <c r="D182" s="502">
        <v>5.8289815909356006</v>
      </c>
      <c r="E182" s="502">
        <v>3.4850280904810678</v>
      </c>
      <c r="F182" s="502">
        <v>10.126694991545405</v>
      </c>
      <c r="G182" s="502" t="s">
        <v>84</v>
      </c>
      <c r="H182" s="503">
        <v>7.3837736988971692</v>
      </c>
      <c r="I182" s="503">
        <v>5.2625903547868758</v>
      </c>
      <c r="J182" s="503">
        <v>6.2912703878280736</v>
      </c>
    </row>
    <row r="183" spans="1:10" x14ac:dyDescent="0.2">
      <c r="A183" s="477" t="s">
        <v>610</v>
      </c>
      <c r="B183" s="489">
        <v>3.6181935357293199E-4</v>
      </c>
      <c r="C183" s="489">
        <v>0.26407883731515919</v>
      </c>
      <c r="D183" s="489">
        <v>0.155328907497086</v>
      </c>
      <c r="E183" s="489">
        <v>3.8074304236003715E-4</v>
      </c>
      <c r="F183" s="489">
        <v>0</v>
      </c>
      <c r="G183" s="489" t="s">
        <v>84</v>
      </c>
      <c r="H183" s="490">
        <v>0.23864306337387581</v>
      </c>
      <c r="I183" s="490">
        <v>0.10748352222243147</v>
      </c>
      <c r="J183" s="490">
        <v>0.17109009423326696</v>
      </c>
    </row>
    <row r="184" spans="1:10" x14ac:dyDescent="0.2">
      <c r="A184" s="479" t="s">
        <v>331</v>
      </c>
      <c r="B184" s="492">
        <v>4.6282003019921296</v>
      </c>
      <c r="C184" s="492">
        <v>1.0533609435282285</v>
      </c>
      <c r="D184" s="492">
        <v>0.89172440727155278</v>
      </c>
      <c r="E184" s="492">
        <v>0.42953862599394155</v>
      </c>
      <c r="F184" s="492">
        <v>0.61998390054538099</v>
      </c>
      <c r="G184" s="492" t="s">
        <v>84</v>
      </c>
      <c r="H184" s="493">
        <v>1.3981578265702441</v>
      </c>
      <c r="I184" s="493">
        <v>0.75354502129055057</v>
      </c>
      <c r="J184" s="493">
        <v>1.0661536996846499</v>
      </c>
    </row>
    <row r="185" spans="1:10" x14ac:dyDescent="0.2">
      <c r="A185" s="478" t="s">
        <v>611</v>
      </c>
      <c r="B185" s="489">
        <v>5.180897905053774</v>
      </c>
      <c r="C185" s="489">
        <v>5.8073995260461215</v>
      </c>
      <c r="D185" s="489">
        <v>4.781928276166961</v>
      </c>
      <c r="E185" s="489">
        <v>3.0551087214447663</v>
      </c>
      <c r="F185" s="489">
        <v>9.5067110862368711</v>
      </c>
      <c r="G185" s="489" t="s">
        <v>84</v>
      </c>
      <c r="H185" s="490">
        <v>5.7469728090728163</v>
      </c>
      <c r="I185" s="490">
        <v>4.4015618111611223</v>
      </c>
      <c r="J185" s="490">
        <v>5.054026593910157</v>
      </c>
    </row>
    <row r="186" spans="1:10" x14ac:dyDescent="0.2">
      <c r="A186" s="479" t="s">
        <v>612</v>
      </c>
      <c r="B186" s="488">
        <v>0.33830886890784895</v>
      </c>
      <c r="C186" s="488">
        <v>0.71082938999182688</v>
      </c>
      <c r="D186" s="488">
        <v>0.26268972408263408</v>
      </c>
      <c r="E186" s="488">
        <v>8.7643828018399414E-2</v>
      </c>
      <c r="F186" s="488">
        <v>0</v>
      </c>
      <c r="G186" s="488" t="s">
        <v>84</v>
      </c>
      <c r="H186" s="267">
        <v>0.67489940778581936</v>
      </c>
      <c r="I186" s="267">
        <v>0.20657365637336766</v>
      </c>
      <c r="J186" s="267">
        <v>0.43369091654545938</v>
      </c>
    </row>
    <row r="187" spans="1:10" x14ac:dyDescent="0.2">
      <c r="A187" s="478" t="s">
        <v>637</v>
      </c>
      <c r="B187" s="494">
        <v>4.4633840254607184</v>
      </c>
      <c r="C187" s="494">
        <v>3.7761385271905787</v>
      </c>
      <c r="D187" s="494">
        <v>3.3776097825173759</v>
      </c>
      <c r="E187" s="494">
        <v>2.2090083071928546</v>
      </c>
      <c r="F187" s="494">
        <v>9.5067110862368711</v>
      </c>
      <c r="G187" s="494" t="s">
        <v>84</v>
      </c>
      <c r="H187" s="495">
        <v>3.8424240527561313</v>
      </c>
      <c r="I187" s="495">
        <v>3.1896111685427395</v>
      </c>
      <c r="J187" s="495">
        <v>3.5061965222637879</v>
      </c>
    </row>
    <row r="188" spans="1:10" x14ac:dyDescent="0.2">
      <c r="A188" s="479" t="s">
        <v>636</v>
      </c>
      <c r="B188" s="492">
        <v>9.8000916407038702E-2</v>
      </c>
      <c r="C188" s="492">
        <v>0.18372706613854309</v>
      </c>
      <c r="D188" s="492">
        <v>0.13860372452146563</v>
      </c>
      <c r="E188" s="492">
        <v>5.4544530596920736E-2</v>
      </c>
      <c r="F188" s="492">
        <v>0</v>
      </c>
      <c r="G188" s="492" t="s">
        <v>84</v>
      </c>
      <c r="H188" s="493">
        <v>0.17545869202191791</v>
      </c>
      <c r="I188" s="493">
        <v>0.11136117319453211</v>
      </c>
      <c r="J188" s="493">
        <v>0.14244563271015695</v>
      </c>
    </row>
    <row r="189" spans="1:10" x14ac:dyDescent="0.2">
      <c r="A189" s="478" t="s">
        <v>638</v>
      </c>
      <c r="B189" s="494">
        <v>0</v>
      </c>
      <c r="C189" s="494">
        <v>0.22711132163356351</v>
      </c>
      <c r="D189" s="494">
        <v>0</v>
      </c>
      <c r="E189" s="494">
        <v>0</v>
      </c>
      <c r="F189" s="494">
        <v>0</v>
      </c>
      <c r="G189" s="494" t="s">
        <v>84</v>
      </c>
      <c r="H189" s="495">
        <v>0.20520620424209174</v>
      </c>
      <c r="I189" s="495">
        <v>0</v>
      </c>
      <c r="J189" s="495">
        <v>9.9515926120263734E-2</v>
      </c>
    </row>
    <row r="190" spans="1:10" x14ac:dyDescent="0.2">
      <c r="A190" s="479" t="s">
        <v>639</v>
      </c>
      <c r="B190" s="492">
        <v>0.281204094278168</v>
      </c>
      <c r="C190" s="492">
        <v>0.90959322095905804</v>
      </c>
      <c r="D190" s="492">
        <v>1.0030250452086202</v>
      </c>
      <c r="E190" s="492">
        <v>0.70391205563659143</v>
      </c>
      <c r="F190" s="492">
        <v>0</v>
      </c>
      <c r="G190" s="492" t="s">
        <v>84</v>
      </c>
      <c r="H190" s="493">
        <v>0.84898445214708929</v>
      </c>
      <c r="I190" s="493">
        <v>0.89401581316325407</v>
      </c>
      <c r="J190" s="493">
        <v>0.8721775962704903</v>
      </c>
    </row>
    <row r="191" spans="1:10" x14ac:dyDescent="0.2">
      <c r="A191" s="504" t="s">
        <v>613</v>
      </c>
      <c r="B191" s="505">
        <v>5.6798979025702856</v>
      </c>
      <c r="C191" s="505">
        <v>7.494725330366637</v>
      </c>
      <c r="D191" s="505">
        <v>8.6159241359790464</v>
      </c>
      <c r="E191" s="505">
        <v>10.530534049085944</v>
      </c>
      <c r="F191" s="505">
        <v>13.438495463097478</v>
      </c>
      <c r="G191" s="505" t="s">
        <v>84</v>
      </c>
      <c r="H191" s="506">
        <v>7.3196833836895641</v>
      </c>
      <c r="I191" s="506">
        <v>9.2758599484479873</v>
      </c>
      <c r="J191" s="506">
        <v>8.3272008997818556</v>
      </c>
    </row>
    <row r="192" spans="1:10" s="7" customFormat="1" x14ac:dyDescent="0.2">
      <c r="A192" s="479" t="s">
        <v>614</v>
      </c>
      <c r="B192" s="492">
        <v>0.2832376735181959</v>
      </c>
      <c r="C192" s="492">
        <v>0.58057775423060431</v>
      </c>
      <c r="D192" s="492">
        <v>0.41670659038502161</v>
      </c>
      <c r="E192" s="492">
        <v>1.2271400279069142</v>
      </c>
      <c r="F192" s="492">
        <v>1.2242619733739788</v>
      </c>
      <c r="G192" s="492" t="s">
        <v>84</v>
      </c>
      <c r="H192" s="493">
        <v>0.55189900177411555</v>
      </c>
      <c r="I192" s="493">
        <v>0.66683950762493671</v>
      </c>
      <c r="J192" s="493">
        <v>0.61109844984004824</v>
      </c>
    </row>
    <row r="193" spans="1:10" x14ac:dyDescent="0.2">
      <c r="A193" s="478" t="s">
        <v>615</v>
      </c>
      <c r="B193" s="494">
        <v>3.0564489599773506</v>
      </c>
      <c r="C193" s="494">
        <v>5.3156577468713024</v>
      </c>
      <c r="D193" s="494">
        <v>6.3169262901687864</v>
      </c>
      <c r="E193" s="494">
        <v>6.4353396952710566</v>
      </c>
      <c r="F193" s="494">
        <v>2.9471611612565196</v>
      </c>
      <c r="G193" s="494" t="s">
        <v>84</v>
      </c>
      <c r="H193" s="495">
        <v>5.0977547672540906</v>
      </c>
      <c r="I193" s="495">
        <v>6.2708985683642684</v>
      </c>
      <c r="J193" s="495">
        <v>5.7019757510892388</v>
      </c>
    </row>
    <row r="194" spans="1:10" s="47" customFormat="1" x14ac:dyDescent="0.2">
      <c r="A194" s="479" t="s">
        <v>616</v>
      </c>
      <c r="B194" s="492">
        <v>2.1624970974235057E-3</v>
      </c>
      <c r="C194" s="492">
        <v>0.23052337466401315</v>
      </c>
      <c r="D194" s="492">
        <v>0.61042877429784914</v>
      </c>
      <c r="E194" s="492">
        <v>0.13830600995612991</v>
      </c>
      <c r="F194" s="492">
        <v>0</v>
      </c>
      <c r="G194" s="492" t="s">
        <v>84</v>
      </c>
      <c r="H194" s="493">
        <v>0.20849773633504134</v>
      </c>
      <c r="I194" s="493">
        <v>0.46139819244303015</v>
      </c>
      <c r="J194" s="493">
        <v>0.33875266523405678</v>
      </c>
    </row>
    <row r="195" spans="1:10" s="7" customFormat="1" x14ac:dyDescent="0.2">
      <c r="A195" s="478" t="s">
        <v>645</v>
      </c>
      <c r="B195" s="494">
        <v>0.97522684799439718</v>
      </c>
      <c r="C195" s="494">
        <v>0.40786275644555264</v>
      </c>
      <c r="D195" s="494">
        <v>1.1109616852762232</v>
      </c>
      <c r="E195" s="494">
        <v>1.8588174929748082</v>
      </c>
      <c r="F195" s="494">
        <v>0</v>
      </c>
      <c r="G195" s="494" t="s">
        <v>84</v>
      </c>
      <c r="H195" s="495">
        <v>0.4625855987049784</v>
      </c>
      <c r="I195" s="495">
        <v>1.2978347488127782</v>
      </c>
      <c r="J195" s="495">
        <v>0.89277588121597062</v>
      </c>
    </row>
    <row r="196" spans="1:10" x14ac:dyDescent="0.2">
      <c r="A196" s="476" t="s">
        <v>646</v>
      </c>
      <c r="B196" s="488">
        <v>2.0790596148855296</v>
      </c>
      <c r="C196" s="488">
        <v>4.6772716156291843</v>
      </c>
      <c r="D196" s="488">
        <v>4.5955358304315803</v>
      </c>
      <c r="E196" s="488">
        <v>4.4382161927357364</v>
      </c>
      <c r="F196" s="488">
        <v>2.9471611612565196</v>
      </c>
      <c r="G196" s="488" t="s">
        <v>84</v>
      </c>
      <c r="H196" s="267">
        <v>4.4266714320943032</v>
      </c>
      <c r="I196" s="267">
        <v>4.5116656271084601</v>
      </c>
      <c r="J196" s="267">
        <v>4.4704472045811299</v>
      </c>
    </row>
    <row r="197" spans="1:10" x14ac:dyDescent="0.2">
      <c r="A197" s="477" t="s">
        <v>617</v>
      </c>
      <c r="B197" s="489">
        <v>2.3402112703164835</v>
      </c>
      <c r="C197" s="489">
        <v>1.5984898293972822</v>
      </c>
      <c r="D197" s="489">
        <v>1.8822912550989697</v>
      </c>
      <c r="E197" s="489">
        <v>2.8680543255123556</v>
      </c>
      <c r="F197" s="489">
        <v>9.2670723284669787</v>
      </c>
      <c r="G197" s="489" t="s">
        <v>84</v>
      </c>
      <c r="H197" s="490">
        <v>1.6700296149008931</v>
      </c>
      <c r="I197" s="490">
        <v>2.3381218721204702</v>
      </c>
      <c r="J197" s="490">
        <v>2.0141266987944864</v>
      </c>
    </row>
    <row r="198" spans="1:10" x14ac:dyDescent="0.2">
      <c r="A198" s="501" t="s">
        <v>618</v>
      </c>
      <c r="B198" s="502">
        <v>21.054822547338382</v>
      </c>
      <c r="C198" s="502">
        <v>11.932746119598727</v>
      </c>
      <c r="D198" s="502">
        <v>10.599644874357963</v>
      </c>
      <c r="E198" s="502">
        <v>14.376376516256549</v>
      </c>
      <c r="F198" s="502">
        <v>11.343731548738957</v>
      </c>
      <c r="G198" s="502" t="s">
        <v>84</v>
      </c>
      <c r="H198" s="503">
        <v>12.812579646022469</v>
      </c>
      <c r="I198" s="503">
        <v>11.693816477360317</v>
      </c>
      <c r="J198" s="503">
        <v>12.236367094920144</v>
      </c>
    </row>
    <row r="199" spans="1:10" x14ac:dyDescent="0.2">
      <c r="A199" s="477" t="s">
        <v>619</v>
      </c>
      <c r="B199" s="489">
        <v>0.22987849535401497</v>
      </c>
      <c r="C199" s="489">
        <v>1.5613612110186987</v>
      </c>
      <c r="D199" s="489">
        <v>2.3599455196360797</v>
      </c>
      <c r="E199" s="489">
        <v>2.5731239875633434</v>
      </c>
      <c r="F199" s="489">
        <v>0.25048931863107005</v>
      </c>
      <c r="G199" s="489" t="s">
        <v>84</v>
      </c>
      <c r="H199" s="490">
        <v>1.4329383522128776</v>
      </c>
      <c r="I199" s="490">
        <v>2.3707691515434535</v>
      </c>
      <c r="J199" s="490">
        <v>1.9159627245926161</v>
      </c>
    </row>
    <row r="200" spans="1:10" s="47" customFormat="1" x14ac:dyDescent="0.2">
      <c r="A200" s="476" t="s">
        <v>620</v>
      </c>
      <c r="B200" s="488">
        <v>12.884412090115841</v>
      </c>
      <c r="C200" s="488">
        <v>6.3392851191260453</v>
      </c>
      <c r="D200" s="488">
        <v>3.8024248182886713</v>
      </c>
      <c r="E200" s="488">
        <v>6.8224410479295523</v>
      </c>
      <c r="F200" s="488">
        <v>0.16987877777513158</v>
      </c>
      <c r="G200" s="488" t="s">
        <v>84</v>
      </c>
      <c r="H200" s="267">
        <v>6.9705692559554073</v>
      </c>
      <c r="I200" s="267">
        <v>4.5772755605861315</v>
      </c>
      <c r="J200" s="267">
        <v>5.7379170697067821</v>
      </c>
    </row>
    <row r="201" spans="1:10" x14ac:dyDescent="0.2">
      <c r="A201" s="477" t="s">
        <v>621</v>
      </c>
      <c r="B201" s="489">
        <v>5.5819147443435461E-2</v>
      </c>
      <c r="C201" s="489">
        <v>6.1914847364741683E-2</v>
      </c>
      <c r="D201" s="489">
        <v>8.4838468396380692E-2</v>
      </c>
      <c r="E201" s="489">
        <v>1.7500436169164801E-2</v>
      </c>
      <c r="F201" s="489">
        <v>0</v>
      </c>
      <c r="G201" s="489" t="s">
        <v>84</v>
      </c>
      <c r="H201" s="490">
        <v>6.1326910922828666E-2</v>
      </c>
      <c r="I201" s="490">
        <v>6.3635200662550614E-2</v>
      </c>
      <c r="J201" s="490">
        <v>6.2515782309432361E-2</v>
      </c>
    </row>
    <row r="202" spans="1:10" s="7" customFormat="1" x14ac:dyDescent="0.2">
      <c r="A202" s="476" t="s">
        <v>622</v>
      </c>
      <c r="B202" s="488">
        <v>2.352098522448868</v>
      </c>
      <c r="C202" s="488">
        <v>2.2255193145881456</v>
      </c>
      <c r="D202" s="488">
        <v>2.3583168314731933</v>
      </c>
      <c r="E202" s="488">
        <v>3.0660289814134574</v>
      </c>
      <c r="F202" s="488">
        <v>2.9115661720926909</v>
      </c>
      <c r="G202" s="488" t="s">
        <v>84</v>
      </c>
      <c r="H202" s="267">
        <v>2.2377280076095456</v>
      </c>
      <c r="I202" s="267">
        <v>2.5731482521269413</v>
      </c>
      <c r="J202" s="267">
        <v>2.4104842800705484</v>
      </c>
    </row>
    <row r="203" spans="1:10" x14ac:dyDescent="0.2">
      <c r="A203" s="478" t="s">
        <v>623</v>
      </c>
      <c r="B203" s="494">
        <v>5.5326142932179669</v>
      </c>
      <c r="C203" s="494">
        <v>1.7446656276336479</v>
      </c>
      <c r="D203" s="489">
        <v>1.9941192365636391</v>
      </c>
      <c r="E203" s="489">
        <v>1.8972820627854139</v>
      </c>
      <c r="F203" s="489">
        <v>8.0117972802400637</v>
      </c>
      <c r="G203" s="489" t="s">
        <v>84</v>
      </c>
      <c r="H203" s="490">
        <v>2.1100171195613444</v>
      </c>
      <c r="I203" s="490">
        <v>2.1089883123284685</v>
      </c>
      <c r="J203" s="490">
        <v>2.1094872382988457</v>
      </c>
    </row>
    <row r="204" spans="1:10" x14ac:dyDescent="0.2">
      <c r="A204" s="507" t="s">
        <v>624</v>
      </c>
      <c r="B204" s="508">
        <v>19.098039149703407</v>
      </c>
      <c r="C204" s="508">
        <v>16.356980565452055</v>
      </c>
      <c r="D204" s="502">
        <v>20.848470667211533</v>
      </c>
      <c r="E204" s="502">
        <v>20.335630293125458</v>
      </c>
      <c r="F204" s="502">
        <v>83.611582128652742</v>
      </c>
      <c r="G204" s="502" t="s">
        <v>84</v>
      </c>
      <c r="H204" s="503">
        <v>16.621358446893851</v>
      </c>
      <c r="I204" s="503">
        <v>22.188243412018362</v>
      </c>
      <c r="J204" s="503">
        <v>19.488550608111883</v>
      </c>
    </row>
    <row r="205" spans="1:10" x14ac:dyDescent="0.2">
      <c r="A205" s="478" t="s">
        <v>625</v>
      </c>
      <c r="B205" s="494">
        <v>0.88036404207525221</v>
      </c>
      <c r="C205" s="494">
        <v>0.50020070136054295</v>
      </c>
      <c r="D205" s="489">
        <v>0.70078360303527865</v>
      </c>
      <c r="E205" s="489">
        <v>3.2546778658292221</v>
      </c>
      <c r="F205" s="489">
        <v>0</v>
      </c>
      <c r="G205" s="489" t="s">
        <v>84</v>
      </c>
      <c r="H205" s="490">
        <v>0.53686784127409592</v>
      </c>
      <c r="I205" s="490">
        <v>1.4121779716131257</v>
      </c>
      <c r="J205" s="490">
        <v>0.98769130180282805</v>
      </c>
    </row>
    <row r="206" spans="1:10" x14ac:dyDescent="0.2">
      <c r="A206" s="479" t="s">
        <v>332</v>
      </c>
      <c r="B206" s="492">
        <v>2.9214249260231039E-2</v>
      </c>
      <c r="C206" s="492">
        <v>4.3034656850022678E-3</v>
      </c>
      <c r="D206" s="488">
        <v>1.1327409923302362E-2</v>
      </c>
      <c r="E206" s="488">
        <v>1.2181878387728871E-4</v>
      </c>
      <c r="F206" s="488">
        <v>0</v>
      </c>
      <c r="G206" s="488" t="s">
        <v>84</v>
      </c>
      <c r="H206" s="267">
        <v>6.7061360345208156E-3</v>
      </c>
      <c r="I206" s="267">
        <v>7.865079741876814E-3</v>
      </c>
      <c r="J206" s="267">
        <v>7.303043341541084E-3</v>
      </c>
    </row>
    <row r="207" spans="1:10" s="47" customFormat="1" x14ac:dyDescent="0.2">
      <c r="A207" s="745" t="s">
        <v>626</v>
      </c>
      <c r="B207" s="489">
        <v>0.75481652612194672</v>
      </c>
      <c r="C207" s="489">
        <v>0.48486953013138312</v>
      </c>
      <c r="D207" s="494">
        <v>0.87908678994733203</v>
      </c>
      <c r="E207" s="494">
        <v>0.65048394007332389</v>
      </c>
      <c r="F207" s="494">
        <v>39.64797199266475</v>
      </c>
      <c r="G207" s="494" t="s">
        <v>84</v>
      </c>
      <c r="H207" s="495">
        <v>0.51090619177429863</v>
      </c>
      <c r="I207" s="495">
        <v>1.7318023142584271</v>
      </c>
      <c r="J207" s="495">
        <v>1.1397217347535835</v>
      </c>
    </row>
    <row r="208" spans="1:10" x14ac:dyDescent="0.2">
      <c r="A208" s="476" t="s">
        <v>627</v>
      </c>
      <c r="B208" s="488">
        <v>16.69504950212276</v>
      </c>
      <c r="C208" s="488">
        <v>14.072677717460605</v>
      </c>
      <c r="D208" s="492">
        <v>16.957800095107356</v>
      </c>
      <c r="E208" s="492">
        <v>14.506968159057543</v>
      </c>
      <c r="F208" s="492">
        <v>43.963610131224847</v>
      </c>
      <c r="G208" s="492" t="s">
        <v>84</v>
      </c>
      <c r="H208" s="493">
        <v>14.325608136666172</v>
      </c>
      <c r="I208" s="493">
        <v>16.898572214035692</v>
      </c>
      <c r="J208" s="493">
        <v>15.650798522303051</v>
      </c>
    </row>
    <row r="209" spans="1:10" s="7" customFormat="1" x14ac:dyDescent="0.2">
      <c r="A209" s="477" t="s">
        <v>628</v>
      </c>
      <c r="B209" s="494">
        <v>0.73859483012321825</v>
      </c>
      <c r="C209" s="494">
        <v>1.2949291506819682</v>
      </c>
      <c r="D209" s="494">
        <v>2.2994727691982675</v>
      </c>
      <c r="E209" s="494">
        <v>1.9233785089858761</v>
      </c>
      <c r="F209" s="494">
        <v>0</v>
      </c>
      <c r="G209" s="494" t="s">
        <v>84</v>
      </c>
      <c r="H209" s="495">
        <v>1.2412701410249918</v>
      </c>
      <c r="I209" s="495">
        <v>2.137825832143696</v>
      </c>
      <c r="J209" s="495">
        <v>1.7030360057366349</v>
      </c>
    </row>
    <row r="210" spans="1:10" x14ac:dyDescent="0.2">
      <c r="A210" s="501" t="s">
        <v>629</v>
      </c>
      <c r="B210" s="508">
        <v>15.763306079950928</v>
      </c>
      <c r="C210" s="508">
        <v>12.773157662568062</v>
      </c>
      <c r="D210" s="508">
        <v>13.398468662126636</v>
      </c>
      <c r="E210" s="508">
        <v>12.447960662486564</v>
      </c>
      <c r="F210" s="508">
        <v>78.45463563790517</v>
      </c>
      <c r="G210" s="508" t="s">
        <v>84</v>
      </c>
      <c r="H210" s="509">
        <v>13.061560511134003</v>
      </c>
      <c r="I210" s="509">
        <v>14.667774121913508</v>
      </c>
      <c r="J210" s="509">
        <v>13.888831615696104</v>
      </c>
    </row>
    <row r="211" spans="1:10" x14ac:dyDescent="0.2">
      <c r="A211" s="478" t="s">
        <v>630</v>
      </c>
      <c r="B211" s="494">
        <v>7.8389118473548995</v>
      </c>
      <c r="C211" s="494">
        <v>9.0033876819710628</v>
      </c>
      <c r="D211" s="489">
        <v>8.3804816983596027</v>
      </c>
      <c r="E211" s="489">
        <v>10.163437127352296</v>
      </c>
      <c r="F211" s="489">
        <v>67.550172045059412</v>
      </c>
      <c r="G211" s="489" t="s">
        <v>84</v>
      </c>
      <c r="H211" s="490">
        <v>8.8910728062822333</v>
      </c>
      <c r="I211" s="490">
        <v>10.289592938138824</v>
      </c>
      <c r="J211" s="490">
        <v>9.6113725761689164</v>
      </c>
    </row>
    <row r="212" spans="1:10" x14ac:dyDescent="0.2">
      <c r="A212" s="479" t="s">
        <v>333</v>
      </c>
      <c r="B212" s="492">
        <v>0.91864929301307929</v>
      </c>
      <c r="C212" s="492">
        <v>0.27598743484062044</v>
      </c>
      <c r="D212" s="488">
        <v>2.6449047009624114E-2</v>
      </c>
      <c r="E212" s="488">
        <v>6.9605414273670535E-2</v>
      </c>
      <c r="F212" s="488">
        <v>0</v>
      </c>
      <c r="G212" s="488" t="s">
        <v>84</v>
      </c>
      <c r="H212" s="267">
        <v>0.33797282308560989</v>
      </c>
      <c r="I212" s="267">
        <v>3.812454264419627E-2</v>
      </c>
      <c r="J212" s="267">
        <v>0.18353768662736999</v>
      </c>
    </row>
    <row r="213" spans="1:10" x14ac:dyDescent="0.2">
      <c r="A213" s="478" t="s">
        <v>631</v>
      </c>
      <c r="B213" s="533">
        <v>0.11941379751378026</v>
      </c>
      <c r="C213" s="533">
        <v>7.9336469873388729E-2</v>
      </c>
      <c r="D213" s="494">
        <v>0.3981680625261525</v>
      </c>
      <c r="E213" s="494">
        <v>0.23031483303523495</v>
      </c>
      <c r="F213" s="494">
        <v>0.60324651694491416</v>
      </c>
      <c r="G213" s="494" t="s">
        <v>84</v>
      </c>
      <c r="H213" s="495">
        <v>8.3201968785484845E-2</v>
      </c>
      <c r="I213" s="495">
        <v>0.35517697607309529</v>
      </c>
      <c r="J213" s="495">
        <v>0.22328113582909789</v>
      </c>
    </row>
    <row r="214" spans="1:10" s="47" customFormat="1" x14ac:dyDescent="0.2">
      <c r="A214" s="479" t="s">
        <v>632</v>
      </c>
      <c r="B214" s="492">
        <v>1.4324291367768547</v>
      </c>
      <c r="C214" s="492">
        <v>0.47611143470064532</v>
      </c>
      <c r="D214" s="492">
        <v>0.36493674218973671</v>
      </c>
      <c r="E214" s="492">
        <v>0.63115317984134911</v>
      </c>
      <c r="F214" s="492">
        <v>1.015513586891805</v>
      </c>
      <c r="G214" s="492" t="s">
        <v>84</v>
      </c>
      <c r="H214" s="493">
        <v>0.56834924731538239</v>
      </c>
      <c r="I214" s="493">
        <v>0.45622439300871076</v>
      </c>
      <c r="J214" s="493">
        <v>0.51059998442242926</v>
      </c>
    </row>
    <row r="215" spans="1:10" s="7" customFormat="1" x14ac:dyDescent="0.2">
      <c r="A215" s="745" t="s">
        <v>633</v>
      </c>
      <c r="B215" s="751">
        <v>5.4539020065340571</v>
      </c>
      <c r="C215" s="751">
        <v>2.9383346410497926</v>
      </c>
      <c r="D215" s="751">
        <v>4.2284331120415208</v>
      </c>
      <c r="E215" s="751">
        <v>1.353450107588394</v>
      </c>
      <c r="F215" s="751">
        <v>9.2857034937721785</v>
      </c>
      <c r="G215" s="751" t="s">
        <v>84</v>
      </c>
      <c r="H215" s="751">
        <v>3.1809636656652911</v>
      </c>
      <c r="I215" s="751">
        <v>3.5286552720486797</v>
      </c>
      <c r="J215" s="751">
        <v>3.3600402326482883</v>
      </c>
    </row>
    <row r="216" spans="1:10" s="7" customFormat="1" x14ac:dyDescent="0.2">
      <c r="A216" s="742" t="s">
        <v>634</v>
      </c>
      <c r="B216" s="748">
        <v>0</v>
      </c>
      <c r="C216" s="748">
        <v>1.1066125818079439E-2</v>
      </c>
      <c r="D216" s="748">
        <v>0</v>
      </c>
      <c r="E216" s="748">
        <v>0</v>
      </c>
      <c r="F216" s="748">
        <v>0</v>
      </c>
      <c r="G216" s="748" t="s">
        <v>84</v>
      </c>
      <c r="H216" s="748">
        <v>9.9987867555868231E-3</v>
      </c>
      <c r="I216" s="748">
        <v>0</v>
      </c>
      <c r="J216" s="748">
        <v>4.848969005280924E-3</v>
      </c>
    </row>
    <row r="217" spans="1:10" s="7" customFormat="1" x14ac:dyDescent="0.2">
      <c r="A217" s="746" t="s">
        <v>659</v>
      </c>
      <c r="B217" s="739">
        <v>131.78227482401383</v>
      </c>
      <c r="C217" s="739">
        <v>111.87867461507484</v>
      </c>
      <c r="D217" s="739">
        <v>104.34901654916911</v>
      </c>
      <c r="E217" s="739">
        <v>104.72847251382588</v>
      </c>
      <c r="F217" s="739">
        <v>222.46825625759129</v>
      </c>
      <c r="G217" s="739" t="s">
        <v>84</v>
      </c>
      <c r="H217" s="739">
        <v>113.79839704878596</v>
      </c>
      <c r="I217" s="739">
        <v>107.25373017955694</v>
      </c>
      <c r="J217" s="739">
        <v>110.42760392789432</v>
      </c>
    </row>
    <row r="218" spans="1:10" x14ac:dyDescent="0.2">
      <c r="A218" s="511" t="s">
        <v>651</v>
      </c>
      <c r="B218" s="3"/>
      <c r="C218" s="3"/>
      <c r="D218" s="212"/>
      <c r="E218" s="3"/>
      <c r="F218" s="3"/>
      <c r="G218" s="212"/>
      <c r="H218" s="3"/>
      <c r="I218" s="3"/>
      <c r="J218" s="3"/>
    </row>
    <row r="219" spans="1:10" x14ac:dyDescent="0.2">
      <c r="A219" s="38" t="s">
        <v>349</v>
      </c>
    </row>
    <row r="220" spans="1:10" x14ac:dyDescent="0.2">
      <c r="A220" s="22" t="s">
        <v>664</v>
      </c>
    </row>
    <row r="221" spans="1:10" x14ac:dyDescent="0.2">
      <c r="A221" s="242" t="s">
        <v>742</v>
      </c>
      <c r="B221" s="3"/>
      <c r="C221" s="3"/>
      <c r="D221" s="212"/>
      <c r="E221" s="3"/>
      <c r="F221" s="3"/>
      <c r="G221" s="212"/>
      <c r="H221" s="3"/>
      <c r="I221" s="3"/>
      <c r="J221" s="3"/>
    </row>
    <row r="223" spans="1:10" ht="87" customHeight="1" x14ac:dyDescent="0.2">
      <c r="A223" s="820" t="s">
        <v>350</v>
      </c>
      <c r="B223" s="821"/>
      <c r="C223" s="821"/>
      <c r="D223" s="821"/>
      <c r="E223" s="821"/>
      <c r="F223" s="821"/>
      <c r="G223" s="821"/>
      <c r="H223" s="821"/>
      <c r="I223" s="821"/>
      <c r="J223" s="822"/>
    </row>
  </sheetData>
  <mergeCells count="1">
    <mergeCell ref="A223:J223"/>
  </mergeCells>
  <printOptions horizontalCentered="1" verticalCentered="1"/>
  <pageMargins left="0.70866141732283472" right="0.70866141732283472" top="0.19685039370078741" bottom="0.19685039370078741" header="0.31496062992125984" footer="0.31496062992125984"/>
  <pageSetup paperSize="9" scale="50" firstPageNumber="98" orientation="landscape" useFirstPageNumber="1" r:id="rId1"/>
  <headerFooter>
    <oddHeader>&amp;R&amp;12Les groupements à fiscalité propre en 2023</oddHeader>
    <oddFooter>&amp;L&amp;12Direction Générale des Collectivités Locales / DESL&amp;C&amp;12&amp;P&amp;R&amp;12Mise en ligne : janvier 2025</oddFooter>
    <firstHeader>&amp;RLes groupements à fiscalité propre en 2016</firstHeader>
    <firstFooter>&amp;LDirection Générale des Collectivités Locales / DESL&amp;C&amp;P&amp;RMise en ligne : mai 2018</firstFooter>
  </headerFooter>
  <rowBreaks count="2" manualBreakCount="2">
    <brk id="75" max="16383" man="1"/>
    <brk id="148"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4"/>
  <sheetViews>
    <sheetView zoomScaleNormal="100" workbookViewId="0"/>
  </sheetViews>
  <sheetFormatPr baseColWidth="10" defaultRowHeight="12.75" x14ac:dyDescent="0.2"/>
  <cols>
    <col min="1" max="1" width="80.5703125" customWidth="1"/>
    <col min="2" max="10" width="17.28515625" customWidth="1"/>
  </cols>
  <sheetData>
    <row r="1" spans="1:10" ht="21" x14ac:dyDescent="0.25">
      <c r="A1" s="9" t="s">
        <v>652</v>
      </c>
    </row>
    <row r="2" spans="1:10" ht="12.75" customHeight="1" x14ac:dyDescent="0.25">
      <c r="A2" s="9"/>
    </row>
    <row r="3" spans="1:10" ht="17.25" customHeight="1" x14ac:dyDescent="0.25">
      <c r="A3" s="88" t="s">
        <v>811</v>
      </c>
    </row>
    <row r="4" spans="1:10" ht="13.5" thickBot="1" x14ac:dyDescent="0.25">
      <c r="A4" s="205"/>
      <c r="J4" s="398" t="s">
        <v>334</v>
      </c>
    </row>
    <row r="5" spans="1:10" ht="12.75" customHeight="1" x14ac:dyDescent="0.2">
      <c r="A5" s="204" t="s">
        <v>643</v>
      </c>
      <c r="B5" s="480" t="s">
        <v>34</v>
      </c>
      <c r="C5" s="480" t="s">
        <v>455</v>
      </c>
      <c r="D5" s="480" t="s">
        <v>457</v>
      </c>
      <c r="E5" s="480" t="s">
        <v>97</v>
      </c>
      <c r="F5" s="480" t="s">
        <v>267</v>
      </c>
      <c r="G5" s="481">
        <v>300000</v>
      </c>
      <c r="H5" s="758" t="s">
        <v>348</v>
      </c>
      <c r="I5" s="758" t="s">
        <v>348</v>
      </c>
      <c r="J5" s="758"/>
    </row>
    <row r="6" spans="1:10" ht="12.75" customHeight="1" x14ac:dyDescent="0.2">
      <c r="A6" s="203"/>
      <c r="B6" s="483" t="s">
        <v>454</v>
      </c>
      <c r="C6" s="483" t="s">
        <v>35</v>
      </c>
      <c r="D6" s="483" t="s">
        <v>35</v>
      </c>
      <c r="E6" s="483" t="s">
        <v>35</v>
      </c>
      <c r="F6" s="483" t="s">
        <v>35</v>
      </c>
      <c r="G6" s="483" t="s">
        <v>36</v>
      </c>
      <c r="H6" s="759" t="s">
        <v>281</v>
      </c>
      <c r="I6" s="759" t="s">
        <v>471</v>
      </c>
      <c r="J6" s="759" t="s">
        <v>340</v>
      </c>
    </row>
    <row r="7" spans="1:10" ht="12.75" customHeight="1" thickBot="1" x14ac:dyDescent="0.25">
      <c r="A7" s="206"/>
      <c r="B7" s="485" t="s">
        <v>36</v>
      </c>
      <c r="C7" s="485" t="s">
        <v>456</v>
      </c>
      <c r="D7" s="485" t="s">
        <v>99</v>
      </c>
      <c r="E7" s="485" t="s">
        <v>100</v>
      </c>
      <c r="F7" s="485" t="s">
        <v>268</v>
      </c>
      <c r="G7" s="485" t="s">
        <v>101</v>
      </c>
      <c r="H7" s="760" t="s">
        <v>456</v>
      </c>
      <c r="I7" s="760" t="s">
        <v>101</v>
      </c>
      <c r="J7" s="760" t="s">
        <v>650</v>
      </c>
    </row>
    <row r="8" spans="1:10" ht="12.75" customHeight="1" x14ac:dyDescent="0.2"/>
    <row r="9" spans="1:10" ht="14.25" customHeight="1" x14ac:dyDescent="0.2">
      <c r="A9" s="496" t="s">
        <v>595</v>
      </c>
      <c r="B9" s="497">
        <f>'T 5.7'!B9+'T 5.8'!B9</f>
        <v>154.43284189900001</v>
      </c>
      <c r="C9" s="497">
        <f>'T 5.7'!C9+'T 5.8'!C9</f>
        <v>1018.085496659</v>
      </c>
      <c r="D9" s="497">
        <f>'T 5.7'!D9+'T 5.8'!D9</f>
        <v>733.18288307900002</v>
      </c>
      <c r="E9" s="497">
        <f>'T 5.7'!E9+'T 5.8'!E9</f>
        <v>266.89453454900001</v>
      </c>
      <c r="F9" s="497">
        <f>'T 5.7'!F9+'T 5.8'!F9</f>
        <v>32.616253800000003</v>
      </c>
      <c r="G9" s="497" t="s">
        <v>84</v>
      </c>
      <c r="H9" s="498">
        <f>'T 5.7'!H9+'T 5.8'!H9</f>
        <v>1172.5183385580001</v>
      </c>
      <c r="I9" s="498">
        <f>'T 5.7'!I9+'T 5.8'!I9</f>
        <v>1032.693671428</v>
      </c>
      <c r="J9" s="498">
        <f>'T 5.7'!J9+'T 5.8'!J9</f>
        <v>2205.2120099860003</v>
      </c>
    </row>
    <row r="10" spans="1:10" ht="14.25" customHeight="1" x14ac:dyDescent="0.2">
      <c r="A10" s="476" t="s">
        <v>596</v>
      </c>
      <c r="B10" s="488">
        <f>'T 5.7'!B10+'T 5.8'!B10</f>
        <v>22.349913709000003</v>
      </c>
      <c r="C10" s="488">
        <f>'T 5.7'!C10+'T 5.8'!C10</f>
        <v>147.77852967999999</v>
      </c>
      <c r="D10" s="488">
        <f>'T 5.7'!D10+'T 5.8'!D10</f>
        <v>109.49481733</v>
      </c>
      <c r="E10" s="488">
        <f>'T 5.7'!E10+'T 5.8'!E10</f>
        <v>17.396772298999998</v>
      </c>
      <c r="F10" s="488">
        <f>'T 5.7'!F10+'T 5.8'!F10</f>
        <v>6.8917136599999997</v>
      </c>
      <c r="G10" s="488" t="s">
        <v>84</v>
      </c>
      <c r="H10" s="267">
        <f>'T 5.7'!H10+'T 5.8'!H10</f>
        <v>170.12844338899998</v>
      </c>
      <c r="I10" s="267">
        <f>'T 5.7'!I10+'T 5.8'!I10</f>
        <v>133.783303289</v>
      </c>
      <c r="J10" s="267">
        <f>'T 5.7'!J10+'T 5.8'!J10</f>
        <v>303.91174667799999</v>
      </c>
    </row>
    <row r="11" spans="1:10" ht="14.25" customHeight="1" x14ac:dyDescent="0.2">
      <c r="A11" s="477" t="s">
        <v>321</v>
      </c>
      <c r="B11" s="489">
        <f>'T 5.7'!B11+'T 5.8'!B11</f>
        <v>129.45635031800001</v>
      </c>
      <c r="C11" s="489">
        <f>'T 5.7'!C11+'T 5.8'!C11</f>
        <v>847.72036067900012</v>
      </c>
      <c r="D11" s="489">
        <f>'T 5.7'!D11+'T 5.8'!D11</f>
        <v>605.06423128899996</v>
      </c>
      <c r="E11" s="489">
        <f>'T 5.7'!E11+'T 5.8'!E11</f>
        <v>241.89251747999998</v>
      </c>
      <c r="F11" s="489">
        <f>'T 5.7'!F11+'T 5.8'!F11</f>
        <v>25.590005169999998</v>
      </c>
      <c r="G11" s="489" t="s">
        <v>84</v>
      </c>
      <c r="H11" s="490">
        <f>'T 5.7'!H11+'T 5.8'!H11</f>
        <v>977.1767109970001</v>
      </c>
      <c r="I11" s="490">
        <f>'T 5.7'!I11+'T 5.8'!I11</f>
        <v>872.54675393900004</v>
      </c>
      <c r="J11" s="490">
        <f>'T 5.7'!J11+'T 5.8'!J11</f>
        <v>1849.7234649360003</v>
      </c>
    </row>
    <row r="12" spans="1:10" ht="14.25" customHeight="1" x14ac:dyDescent="0.2">
      <c r="A12" s="476" t="s">
        <v>597</v>
      </c>
      <c r="B12" s="488">
        <f>'T 5.7'!B12+'T 5.8'!B12</f>
        <v>2.4477561389999996</v>
      </c>
      <c r="C12" s="488">
        <f>'T 5.7'!C12+'T 5.8'!C12</f>
        <v>20.341845159999998</v>
      </c>
      <c r="D12" s="488">
        <f>'T 5.7'!D12+'T 5.8'!D12</f>
        <v>18.031338359999999</v>
      </c>
      <c r="E12" s="488">
        <f>'T 5.7'!E12+'T 5.8'!E12</f>
        <v>7.4387971400000001</v>
      </c>
      <c r="F12" s="488">
        <f>'T 5.7'!F12+'T 5.8'!F12</f>
        <v>5.245665E-2</v>
      </c>
      <c r="G12" s="488" t="s">
        <v>84</v>
      </c>
      <c r="H12" s="267">
        <f>'T 5.7'!H12+'T 5.8'!H12</f>
        <v>22.789601298999994</v>
      </c>
      <c r="I12" s="267">
        <f>'T 5.7'!I12+'T 5.8'!I12</f>
        <v>25.522592150000001</v>
      </c>
      <c r="J12" s="267">
        <f>'T 5.7'!J12+'T 5.8'!J12</f>
        <v>48.312193448999992</v>
      </c>
    </row>
    <row r="13" spans="1:10" ht="14.25" customHeight="1" x14ac:dyDescent="0.2">
      <c r="A13" s="477" t="s">
        <v>598</v>
      </c>
      <c r="B13" s="489">
        <f>'T 5.7'!B13+'T 5.8'!B13</f>
        <v>0.17882173000000001</v>
      </c>
      <c r="C13" s="489">
        <f>'T 5.7'!C13+'T 5.8'!C13</f>
        <v>2.24476114</v>
      </c>
      <c r="D13" s="489">
        <f>'T 5.7'!D13+'T 5.8'!D13</f>
        <v>0.59249609999999997</v>
      </c>
      <c r="E13" s="489">
        <f>'T 5.7'!E13+'T 5.8'!E13</f>
        <v>0.16644763000000001</v>
      </c>
      <c r="F13" s="489">
        <f>'T 5.7'!F13+'T 5.8'!F13</f>
        <v>8.207832000000001E-2</v>
      </c>
      <c r="G13" s="489" t="s">
        <v>84</v>
      </c>
      <c r="H13" s="490">
        <f>'T 5.7'!H13+'T 5.8'!H13</f>
        <v>2.4235828699999997</v>
      </c>
      <c r="I13" s="490">
        <f>'T 5.7'!I13+'T 5.8'!I13</f>
        <v>0.84102205000000008</v>
      </c>
      <c r="J13" s="490">
        <f>'T 5.7'!J13+'T 5.8'!J13</f>
        <v>3.26460492</v>
      </c>
    </row>
    <row r="14" spans="1:10" ht="14.25" customHeight="1" x14ac:dyDescent="0.2">
      <c r="A14" s="501" t="s">
        <v>322</v>
      </c>
      <c r="B14" s="502">
        <f>'T 5.7'!B14+'T 5.8'!B14</f>
        <v>7.4685058189999998</v>
      </c>
      <c r="C14" s="502">
        <f>'T 5.7'!C14+'T 5.8'!C14</f>
        <v>80.720645908999998</v>
      </c>
      <c r="D14" s="502">
        <f>'T 5.7'!D14+'T 5.8'!D14</f>
        <v>77.334297718999991</v>
      </c>
      <c r="E14" s="502">
        <f>'T 5.7'!E14+'T 5.8'!E14</f>
        <v>30.58642734</v>
      </c>
      <c r="F14" s="502">
        <f>'T 5.7'!F14+'T 5.8'!F14</f>
        <v>0</v>
      </c>
      <c r="G14" s="502" t="s">
        <v>84</v>
      </c>
      <c r="H14" s="503">
        <f>'T 5.7'!H14+'T 5.8'!H14</f>
        <v>88.189151727999999</v>
      </c>
      <c r="I14" s="503">
        <f>'T 5.7'!I14+'T 5.8'!I14</f>
        <v>107.92072505900001</v>
      </c>
      <c r="J14" s="503">
        <f>'T 5.7'!J14+'T 5.8'!J14</f>
        <v>196.10987678699999</v>
      </c>
    </row>
    <row r="15" spans="1:10" ht="14.25" customHeight="1" x14ac:dyDescent="0.2">
      <c r="A15" s="477" t="s">
        <v>599</v>
      </c>
      <c r="B15" s="489">
        <f>'T 5.7'!B15+'T 5.8'!B15</f>
        <v>0.28916208999999998</v>
      </c>
      <c r="C15" s="489">
        <f>'T 5.7'!C15+'T 5.8'!C15</f>
        <v>3.8270820699999994</v>
      </c>
      <c r="D15" s="489">
        <f>'T 5.7'!D15+'T 5.8'!D15</f>
        <v>3.3344055500000005</v>
      </c>
      <c r="E15" s="489">
        <f>'T 5.7'!E15+'T 5.8'!E15</f>
        <v>0.35444980000000004</v>
      </c>
      <c r="F15" s="489">
        <f>'T 5.7'!F15+'T 5.8'!F15</f>
        <v>0</v>
      </c>
      <c r="G15" s="489" t="s">
        <v>84</v>
      </c>
      <c r="H15" s="490">
        <f>'T 5.7'!H15+'T 5.8'!H15</f>
        <v>4.116244159999999</v>
      </c>
      <c r="I15" s="490">
        <f>'T 5.7'!I15+'T 5.8'!I15</f>
        <v>3.6888553500000003</v>
      </c>
      <c r="J15" s="490">
        <f>'T 5.7'!J15+'T 5.8'!J15</f>
        <v>7.8050995099999998</v>
      </c>
    </row>
    <row r="16" spans="1:10" ht="14.25" customHeight="1" x14ac:dyDescent="0.2">
      <c r="A16" s="476" t="s">
        <v>600</v>
      </c>
      <c r="B16" s="488">
        <f>'T 5.7'!B16+'T 5.8'!B16</f>
        <v>0.21330185000000002</v>
      </c>
      <c r="C16" s="488">
        <f>'T 5.7'!C16+'T 5.8'!C16</f>
        <v>9.3298255179999998</v>
      </c>
      <c r="D16" s="488">
        <f>'T 5.7'!D16+'T 5.8'!D16</f>
        <v>7.706518269</v>
      </c>
      <c r="E16" s="488">
        <f>'T 5.7'!E16+'T 5.8'!E16</f>
        <v>0.30309989999999998</v>
      </c>
      <c r="F16" s="488">
        <f>'T 5.7'!F16+'T 5.8'!F16</f>
        <v>0</v>
      </c>
      <c r="G16" s="488" t="s">
        <v>84</v>
      </c>
      <c r="H16" s="267">
        <f>'T 5.7'!H16+'T 5.8'!H16</f>
        <v>9.5431273680000004</v>
      </c>
      <c r="I16" s="267">
        <f>'T 5.7'!I16+'T 5.8'!I16</f>
        <v>8.0096181689999995</v>
      </c>
      <c r="J16" s="267">
        <f>'T 5.7'!J16+'T 5.8'!J16</f>
        <v>17.552745537</v>
      </c>
    </row>
    <row r="17" spans="1:10" ht="14.25" customHeight="1" x14ac:dyDescent="0.2">
      <c r="A17" s="491" t="s">
        <v>601</v>
      </c>
      <c r="B17" s="489">
        <f>'T 5.7'!B17+'T 5.8'!B17</f>
        <v>6.3605401599999993</v>
      </c>
      <c r="C17" s="489">
        <f>'T 5.7'!C17+'T 5.8'!C17</f>
        <v>62.531326278999998</v>
      </c>
      <c r="D17" s="489">
        <f>'T 5.7'!D17+'T 5.8'!D17</f>
        <v>63.411867579999999</v>
      </c>
      <c r="E17" s="489">
        <f>'T 5.7'!E17+'T 5.8'!E17</f>
        <v>26.955291070000001</v>
      </c>
      <c r="F17" s="489">
        <f>'T 5.7'!F17+'T 5.8'!F17</f>
        <v>0</v>
      </c>
      <c r="G17" s="489" t="s">
        <v>84</v>
      </c>
      <c r="H17" s="490">
        <f>'T 5.7'!H17+'T 5.8'!H17</f>
        <v>68.891866438999998</v>
      </c>
      <c r="I17" s="490">
        <f>'T 5.7'!I17+'T 5.8'!I17</f>
        <v>90.367158650000007</v>
      </c>
      <c r="J17" s="490">
        <f>'T 5.7'!J17+'T 5.8'!J17</f>
        <v>159.259025089</v>
      </c>
    </row>
    <row r="18" spans="1:10" ht="14.25" customHeight="1" x14ac:dyDescent="0.2">
      <c r="A18" s="476" t="s">
        <v>323</v>
      </c>
      <c r="B18" s="488">
        <f>'T 5.7'!B18+'T 5.8'!B18</f>
        <v>0.24507867</v>
      </c>
      <c r="C18" s="488">
        <f>'T 5.7'!C18+'T 5.8'!C18</f>
        <v>0.79120472999999991</v>
      </c>
      <c r="D18" s="488">
        <f>'T 5.7'!D18+'T 5.8'!D18</f>
        <v>0.9805033299999999</v>
      </c>
      <c r="E18" s="488">
        <f>'T 5.7'!E18+'T 5.8'!E18</f>
        <v>2.30156669</v>
      </c>
      <c r="F18" s="488">
        <f>'T 5.7'!F18+'T 5.8'!F18</f>
        <v>0</v>
      </c>
      <c r="G18" s="488" t="s">
        <v>84</v>
      </c>
      <c r="H18" s="267">
        <f>'T 5.7'!H18+'T 5.8'!H18</f>
        <v>1.0362833999999999</v>
      </c>
      <c r="I18" s="267">
        <f>'T 5.7'!I18+'T 5.8'!I18</f>
        <v>3.2820700199999999</v>
      </c>
      <c r="J18" s="267">
        <f>'T 5.7'!J18+'T 5.8'!J18</f>
        <v>4.3183534200000002</v>
      </c>
    </row>
    <row r="19" spans="1:10" ht="14.25" customHeight="1" x14ac:dyDescent="0.2">
      <c r="A19" s="477" t="s">
        <v>602</v>
      </c>
      <c r="B19" s="489">
        <f>'T 5.7'!B19+'T 5.8'!B19</f>
        <v>0.36042304999999997</v>
      </c>
      <c r="C19" s="489">
        <f>'T 5.7'!C19+'T 5.8'!C19</f>
        <v>4.2412073100000001</v>
      </c>
      <c r="D19" s="489">
        <f>'T 5.7'!D19+'T 5.8'!D19</f>
        <v>1.9010029889999998</v>
      </c>
      <c r="E19" s="489">
        <f>'T 5.7'!E19+'T 5.8'!E19</f>
        <v>0.67201988000000001</v>
      </c>
      <c r="F19" s="489">
        <f>'T 5.7'!F19+'T 5.8'!F19</f>
        <v>0</v>
      </c>
      <c r="G19" s="489" t="s">
        <v>84</v>
      </c>
      <c r="H19" s="490">
        <f>'T 5.7'!H19+'T 5.8'!H19</f>
        <v>4.6016303599999997</v>
      </c>
      <c r="I19" s="490">
        <f>'T 5.7'!I19+'T 5.8'!I19</f>
        <v>2.5730228689999999</v>
      </c>
      <c r="J19" s="490">
        <f>'T 5.7'!J19+'T 5.8'!J19</f>
        <v>7.1746532290000005</v>
      </c>
    </row>
    <row r="20" spans="1:10" ht="14.25" customHeight="1" x14ac:dyDescent="0.2">
      <c r="A20" s="501" t="s">
        <v>324</v>
      </c>
      <c r="B20" s="502">
        <f>'T 5.7'!B20+'T 5.8'!B20</f>
        <v>24.155561929000001</v>
      </c>
      <c r="C20" s="502">
        <f>'T 5.7'!C20+'T 5.8'!C20</f>
        <v>200.95758454899999</v>
      </c>
      <c r="D20" s="502">
        <f>'T 5.7'!D20+'T 5.8'!D20</f>
        <v>91.35654212</v>
      </c>
      <c r="E20" s="502">
        <f>'T 5.7'!E20+'T 5.8'!E20</f>
        <v>15.174138689999999</v>
      </c>
      <c r="F20" s="502">
        <f>'T 5.7'!F20+'T 5.8'!F20</f>
        <v>3.2454000000000001E-4</v>
      </c>
      <c r="G20" s="502" t="s">
        <v>84</v>
      </c>
      <c r="H20" s="503">
        <f>'T 5.7'!H20+'T 5.8'!H20</f>
        <v>225.11314647799998</v>
      </c>
      <c r="I20" s="503">
        <f>'T 5.7'!I20+'T 5.8'!I20</f>
        <v>106.53100535</v>
      </c>
      <c r="J20" s="503">
        <f>'T 5.7'!J20+'T 5.8'!J20</f>
        <v>331.64415182799996</v>
      </c>
    </row>
    <row r="21" spans="1:10" ht="14.25" customHeight="1" x14ac:dyDescent="0.2">
      <c r="A21" s="491" t="s">
        <v>603</v>
      </c>
      <c r="B21" s="489">
        <f>'T 5.7'!B21+'T 5.8'!B21</f>
        <v>3.805095449</v>
      </c>
      <c r="C21" s="489">
        <f>'T 5.7'!C21+'T 5.8'!C21</f>
        <v>12.158171129000001</v>
      </c>
      <c r="D21" s="489">
        <f>'T 5.7'!D21+'T 5.8'!D21</f>
        <v>4.0356472089999995</v>
      </c>
      <c r="E21" s="489">
        <f>'T 5.7'!E21+'T 5.8'!E21</f>
        <v>1.04435894</v>
      </c>
      <c r="F21" s="489">
        <f>'T 5.7'!F21+'T 5.8'!F21</f>
        <v>3.2454000000000001E-4</v>
      </c>
      <c r="G21" s="489" t="s">
        <v>84</v>
      </c>
      <c r="H21" s="490">
        <f>'T 5.7'!H21+'T 5.8'!H21</f>
        <v>15.963266578000001</v>
      </c>
      <c r="I21" s="490">
        <f>'T 5.7'!I21+'T 5.8'!I21</f>
        <v>5.0803306890000002</v>
      </c>
      <c r="J21" s="490">
        <f>'T 5.7'!J21+'T 5.8'!J21</f>
        <v>21.043597267000003</v>
      </c>
    </row>
    <row r="22" spans="1:10" ht="14.25" customHeight="1" x14ac:dyDescent="0.2">
      <c r="A22" s="476" t="s">
        <v>325</v>
      </c>
      <c r="B22" s="488">
        <f>'T 5.7'!B22+'T 5.8'!B22</f>
        <v>12.63895108</v>
      </c>
      <c r="C22" s="488">
        <f>'T 5.7'!C22+'T 5.8'!C22</f>
        <v>94.676697368999996</v>
      </c>
      <c r="D22" s="488">
        <f>'T 5.7'!D22+'T 5.8'!D22</f>
        <v>46.300731888999998</v>
      </c>
      <c r="E22" s="488">
        <f>'T 5.7'!E22+'T 5.8'!E22</f>
        <v>5.7227069000000004</v>
      </c>
      <c r="F22" s="488">
        <f>'T 5.7'!F22+'T 5.8'!F22</f>
        <v>0</v>
      </c>
      <c r="G22" s="488" t="s">
        <v>84</v>
      </c>
      <c r="H22" s="267">
        <f>'T 5.7'!H22+'T 5.8'!H22</f>
        <v>107.31564844900001</v>
      </c>
      <c r="I22" s="267">
        <f>'T 5.7'!I22+'T 5.8'!I22</f>
        <v>52.023438788999997</v>
      </c>
      <c r="J22" s="267">
        <f>'T 5.7'!J22+'T 5.8'!J22</f>
        <v>159.33908723799999</v>
      </c>
    </row>
    <row r="23" spans="1:10" ht="14.25" customHeight="1" x14ac:dyDescent="0.2">
      <c r="A23" s="477" t="s">
        <v>326</v>
      </c>
      <c r="B23" s="489">
        <f>'T 5.7'!B23+'T 5.8'!B23</f>
        <v>0.15742138</v>
      </c>
      <c r="C23" s="489">
        <f>'T 5.7'!C23+'T 5.8'!C23</f>
        <v>1.6921013890000001</v>
      </c>
      <c r="D23" s="489">
        <f>'T 5.7'!D23+'T 5.8'!D23</f>
        <v>1.1033113400000001</v>
      </c>
      <c r="E23" s="489">
        <f>'T 5.7'!E23+'T 5.8'!E23</f>
        <v>4.4491589999999998E-2</v>
      </c>
      <c r="F23" s="489">
        <f>'T 5.7'!F23+'T 5.8'!F23</f>
        <v>0</v>
      </c>
      <c r="G23" s="489" t="s">
        <v>84</v>
      </c>
      <c r="H23" s="490">
        <f>'T 5.7'!H23+'T 5.8'!H23</f>
        <v>1.849522769</v>
      </c>
      <c r="I23" s="490">
        <f>'T 5.7'!I23+'T 5.8'!I23</f>
        <v>1.1478029300000001</v>
      </c>
      <c r="J23" s="490">
        <f>'T 5.7'!J23+'T 5.8'!J23</f>
        <v>2.9973256990000001</v>
      </c>
    </row>
    <row r="24" spans="1:10" ht="14.25" customHeight="1" x14ac:dyDescent="0.2">
      <c r="A24" s="476" t="s">
        <v>604</v>
      </c>
      <c r="B24" s="488">
        <f>'T 5.7'!B24+'T 5.8'!B24</f>
        <v>0.58575568</v>
      </c>
      <c r="C24" s="488">
        <f>'T 5.7'!C24+'T 5.8'!C24</f>
        <v>3.0352659399999999</v>
      </c>
      <c r="D24" s="488">
        <f>'T 5.7'!D24+'T 5.8'!D24</f>
        <v>2.1886015400000001</v>
      </c>
      <c r="E24" s="488">
        <f>'T 5.7'!E24+'T 5.8'!E24</f>
        <v>2.067277679</v>
      </c>
      <c r="F24" s="488">
        <f>'T 5.7'!F24+'T 5.8'!F24</f>
        <v>0</v>
      </c>
      <c r="G24" s="488" t="s">
        <v>84</v>
      </c>
      <c r="H24" s="267">
        <f>'T 5.7'!H24+'T 5.8'!H24</f>
        <v>3.6210216200000001</v>
      </c>
      <c r="I24" s="267">
        <f>'T 5.7'!I24+'T 5.8'!I24</f>
        <v>4.2558792189999997</v>
      </c>
      <c r="J24" s="267">
        <f>'T 5.7'!J24+'T 5.8'!J24</f>
        <v>7.8769008390000002</v>
      </c>
    </row>
    <row r="25" spans="1:10" ht="14.25" customHeight="1" x14ac:dyDescent="0.2">
      <c r="A25" s="477" t="s">
        <v>605</v>
      </c>
      <c r="B25" s="489">
        <f>'T 5.7'!B25+'T 5.8'!B25</f>
        <v>6.0433102889999999</v>
      </c>
      <c r="C25" s="489">
        <f>'T 5.7'!C25+'T 5.8'!C25</f>
        <v>79.993892328999991</v>
      </c>
      <c r="D25" s="489">
        <f>'T 5.7'!D25+'T 5.8'!D25</f>
        <v>31.020843819</v>
      </c>
      <c r="E25" s="489">
        <f>'T 5.7'!E25+'T 5.8'!E25</f>
        <v>5.31346892</v>
      </c>
      <c r="F25" s="489">
        <f>'T 5.7'!F25+'T 5.8'!F25</f>
        <v>0</v>
      </c>
      <c r="G25" s="489" t="s">
        <v>84</v>
      </c>
      <c r="H25" s="490">
        <f>'T 5.7'!H25+'T 5.8'!H25</f>
        <v>86.037202617999995</v>
      </c>
      <c r="I25" s="490">
        <f>'T 5.7'!I25+'T 5.8'!I25</f>
        <v>36.334312738999998</v>
      </c>
      <c r="J25" s="490">
        <f>'T 5.7'!J25+'T 5.8'!J25</f>
        <v>122.37151535699999</v>
      </c>
    </row>
    <row r="26" spans="1:10" ht="14.25" customHeight="1" x14ac:dyDescent="0.2">
      <c r="A26" s="479" t="s">
        <v>327</v>
      </c>
      <c r="B26" s="492">
        <f>'T 5.7'!B26+'T 5.8'!B26</f>
        <v>0.92502804999999999</v>
      </c>
      <c r="C26" s="492">
        <f>'T 5.7'!C26+'T 5.8'!C26</f>
        <v>9.4014563899999999</v>
      </c>
      <c r="D26" s="492">
        <f>'T 5.7'!D26+'T 5.8'!D26</f>
        <v>6.7074063190000004</v>
      </c>
      <c r="E26" s="492">
        <f>'T 5.7'!E26+'T 5.8'!E26</f>
        <v>0.98183465999999997</v>
      </c>
      <c r="F26" s="492">
        <f>'T 5.7'!F26+'T 5.8'!F26</f>
        <v>0</v>
      </c>
      <c r="G26" s="492" t="s">
        <v>84</v>
      </c>
      <c r="H26" s="493">
        <f>'T 5.7'!H26+'T 5.8'!H26</f>
        <v>10.32648444</v>
      </c>
      <c r="I26" s="493">
        <f>'T 5.7'!I26+'T 5.8'!I26</f>
        <v>7.6892409789999991</v>
      </c>
      <c r="J26" s="493">
        <f>'T 5.7'!J26+'T 5.8'!J26</f>
        <v>18.015725418999999</v>
      </c>
    </row>
    <row r="27" spans="1:10" ht="14.25" customHeight="1" x14ac:dyDescent="0.2">
      <c r="A27" s="475" t="s">
        <v>606</v>
      </c>
      <c r="B27" s="499">
        <f>'T 5.7'!B27+'T 5.8'!B27</f>
        <v>87.569601399000007</v>
      </c>
      <c r="C27" s="499">
        <f>'T 5.7'!C27+'T 5.8'!C27</f>
        <v>673.78440357900001</v>
      </c>
      <c r="D27" s="499">
        <f>'T 5.7'!D27+'T 5.8'!D27</f>
        <v>499.21651195899994</v>
      </c>
      <c r="E27" s="499">
        <f>'T 5.7'!E27+'T 5.8'!E27</f>
        <v>168.66022044900001</v>
      </c>
      <c r="F27" s="499">
        <f>'T 5.7'!F27+'T 5.8'!F27</f>
        <v>13.091462919</v>
      </c>
      <c r="G27" s="499" t="s">
        <v>84</v>
      </c>
      <c r="H27" s="500">
        <f>'T 5.7'!H27+'T 5.8'!H27</f>
        <v>761.35400497799992</v>
      </c>
      <c r="I27" s="500">
        <f>'T 5.7'!I27+'T 5.8'!I27</f>
        <v>680.96819532699988</v>
      </c>
      <c r="J27" s="500">
        <f>'T 5.7'!J27+'T 5.8'!J27</f>
        <v>1442.322200305</v>
      </c>
    </row>
    <row r="28" spans="1:10" ht="14.25" customHeight="1" x14ac:dyDescent="0.2">
      <c r="A28" s="479" t="s">
        <v>607</v>
      </c>
      <c r="B28" s="492">
        <f>'T 5.7'!B28+'T 5.8'!B28</f>
        <v>4.4620270890000002</v>
      </c>
      <c r="C28" s="492">
        <f>'T 5.7'!C28+'T 5.8'!C28</f>
        <v>29.303812399000002</v>
      </c>
      <c r="D28" s="492">
        <f>'T 5.7'!D28+'T 5.8'!D28</f>
        <v>25.463433178999999</v>
      </c>
      <c r="E28" s="492">
        <f>'T 5.7'!E28+'T 5.8'!E28</f>
        <v>3.3751551499999999</v>
      </c>
      <c r="F28" s="492">
        <f>'T 5.7'!F28+'T 5.8'!F28</f>
        <v>0.61678801999999999</v>
      </c>
      <c r="G28" s="492" t="s">
        <v>84</v>
      </c>
      <c r="H28" s="493">
        <f>'T 5.7'!H28+'T 5.8'!H28</f>
        <v>33.765839487999997</v>
      </c>
      <c r="I28" s="493">
        <f>'T 5.7'!I28+'T 5.8'!I28</f>
        <v>29.455376349000002</v>
      </c>
      <c r="J28" s="493">
        <f>'T 5.7'!J28+'T 5.8'!J28</f>
        <v>63.221215836999995</v>
      </c>
    </row>
    <row r="29" spans="1:10" ht="14.25" customHeight="1" x14ac:dyDescent="0.2">
      <c r="A29" s="477" t="s">
        <v>328</v>
      </c>
      <c r="B29" s="489">
        <f>'T 5.7'!B29+'T 5.8'!B29</f>
        <v>27.324605227999999</v>
      </c>
      <c r="C29" s="489">
        <f>'T 5.7'!C29+'T 5.8'!C29</f>
        <v>176.90405420900001</v>
      </c>
      <c r="D29" s="489">
        <f>'T 5.7'!D29+'T 5.8'!D29</f>
        <v>131.82164948900001</v>
      </c>
      <c r="E29" s="489">
        <f>'T 5.7'!E29+'T 5.8'!E29</f>
        <v>47.601323650000005</v>
      </c>
      <c r="F29" s="489">
        <f>'T 5.7'!F29+'T 5.8'!F29</f>
        <v>4.8836289399999995</v>
      </c>
      <c r="G29" s="489" t="s">
        <v>84</v>
      </c>
      <c r="H29" s="490">
        <f>'T 5.7'!H29+'T 5.8'!H29</f>
        <v>204.228659437</v>
      </c>
      <c r="I29" s="490">
        <f>'T 5.7'!I29+'T 5.8'!I29</f>
        <v>184.30660207900002</v>
      </c>
      <c r="J29" s="490">
        <f>'T 5.7'!J29+'T 5.8'!J29</f>
        <v>388.53526151600005</v>
      </c>
    </row>
    <row r="30" spans="1:10" ht="14.25" customHeight="1" x14ac:dyDescent="0.2">
      <c r="A30" s="476" t="s">
        <v>608</v>
      </c>
      <c r="B30" s="488">
        <f>'T 5.7'!B30+'T 5.8'!B30</f>
        <v>15.68639602</v>
      </c>
      <c r="C30" s="488">
        <f>'T 5.7'!C30+'T 5.8'!C30</f>
        <v>110.20967433</v>
      </c>
      <c r="D30" s="488">
        <f>'T 5.7'!D30+'T 5.8'!D30</f>
        <v>74.153860859999995</v>
      </c>
      <c r="E30" s="488">
        <f>'T 5.7'!E30+'T 5.8'!E30</f>
        <v>31.503923289999999</v>
      </c>
      <c r="F30" s="488">
        <f>'T 5.7'!F30+'T 5.8'!F30</f>
        <v>4.8636289399999999</v>
      </c>
      <c r="G30" s="488" t="s">
        <v>84</v>
      </c>
      <c r="H30" s="267">
        <f>'T 5.7'!H30+'T 5.8'!H30</f>
        <v>125.89607034999999</v>
      </c>
      <c r="I30" s="267">
        <f>'T 5.7'!I30+'T 5.8'!I30</f>
        <v>110.52141308999998</v>
      </c>
      <c r="J30" s="267">
        <f>'T 5.7'!J30+'T 5.8'!J30</f>
        <v>236.41748343999998</v>
      </c>
    </row>
    <row r="31" spans="1:10" ht="14.25" customHeight="1" x14ac:dyDescent="0.2">
      <c r="A31" s="477" t="s">
        <v>635</v>
      </c>
      <c r="B31" s="489">
        <f>'T 5.7'!B31+'T 5.8'!B31</f>
        <v>11.638209208999999</v>
      </c>
      <c r="C31" s="489">
        <f>'T 5.7'!C31+'T 5.8'!C31</f>
        <v>66.69437988</v>
      </c>
      <c r="D31" s="489">
        <f>'T 5.7'!D31+'T 5.8'!D31</f>
        <v>57.667788628000004</v>
      </c>
      <c r="E31" s="489">
        <f>'T 5.7'!E31+'T 5.8'!E31</f>
        <v>16.097400360000002</v>
      </c>
      <c r="F31" s="489">
        <f>'T 5.7'!F31+'T 5.8'!F31</f>
        <v>0.02</v>
      </c>
      <c r="G31" s="489" t="s">
        <v>84</v>
      </c>
      <c r="H31" s="490">
        <f>'T 5.7'!H31+'T 5.8'!H31</f>
        <v>78.332589088999995</v>
      </c>
      <c r="I31" s="490">
        <f>'T 5.7'!I31+'T 5.8'!I31</f>
        <v>73.785188988000002</v>
      </c>
      <c r="J31" s="490">
        <f>'T 5.7'!J31+'T 5.8'!J31</f>
        <v>152.117778077</v>
      </c>
    </row>
    <row r="32" spans="1:10" ht="14.25" customHeight="1" x14ac:dyDescent="0.2">
      <c r="A32" s="476" t="s">
        <v>329</v>
      </c>
      <c r="B32" s="488">
        <f>'T 5.7'!B32+'T 5.8'!B32</f>
        <v>41.543931168999997</v>
      </c>
      <c r="C32" s="488">
        <f>'T 5.7'!C32+'T 5.8'!C32</f>
        <v>279.76678843900004</v>
      </c>
      <c r="D32" s="488">
        <f>'T 5.7'!D32+'T 5.8'!D32</f>
        <v>202.91019704899998</v>
      </c>
      <c r="E32" s="488">
        <f>'T 5.7'!E32+'T 5.8'!E32</f>
        <v>77.207820669</v>
      </c>
      <c r="F32" s="488">
        <f>'T 5.7'!F32+'T 5.8'!F32</f>
        <v>7.1499931299999995</v>
      </c>
      <c r="G32" s="488" t="s">
        <v>84</v>
      </c>
      <c r="H32" s="267">
        <f>'T 5.7'!H32+'T 5.8'!H32</f>
        <v>321.310719608</v>
      </c>
      <c r="I32" s="267">
        <f>'T 5.7'!I32+'T 5.8'!I32</f>
        <v>287.26801084800002</v>
      </c>
      <c r="J32" s="267">
        <f>'T 5.7'!J32+'T 5.8'!J32</f>
        <v>608.5787304559999</v>
      </c>
    </row>
    <row r="33" spans="1:10" ht="14.25" customHeight="1" x14ac:dyDescent="0.2">
      <c r="A33" s="477" t="s">
        <v>330</v>
      </c>
      <c r="B33" s="489">
        <f>'T 5.7'!B33+'T 5.8'!B33</f>
        <v>14.239037909</v>
      </c>
      <c r="C33" s="489">
        <f>'T 5.7'!C33+'T 5.8'!C33</f>
        <v>187.80974852899999</v>
      </c>
      <c r="D33" s="489">
        <f>'T 5.7'!D33+'T 5.8'!D33</f>
        <v>139.02123224000002</v>
      </c>
      <c r="E33" s="489">
        <f>'T 5.7'!E33+'T 5.8'!E33</f>
        <v>40.475920980000005</v>
      </c>
      <c r="F33" s="489">
        <f>'T 5.7'!F33+'T 5.8'!F33</f>
        <v>0.44105283000000001</v>
      </c>
      <c r="G33" s="489" t="s">
        <v>84</v>
      </c>
      <c r="H33" s="490">
        <f>'T 5.7'!H33+'T 5.8'!H33</f>
        <v>202.04878643799998</v>
      </c>
      <c r="I33" s="490">
        <f>'T 5.7'!I33+'T 5.8'!I33</f>
        <v>179.93820604999999</v>
      </c>
      <c r="J33" s="490">
        <f>'T 5.7'!J33+'T 5.8'!J33</f>
        <v>381.986992488</v>
      </c>
    </row>
    <row r="34" spans="1:10" ht="14.25" customHeight="1" x14ac:dyDescent="0.2">
      <c r="A34" s="501" t="s">
        <v>609</v>
      </c>
      <c r="B34" s="502">
        <f>'T 5.7'!B34+'T 5.8'!B34</f>
        <v>38.585796619</v>
      </c>
      <c r="C34" s="502">
        <f>'T 5.7'!C34+'T 5.8'!C34</f>
        <v>351.85261205799998</v>
      </c>
      <c r="D34" s="502">
        <f>'T 5.7'!D34+'T 5.8'!D34</f>
        <v>292.67409136799995</v>
      </c>
      <c r="E34" s="502">
        <f>'T 5.7'!E34+'T 5.8'!E34</f>
        <v>75.758530059000009</v>
      </c>
      <c r="F34" s="502">
        <f>'T 5.7'!F34+'T 5.8'!F34</f>
        <v>18.027829669999999</v>
      </c>
      <c r="G34" s="502" t="s">
        <v>84</v>
      </c>
      <c r="H34" s="503">
        <f>'T 5.7'!H34+'T 5.8'!H34</f>
        <v>390.43840867700004</v>
      </c>
      <c r="I34" s="503">
        <f>'T 5.7'!I34+'T 5.8'!I34</f>
        <v>386.46045109699998</v>
      </c>
      <c r="J34" s="503">
        <f>'T 5.7'!J34+'T 5.8'!J34</f>
        <v>776.8988597739999</v>
      </c>
    </row>
    <row r="35" spans="1:10" ht="14.25" customHeight="1" x14ac:dyDescent="0.2">
      <c r="A35" s="477" t="s">
        <v>610</v>
      </c>
      <c r="B35" s="489">
        <f>'T 5.7'!B35+'T 5.8'!B35</f>
        <v>0.11389273</v>
      </c>
      <c r="C35" s="489">
        <f>'T 5.7'!C35+'T 5.8'!C35</f>
        <v>4.2589773490000002</v>
      </c>
      <c r="D35" s="489">
        <f>'T 5.7'!D35+'T 5.8'!D35</f>
        <v>4.6242781500000003</v>
      </c>
      <c r="E35" s="489">
        <f>'T 5.7'!E35+'T 5.8'!E35</f>
        <v>3.3520099999999999E-3</v>
      </c>
      <c r="F35" s="489">
        <f>'T 5.7'!F35+'T 5.8'!F35</f>
        <v>0</v>
      </c>
      <c r="G35" s="489" t="s">
        <v>84</v>
      </c>
      <c r="H35" s="490">
        <f>'T 5.7'!H35+'T 5.8'!H35</f>
        <v>4.3728700790000001</v>
      </c>
      <c r="I35" s="490">
        <f>'T 5.7'!I35+'T 5.8'!I35</f>
        <v>4.6276301599999998</v>
      </c>
      <c r="J35" s="490">
        <f>'T 5.7'!J35+'T 5.8'!J35</f>
        <v>9.0005002389999991</v>
      </c>
    </row>
    <row r="36" spans="1:10" ht="14.25" customHeight="1" x14ac:dyDescent="0.2">
      <c r="A36" s="479" t="s">
        <v>331</v>
      </c>
      <c r="B36" s="492">
        <f>'T 5.7'!B36+'T 5.8'!B36</f>
        <v>5.1963381689999997</v>
      </c>
      <c r="C36" s="492">
        <f>'T 5.7'!C36+'T 5.8'!C36</f>
        <v>21.679095739000001</v>
      </c>
      <c r="D36" s="492">
        <f>'T 5.7'!D36+'T 5.8'!D36</f>
        <v>14.813378178999999</v>
      </c>
      <c r="E36" s="492">
        <f>'T 5.7'!E36+'T 5.8'!E36</f>
        <v>2.32630823</v>
      </c>
      <c r="F36" s="492">
        <f>'T 5.7'!F36+'T 5.8'!F36</f>
        <v>0.15476810000000002</v>
      </c>
      <c r="G36" s="492" t="s">
        <v>84</v>
      </c>
      <c r="H36" s="493">
        <f>'T 5.7'!H36+'T 5.8'!H36</f>
        <v>26.875433907999998</v>
      </c>
      <c r="I36" s="493">
        <f>'T 5.7'!I36+'T 5.8'!I36</f>
        <v>17.294454508999998</v>
      </c>
      <c r="J36" s="493">
        <f>'T 5.7'!J36+'T 5.8'!J36</f>
        <v>44.169888416999996</v>
      </c>
    </row>
    <row r="37" spans="1:10" ht="14.25" customHeight="1" x14ac:dyDescent="0.2">
      <c r="A37" s="478" t="s">
        <v>611</v>
      </c>
      <c r="B37" s="489">
        <f>'T 5.7'!B37+'T 5.8'!B37</f>
        <v>33.275565720000003</v>
      </c>
      <c r="C37" s="489">
        <f>'T 5.7'!C37+'T 5.8'!C37</f>
        <v>325.91453896999997</v>
      </c>
      <c r="D37" s="489">
        <f>'T 5.7'!D37+'T 5.8'!D37</f>
        <v>273.23643503800002</v>
      </c>
      <c r="E37" s="489">
        <f>'T 5.7'!E37+'T 5.8'!E37</f>
        <v>73.428869818999999</v>
      </c>
      <c r="F37" s="489">
        <f>'T 5.7'!F37+'T 5.8'!F37</f>
        <v>17.873061569000001</v>
      </c>
      <c r="G37" s="489" t="s">
        <v>84</v>
      </c>
      <c r="H37" s="490">
        <f>'T 5.7'!H37+'T 5.8'!H37</f>
        <v>359.19010469</v>
      </c>
      <c r="I37" s="490">
        <f>'T 5.7'!I37+'T 5.8'!I37</f>
        <v>364.53836642600004</v>
      </c>
      <c r="J37" s="490">
        <f>'T 5.7'!J37+'T 5.8'!J37</f>
        <v>723.72847111599992</v>
      </c>
    </row>
    <row r="38" spans="1:10" ht="14.25" customHeight="1" x14ac:dyDescent="0.2">
      <c r="A38" s="479" t="s">
        <v>612</v>
      </c>
      <c r="B38" s="488">
        <f>'T 5.7'!B38+'T 5.8'!B38</f>
        <v>5.0887470089999995</v>
      </c>
      <c r="C38" s="488">
        <f>'T 5.7'!C38+'T 5.8'!C38</f>
        <v>30.907540928</v>
      </c>
      <c r="D38" s="488">
        <f>'T 5.7'!D38+'T 5.8'!D38</f>
        <v>24.634265449000001</v>
      </c>
      <c r="E38" s="488">
        <f>'T 5.7'!E38+'T 5.8'!E38</f>
        <v>8.8442690200000005</v>
      </c>
      <c r="F38" s="488">
        <f>'T 5.7'!F38+'T 5.8'!F38</f>
        <v>0.38113049999999998</v>
      </c>
      <c r="G38" s="488" t="s">
        <v>84</v>
      </c>
      <c r="H38" s="267">
        <f>'T 5.7'!H38+'T 5.8'!H38</f>
        <v>35.996287936999998</v>
      </c>
      <c r="I38" s="267">
        <f>'T 5.7'!I38+'T 5.8'!I38</f>
        <v>33.859664968999994</v>
      </c>
      <c r="J38" s="267">
        <f>'T 5.7'!J38+'T 5.8'!J38</f>
        <v>69.855952905999999</v>
      </c>
    </row>
    <row r="39" spans="1:10" ht="14.25" customHeight="1" x14ac:dyDescent="0.2">
      <c r="A39" s="478" t="s">
        <v>637</v>
      </c>
      <c r="B39" s="494">
        <f>'T 5.7'!B39+'T 5.8'!B39</f>
        <v>24.396858220000002</v>
      </c>
      <c r="C39" s="494">
        <f>'T 5.7'!C39+'T 5.8'!C39</f>
        <v>244.33057296000001</v>
      </c>
      <c r="D39" s="494">
        <f>'T 5.7'!D39+'T 5.8'!D39</f>
        <v>207.15092563899998</v>
      </c>
      <c r="E39" s="494">
        <f>'T 5.7'!E39+'T 5.8'!E39</f>
        <v>49.794976747999996</v>
      </c>
      <c r="F39" s="494">
        <f>'T 5.7'!F39+'T 5.8'!F39</f>
        <v>16.726161578999999</v>
      </c>
      <c r="G39" s="494" t="s">
        <v>84</v>
      </c>
      <c r="H39" s="495">
        <f>'T 5.7'!H39+'T 5.8'!H39</f>
        <v>268.72743118000005</v>
      </c>
      <c r="I39" s="495">
        <f>'T 5.7'!I39+'T 5.8'!I39</f>
        <v>273.672063966</v>
      </c>
      <c r="J39" s="495">
        <f>'T 5.7'!J39+'T 5.8'!J39</f>
        <v>542.39949514600005</v>
      </c>
    </row>
    <row r="40" spans="1:10" s="7" customFormat="1" ht="14.25" customHeight="1" x14ac:dyDescent="0.2">
      <c r="A40" s="479" t="s">
        <v>636</v>
      </c>
      <c r="B40" s="492">
        <f>'T 5.7'!B40+'T 5.8'!B40</f>
        <v>2.1678243999999998</v>
      </c>
      <c r="C40" s="492">
        <f>'T 5.7'!C40+'T 5.8'!C40</f>
        <v>17.898109760000001</v>
      </c>
      <c r="D40" s="492">
        <f>'T 5.7'!D40+'T 5.8'!D40</f>
        <v>15.819473970000001</v>
      </c>
      <c r="E40" s="492">
        <f>'T 5.7'!E40+'T 5.8'!E40</f>
        <v>5.1132675190000008</v>
      </c>
      <c r="F40" s="492">
        <f>'T 5.7'!F40+'T 5.8'!F40</f>
        <v>0.65476948999999995</v>
      </c>
      <c r="G40" s="492" t="s">
        <v>84</v>
      </c>
      <c r="H40" s="493">
        <f>'T 5.7'!H40+'T 5.8'!H40</f>
        <v>20.065934159999998</v>
      </c>
      <c r="I40" s="493">
        <f>'T 5.7'!I40+'T 5.8'!I40</f>
        <v>21.587510978999997</v>
      </c>
      <c r="J40" s="493">
        <f>'T 5.7'!J40+'T 5.8'!J40</f>
        <v>41.653445138999999</v>
      </c>
    </row>
    <row r="41" spans="1:10" ht="14.25" customHeight="1" x14ac:dyDescent="0.2">
      <c r="A41" s="478" t="s">
        <v>638</v>
      </c>
      <c r="B41" s="494">
        <f>'T 5.7'!B41+'T 5.8'!B41</f>
        <v>0</v>
      </c>
      <c r="C41" s="494">
        <f>'T 5.7'!C41+'T 5.8'!C41</f>
        <v>1.88569736</v>
      </c>
      <c r="D41" s="494">
        <f>'T 5.7'!D41+'T 5.8'!D41</f>
        <v>5.0686809999999999E-2</v>
      </c>
      <c r="E41" s="494">
        <f>'T 5.7'!E41+'T 5.8'!E41</f>
        <v>0.15036792999999998</v>
      </c>
      <c r="F41" s="494">
        <f>'T 5.7'!F41+'T 5.8'!F41</f>
        <v>0</v>
      </c>
      <c r="G41" s="494" t="s">
        <v>84</v>
      </c>
      <c r="H41" s="495">
        <f>'T 5.7'!H41+'T 5.8'!H41</f>
        <v>1.88569736</v>
      </c>
      <c r="I41" s="495">
        <f>'T 5.7'!I41+'T 5.8'!I41</f>
        <v>0.20105473999999998</v>
      </c>
      <c r="J41" s="495">
        <f>'T 5.7'!J41+'T 5.8'!J41</f>
        <v>2.0867521</v>
      </c>
    </row>
    <row r="42" spans="1:10" ht="14.25" customHeight="1" x14ac:dyDescent="0.2">
      <c r="A42" s="479" t="s">
        <v>639</v>
      </c>
      <c r="B42" s="492">
        <f>'T 5.7'!B42+'T 5.8'!B42</f>
        <v>1.6221360889999998</v>
      </c>
      <c r="C42" s="492">
        <f>'T 5.7'!C42+'T 5.8'!C42</f>
        <v>30.892617959999999</v>
      </c>
      <c r="D42" s="492">
        <f>'T 5.7'!D42+'T 5.8'!D42</f>
        <v>25.581083168999999</v>
      </c>
      <c r="E42" s="492">
        <f>'T 5.7'!E42+'T 5.8'!E42</f>
        <v>9.5259885999999998</v>
      </c>
      <c r="F42" s="492">
        <f>'T 5.7'!F42+'T 5.8'!F42</f>
        <v>0.111</v>
      </c>
      <c r="G42" s="492" t="s">
        <v>84</v>
      </c>
      <c r="H42" s="493">
        <f>'T 5.7'!H42+'T 5.8'!H42</f>
        <v>32.514754048999997</v>
      </c>
      <c r="I42" s="493">
        <f>'T 5.7'!I42+'T 5.8'!I42</f>
        <v>35.218071768999998</v>
      </c>
      <c r="J42" s="493">
        <f>'T 5.7'!J42+'T 5.8'!J42</f>
        <v>67.732825817999995</v>
      </c>
    </row>
    <row r="43" spans="1:10" ht="14.25" customHeight="1" x14ac:dyDescent="0.2">
      <c r="A43" s="504" t="s">
        <v>613</v>
      </c>
      <c r="B43" s="505">
        <f>'T 5.7'!B43+'T 5.8'!B43</f>
        <v>13.197919208</v>
      </c>
      <c r="C43" s="505">
        <f>'T 5.7'!C43+'T 5.8'!C43</f>
        <v>154.661443789</v>
      </c>
      <c r="D43" s="505">
        <f>'T 5.7'!D43+'T 5.8'!D43</f>
        <v>133.16233342999999</v>
      </c>
      <c r="E43" s="505">
        <f>'T 5.7'!E43+'T 5.8'!E43</f>
        <v>67.728814350000007</v>
      </c>
      <c r="F43" s="505">
        <f>'T 5.7'!F43+'T 5.8'!F43</f>
        <v>5.0999151700000001</v>
      </c>
      <c r="G43" s="505" t="s">
        <v>84</v>
      </c>
      <c r="H43" s="506">
        <f>'T 5.7'!H43+'T 5.8'!H43</f>
        <v>167.85936299700001</v>
      </c>
      <c r="I43" s="506">
        <f>'T 5.7'!I43+'T 5.8'!I43</f>
        <v>205.99106295000001</v>
      </c>
      <c r="J43" s="506">
        <f>'T 5.7'!J43+'T 5.8'!J43</f>
        <v>373.85042594700002</v>
      </c>
    </row>
    <row r="44" spans="1:10" ht="14.25" customHeight="1" x14ac:dyDescent="0.2">
      <c r="A44" s="479" t="s">
        <v>614</v>
      </c>
      <c r="B44" s="492">
        <f>'T 5.7'!B44+'T 5.8'!B44</f>
        <v>1.1831088300000001</v>
      </c>
      <c r="C44" s="492">
        <f>'T 5.7'!C44+'T 5.8'!C44</f>
        <v>12.23463173</v>
      </c>
      <c r="D44" s="492">
        <f>'T 5.7'!D44+'T 5.8'!D44</f>
        <v>10.045809028999999</v>
      </c>
      <c r="E44" s="492">
        <f>'T 5.7'!E44+'T 5.8'!E44</f>
        <v>8.9934354799999987</v>
      </c>
      <c r="F44" s="492">
        <f>'T 5.7'!F44+'T 5.8'!F44</f>
        <v>0.37213562</v>
      </c>
      <c r="G44" s="492" t="s">
        <v>84</v>
      </c>
      <c r="H44" s="493">
        <f>'T 5.7'!H44+'T 5.8'!H44</f>
        <v>13.41774056</v>
      </c>
      <c r="I44" s="493">
        <f>'T 5.7'!I44+'T 5.8'!I44</f>
        <v>19.411380128999998</v>
      </c>
      <c r="J44" s="493">
        <f>'T 5.7'!J44+'T 5.8'!J44</f>
        <v>32.829120689</v>
      </c>
    </row>
    <row r="45" spans="1:10" ht="14.25" customHeight="1" x14ac:dyDescent="0.2">
      <c r="A45" s="478" t="s">
        <v>615</v>
      </c>
      <c r="B45" s="494">
        <f>'T 5.7'!B45+'T 5.8'!B45</f>
        <v>7.6491868399999996</v>
      </c>
      <c r="C45" s="494">
        <f>'T 5.7'!C45+'T 5.8'!C45</f>
        <v>110.73696787999999</v>
      </c>
      <c r="D45" s="494">
        <f>'T 5.7'!D45+'T 5.8'!D45</f>
        <v>94.346149909000005</v>
      </c>
      <c r="E45" s="494">
        <f>'T 5.7'!E45+'T 5.8'!E45</f>
        <v>44.303236458000001</v>
      </c>
      <c r="F45" s="494">
        <f>'T 5.7'!F45+'T 5.8'!F45</f>
        <v>2.5456944500000001</v>
      </c>
      <c r="G45" s="494" t="s">
        <v>84</v>
      </c>
      <c r="H45" s="495">
        <f>'T 5.7'!H45+'T 5.8'!H45</f>
        <v>118.38615471999998</v>
      </c>
      <c r="I45" s="495">
        <f>'T 5.7'!I45+'T 5.8'!I45</f>
        <v>141.19508081700002</v>
      </c>
      <c r="J45" s="495">
        <f>'T 5.7'!J45+'T 5.8'!J45</f>
        <v>259.581235537</v>
      </c>
    </row>
    <row r="46" spans="1:10" s="7" customFormat="1" ht="14.25" customHeight="1" x14ac:dyDescent="0.2">
      <c r="A46" s="479" t="s">
        <v>616</v>
      </c>
      <c r="B46" s="492">
        <f>'T 5.7'!B46+'T 5.8'!B46</f>
        <v>0.20601011999999999</v>
      </c>
      <c r="C46" s="492">
        <f>'T 5.7'!C46+'T 5.8'!C46</f>
        <v>14.956845700000001</v>
      </c>
      <c r="D46" s="492">
        <f>'T 5.7'!D46+'T 5.8'!D46</f>
        <v>11.900593239000001</v>
      </c>
      <c r="E46" s="492">
        <f>'T 5.7'!E46+'T 5.8'!E46</f>
        <v>6.1062693789999996</v>
      </c>
      <c r="F46" s="492">
        <f>'T 5.7'!F46+'T 5.8'!F46</f>
        <v>0</v>
      </c>
      <c r="G46" s="492" t="s">
        <v>84</v>
      </c>
      <c r="H46" s="493">
        <f>'T 5.7'!H46+'T 5.8'!H46</f>
        <v>15.162855820000003</v>
      </c>
      <c r="I46" s="493">
        <f>'T 5.7'!I46+'T 5.8'!I46</f>
        <v>18.006862618</v>
      </c>
      <c r="J46" s="493">
        <f>'T 5.7'!J46+'T 5.8'!J46</f>
        <v>33.169718438000004</v>
      </c>
    </row>
    <row r="47" spans="1:10" ht="14.25" customHeight="1" x14ac:dyDescent="0.2">
      <c r="A47" s="478" t="s">
        <v>645</v>
      </c>
      <c r="B47" s="494">
        <f>'T 5.7'!B47+'T 5.8'!B47</f>
        <v>1.51615627</v>
      </c>
      <c r="C47" s="494">
        <f>'T 5.7'!C47+'T 5.8'!C47</f>
        <v>9.2470211199999994</v>
      </c>
      <c r="D47" s="494">
        <f>'T 5.7'!D47+'T 5.8'!D47</f>
        <v>13.457624229</v>
      </c>
      <c r="E47" s="494">
        <f>'T 5.7'!E47+'T 5.8'!E47</f>
        <v>8.426715239</v>
      </c>
      <c r="F47" s="494">
        <f>'T 5.7'!F47+'T 5.8'!F47</f>
        <v>0</v>
      </c>
      <c r="G47" s="494" t="s">
        <v>84</v>
      </c>
      <c r="H47" s="495">
        <f>'T 5.7'!H47+'T 5.8'!H47</f>
        <v>10.763177389999999</v>
      </c>
      <c r="I47" s="495">
        <f>'T 5.7'!I47+'T 5.8'!I47</f>
        <v>21.884339468</v>
      </c>
      <c r="J47" s="495">
        <f>'T 5.7'!J47+'T 5.8'!J47</f>
        <v>32.647516858000003</v>
      </c>
    </row>
    <row r="48" spans="1:10" ht="15.75" customHeight="1" x14ac:dyDescent="0.2">
      <c r="A48" s="476" t="s">
        <v>646</v>
      </c>
      <c r="B48" s="488">
        <f>'T 5.7'!B48+'T 5.8'!B48</f>
        <v>5.9270204500000006</v>
      </c>
      <c r="C48" s="488">
        <f>'T 5.7'!C48+'T 5.8'!C48</f>
        <v>86.533101059000003</v>
      </c>
      <c r="D48" s="488">
        <f>'T 5.7'!D48+'T 5.8'!D48</f>
        <v>68.987932438999991</v>
      </c>
      <c r="E48" s="488">
        <f>'T 5.7'!E48+'T 5.8'!E48</f>
        <v>29.77025184</v>
      </c>
      <c r="F48" s="488">
        <f>'T 5.7'!F48+'T 5.8'!F48</f>
        <v>2.5456944500000001</v>
      </c>
      <c r="G48" s="488" t="s">
        <v>84</v>
      </c>
      <c r="H48" s="267">
        <f>'T 5.7'!H48+'T 5.8'!H48</f>
        <v>92.460121509000004</v>
      </c>
      <c r="I48" s="267">
        <f>'T 5.7'!I48+'T 5.8'!I48</f>
        <v>101.30387872899999</v>
      </c>
      <c r="J48" s="267">
        <f>'T 5.7'!J48+'T 5.8'!J48</f>
        <v>193.76400023799999</v>
      </c>
    </row>
    <row r="49" spans="1:10" s="47" customFormat="1" ht="15.75" customHeight="1" x14ac:dyDescent="0.2">
      <c r="A49" s="477" t="s">
        <v>617</v>
      </c>
      <c r="B49" s="489">
        <f>'T 5.7'!B49+'T 5.8'!B49</f>
        <v>4.3656235399999996</v>
      </c>
      <c r="C49" s="489">
        <f>'T 5.7'!C49+'T 5.8'!C49</f>
        <v>31.689844180000001</v>
      </c>
      <c r="D49" s="489">
        <f>'T 5.7'!D49+'T 5.8'!D49</f>
        <v>28.770374488000002</v>
      </c>
      <c r="E49" s="489">
        <f>'T 5.7'!E49+'T 5.8'!E49</f>
        <v>14.432142410000001</v>
      </c>
      <c r="F49" s="489">
        <f>'T 5.7'!F49+'T 5.8'!F49</f>
        <v>2.1820851000000001</v>
      </c>
      <c r="G49" s="489" t="s">
        <v>84</v>
      </c>
      <c r="H49" s="490">
        <f>'T 5.7'!H49+'T 5.8'!H49</f>
        <v>36.055467720000003</v>
      </c>
      <c r="I49" s="490">
        <f>'T 5.7'!I49+'T 5.8'!I49</f>
        <v>45.384601998000008</v>
      </c>
      <c r="J49" s="490">
        <f>'T 5.7'!J49+'T 5.8'!J49</f>
        <v>81.440069718000004</v>
      </c>
    </row>
    <row r="50" spans="1:10" s="7" customFormat="1" ht="14.25" customHeight="1" x14ac:dyDescent="0.2">
      <c r="A50" s="501" t="s">
        <v>618</v>
      </c>
      <c r="B50" s="502">
        <f>'T 5.7'!B50+'T 5.8'!B50</f>
        <v>95.554462528999991</v>
      </c>
      <c r="C50" s="502">
        <f>'T 5.7'!C50+'T 5.8'!C50</f>
        <v>705.31119159800005</v>
      </c>
      <c r="D50" s="502">
        <f>'T 5.7'!D50+'T 5.8'!D50</f>
        <v>496.06595066</v>
      </c>
      <c r="E50" s="502">
        <f>'T 5.7'!E50+'T 5.8'!E50</f>
        <v>251.40131044</v>
      </c>
      <c r="F50" s="502">
        <f>'T 5.7'!F50+'T 5.8'!F50</f>
        <v>7.0457971400000003</v>
      </c>
      <c r="G50" s="502" t="s">
        <v>84</v>
      </c>
      <c r="H50" s="503">
        <f>'T 5.7'!H50+'T 5.8'!H50</f>
        <v>800.86565412700008</v>
      </c>
      <c r="I50" s="503">
        <f>'T 5.7'!I50+'T 5.8'!I50</f>
        <v>754.51305823999996</v>
      </c>
      <c r="J50" s="503">
        <f>'T 5.7'!J50+'T 5.8'!J50</f>
        <v>1555.3787123669999</v>
      </c>
    </row>
    <row r="51" spans="1:10" ht="14.25" customHeight="1" x14ac:dyDescent="0.2">
      <c r="A51" s="477" t="s">
        <v>619</v>
      </c>
      <c r="B51" s="489">
        <f>'T 5.7'!B51+'T 5.8'!B51</f>
        <v>2.7363945490000003</v>
      </c>
      <c r="C51" s="489">
        <f>'T 5.7'!C51+'T 5.8'!C51</f>
        <v>57.445586209999995</v>
      </c>
      <c r="D51" s="489">
        <f>'T 5.7'!D51+'T 5.8'!D51</f>
        <v>46.065867339</v>
      </c>
      <c r="E51" s="489">
        <f>'T 5.7'!E51+'T 5.8'!E51</f>
        <v>17.179395307999997</v>
      </c>
      <c r="F51" s="489">
        <f>'T 5.7'!F51+'T 5.8'!F51</f>
        <v>0.40043505000000001</v>
      </c>
      <c r="G51" s="489" t="s">
        <v>84</v>
      </c>
      <c r="H51" s="490">
        <f>'T 5.7'!H51+'T 5.8'!H51</f>
        <v>60.181980758999991</v>
      </c>
      <c r="I51" s="490">
        <f>'T 5.7'!I51+'T 5.8'!I51</f>
        <v>63.645697697000003</v>
      </c>
      <c r="J51" s="490">
        <f>'T 5.7'!J51+'T 5.8'!J51</f>
        <v>123.827678456</v>
      </c>
    </row>
    <row r="52" spans="1:10" ht="14.25" customHeight="1" x14ac:dyDescent="0.2">
      <c r="A52" s="476" t="s">
        <v>620</v>
      </c>
      <c r="B52" s="488">
        <f>'T 5.7'!B52+'T 5.8'!B52</f>
        <v>74.630475958999995</v>
      </c>
      <c r="C52" s="488">
        <f>'T 5.7'!C52+'T 5.8'!C52</f>
        <v>532.09911582899997</v>
      </c>
      <c r="D52" s="488">
        <f>'T 5.7'!D52+'T 5.8'!D52</f>
        <v>356.45324525000001</v>
      </c>
      <c r="E52" s="488">
        <f>'T 5.7'!E52+'T 5.8'!E52</f>
        <v>190.53532109999998</v>
      </c>
      <c r="F52" s="488">
        <f>'T 5.7'!F52+'T 5.8'!F52</f>
        <v>1.9603033299999999</v>
      </c>
      <c r="G52" s="488" t="s">
        <v>84</v>
      </c>
      <c r="H52" s="267">
        <f>'T 5.7'!H52+'T 5.8'!H52</f>
        <v>606.72959178799999</v>
      </c>
      <c r="I52" s="267">
        <f>'T 5.7'!I52+'T 5.8'!I52</f>
        <v>548.94886967999992</v>
      </c>
      <c r="J52" s="267">
        <f>'T 5.7'!J52+'T 5.8'!J52</f>
        <v>1155.678461468</v>
      </c>
    </row>
    <row r="53" spans="1:10" ht="14.25" customHeight="1" x14ac:dyDescent="0.2">
      <c r="A53" s="477" t="s">
        <v>621</v>
      </c>
      <c r="B53" s="489">
        <f>'T 5.7'!B53+'T 5.8'!B53</f>
        <v>3.0275368299999998</v>
      </c>
      <c r="C53" s="489">
        <f>'T 5.7'!C53+'T 5.8'!C53</f>
        <v>5.584803849</v>
      </c>
      <c r="D53" s="489">
        <f>'T 5.7'!D53+'T 5.8'!D53</f>
        <v>3.7650988200000004</v>
      </c>
      <c r="E53" s="489">
        <f>'T 5.7'!E53+'T 5.8'!E53</f>
        <v>0.81221994000000008</v>
      </c>
      <c r="F53" s="489">
        <f>'T 5.7'!F53+'T 5.8'!F53</f>
        <v>0</v>
      </c>
      <c r="G53" s="489" t="s">
        <v>84</v>
      </c>
      <c r="H53" s="490">
        <f>'T 5.7'!H53+'T 5.8'!H53</f>
        <v>8.612340678999999</v>
      </c>
      <c r="I53" s="490">
        <f>'T 5.7'!I53+'T 5.8'!I53</f>
        <v>4.5773187599999998</v>
      </c>
      <c r="J53" s="490">
        <f>'T 5.7'!J53+'T 5.8'!J53</f>
        <v>13.189659439</v>
      </c>
    </row>
    <row r="54" spans="1:10" ht="14.25" customHeight="1" x14ac:dyDescent="0.2">
      <c r="A54" s="476" t="s">
        <v>622</v>
      </c>
      <c r="B54" s="488">
        <f>'T 5.7'!B54+'T 5.8'!B54</f>
        <v>6.379455179999999</v>
      </c>
      <c r="C54" s="488">
        <f>'T 5.7'!C54+'T 5.8'!C54</f>
        <v>73.258536539999994</v>
      </c>
      <c r="D54" s="488">
        <f>'T 5.7'!D54+'T 5.8'!D54</f>
        <v>56.00338009</v>
      </c>
      <c r="E54" s="488">
        <f>'T 5.7'!E54+'T 5.8'!E54</f>
        <v>30.407599800000003</v>
      </c>
      <c r="F54" s="488">
        <f>'T 5.7'!F54+'T 5.8'!F54</f>
        <v>2.0195711999999997</v>
      </c>
      <c r="G54" s="488" t="s">
        <v>84</v>
      </c>
      <c r="H54" s="267">
        <f>'T 5.7'!H54+'T 5.8'!H54</f>
        <v>79.637991720000002</v>
      </c>
      <c r="I54" s="267">
        <f>'T 5.7'!I54+'T 5.8'!I54</f>
        <v>88.430551090000009</v>
      </c>
      <c r="J54" s="267">
        <f>'T 5.7'!J54+'T 5.8'!J54</f>
        <v>168.06854281</v>
      </c>
    </row>
    <row r="55" spans="1:10" s="7" customFormat="1" ht="14.25" customHeight="1" x14ac:dyDescent="0.2">
      <c r="A55" s="478" t="s">
        <v>623</v>
      </c>
      <c r="B55" s="494">
        <f>'T 5.7'!B55+'T 5.8'!B55</f>
        <v>8.7806000100000006</v>
      </c>
      <c r="C55" s="494">
        <f>'T 5.7'!C55+'T 5.8'!C55</f>
        <v>36.923149168999998</v>
      </c>
      <c r="D55" s="494">
        <f>'T 5.7'!D55+'T 5.8'!D55</f>
        <v>33.778359160000001</v>
      </c>
      <c r="E55" s="494">
        <f>'T 5.7'!E55+'T 5.8'!E55</f>
        <v>12.46677429</v>
      </c>
      <c r="F55" s="494">
        <f>'T 5.7'!F55+'T 5.8'!F55</f>
        <v>2.6654875599999999</v>
      </c>
      <c r="G55" s="494" t="s">
        <v>84</v>
      </c>
      <c r="H55" s="495">
        <f>'T 5.7'!H55+'T 5.8'!H55</f>
        <v>45.703749178999999</v>
      </c>
      <c r="I55" s="495">
        <f>'T 5.7'!I55+'T 5.8'!I55</f>
        <v>48.91062101</v>
      </c>
      <c r="J55" s="495">
        <f>'T 5.7'!J55+'T 5.8'!J55</f>
        <v>94.614370188999999</v>
      </c>
    </row>
    <row r="56" spans="1:10" s="47" customFormat="1" ht="14.25" customHeight="1" x14ac:dyDescent="0.2">
      <c r="A56" s="507" t="s">
        <v>624</v>
      </c>
      <c r="B56" s="508">
        <f>'T 5.7'!B56+'T 5.8'!B56</f>
        <v>38.272610979999996</v>
      </c>
      <c r="C56" s="508">
        <f>'T 5.7'!C56+'T 5.8'!C56</f>
        <v>256.10435253999998</v>
      </c>
      <c r="D56" s="508">
        <f>'T 5.7'!D56+'T 5.8'!D56</f>
        <v>238.460794749</v>
      </c>
      <c r="E56" s="508">
        <f>'T 5.7'!E56+'T 5.8'!E56</f>
        <v>104.93581313999999</v>
      </c>
      <c r="F56" s="508">
        <f>'T 5.7'!F56+'T 5.8'!F56</f>
        <v>21.674628098999996</v>
      </c>
      <c r="G56" s="508" t="s">
        <v>84</v>
      </c>
      <c r="H56" s="509">
        <f>'T 5.7'!H56+'T 5.8'!H56</f>
        <v>294.37696352</v>
      </c>
      <c r="I56" s="509">
        <f>'T 5.7'!I56+'T 5.8'!I56</f>
        <v>365.07123598800001</v>
      </c>
      <c r="J56" s="509">
        <f>'T 5.7'!J56+'T 5.8'!J56</f>
        <v>659.44819950800002</v>
      </c>
    </row>
    <row r="57" spans="1:10" ht="14.25" customHeight="1" x14ac:dyDescent="0.2">
      <c r="A57" s="478" t="s">
        <v>625</v>
      </c>
      <c r="B57" s="494">
        <f>'T 5.7'!B57+'T 5.8'!B57</f>
        <v>4.1803104390000003</v>
      </c>
      <c r="C57" s="494">
        <f>'T 5.7'!C57+'T 5.8'!C57</f>
        <v>24.090854028999999</v>
      </c>
      <c r="D57" s="494">
        <f>'T 5.7'!D57+'T 5.8'!D57</f>
        <v>22.879949939999999</v>
      </c>
      <c r="E57" s="494">
        <f>'T 5.7'!E57+'T 5.8'!E57</f>
        <v>25.073002550000002</v>
      </c>
      <c r="F57" s="494">
        <f>'T 5.7'!F57+'T 5.8'!F57</f>
        <v>1.1776999999999999E-4</v>
      </c>
      <c r="G57" s="494" t="s">
        <v>84</v>
      </c>
      <c r="H57" s="495">
        <f>'T 5.7'!H57+'T 5.8'!H57</f>
        <v>28.271164468000002</v>
      </c>
      <c r="I57" s="495">
        <f>'T 5.7'!I57+'T 5.8'!I57</f>
        <v>47.953070260000004</v>
      </c>
      <c r="J57" s="495">
        <f>'T 5.7'!J57+'T 5.8'!J57</f>
        <v>76.224234727999999</v>
      </c>
    </row>
    <row r="58" spans="1:10" ht="14.25" customHeight="1" x14ac:dyDescent="0.2">
      <c r="A58" s="479" t="s">
        <v>332</v>
      </c>
      <c r="B58" s="492">
        <f>'T 5.7'!B58+'T 5.8'!B58</f>
        <v>1.3788288789999998</v>
      </c>
      <c r="C58" s="492">
        <f>'T 5.7'!C58+'T 5.8'!C58</f>
        <v>12.874611889000001</v>
      </c>
      <c r="D58" s="492">
        <f>'T 5.7'!D58+'T 5.8'!D58</f>
        <v>11.904962448999999</v>
      </c>
      <c r="E58" s="492">
        <f>'T 5.7'!E58+'T 5.8'!E58</f>
        <v>5.6138636500000008</v>
      </c>
      <c r="F58" s="492">
        <f>'T 5.7'!F58+'T 5.8'!F58</f>
        <v>0</v>
      </c>
      <c r="G58" s="492" t="s">
        <v>84</v>
      </c>
      <c r="H58" s="493">
        <f>'T 5.7'!H58+'T 5.8'!H58</f>
        <v>14.253440768000001</v>
      </c>
      <c r="I58" s="493">
        <f>'T 5.7'!I58+'T 5.8'!I58</f>
        <v>17.518826098999998</v>
      </c>
      <c r="J58" s="493">
        <f>'T 5.7'!J58+'T 5.8'!J58</f>
        <v>31.772266867000003</v>
      </c>
    </row>
    <row r="59" spans="1:10" ht="14.25" customHeight="1" x14ac:dyDescent="0.2">
      <c r="A59" s="745" t="s">
        <v>626</v>
      </c>
      <c r="B59" s="489">
        <f>'T 5.7'!B59+'T 5.8'!B59</f>
        <v>8.1842945599999997</v>
      </c>
      <c r="C59" s="489">
        <f>'T 5.7'!C59+'T 5.8'!C59</f>
        <v>26.95857337</v>
      </c>
      <c r="D59" s="489">
        <f>'T 5.7'!D59+'T 5.8'!D59</f>
        <v>28.66932401</v>
      </c>
      <c r="E59" s="489">
        <f>'T 5.7'!E59+'T 5.8'!E59</f>
        <v>10.363262119999998</v>
      </c>
      <c r="F59" s="489">
        <f>'T 5.7'!F59+'T 5.8'!F59</f>
        <v>8.7361514000000007</v>
      </c>
      <c r="G59" s="489" t="s">
        <v>84</v>
      </c>
      <c r="H59" s="490">
        <f>'T 5.7'!H59+'T 5.8'!H59</f>
        <v>35.142867930000001</v>
      </c>
      <c r="I59" s="490">
        <f>'T 5.7'!I59+'T 5.8'!I59</f>
        <v>47.768737529999996</v>
      </c>
      <c r="J59" s="490">
        <f>'T 5.7'!J59+'T 5.8'!J59</f>
        <v>82.911605460000004</v>
      </c>
    </row>
    <row r="60" spans="1:10" s="7" customFormat="1" ht="14.25" customHeight="1" x14ac:dyDescent="0.2">
      <c r="A60" s="476" t="s">
        <v>627</v>
      </c>
      <c r="B60" s="488">
        <f>'T 5.7'!B60+'T 5.8'!B60</f>
        <v>23.13026674</v>
      </c>
      <c r="C60" s="488">
        <f>'T 5.7'!C60+'T 5.8'!C60</f>
        <v>172.795636849</v>
      </c>
      <c r="D60" s="488">
        <f>'T 5.7'!D60+'T 5.8'!D60</f>
        <v>154.12523836</v>
      </c>
      <c r="E60" s="488">
        <f>'T 5.7'!E60+'T 5.8'!E60</f>
        <v>55.984354378999996</v>
      </c>
      <c r="F60" s="488">
        <f>'T 5.7'!F60+'T 5.8'!F60</f>
        <v>12.930329148</v>
      </c>
      <c r="G60" s="488" t="s">
        <v>84</v>
      </c>
      <c r="H60" s="267">
        <f>'T 5.7'!H60+'T 5.8'!H60</f>
        <v>195.925903589</v>
      </c>
      <c r="I60" s="267">
        <f>'T 5.7'!I60+'T 5.8'!I60</f>
        <v>223.03992188699999</v>
      </c>
      <c r="J60" s="267">
        <f>'T 5.7'!J60+'T 5.8'!J60</f>
        <v>418.96582547600002</v>
      </c>
    </row>
    <row r="61" spans="1:10" s="7" customFormat="1" ht="14.25" customHeight="1" x14ac:dyDescent="0.2">
      <c r="A61" s="477" t="s">
        <v>628</v>
      </c>
      <c r="B61" s="494">
        <f>'T 5.7'!B61+'T 5.8'!B61</f>
        <v>1.3989103599999999</v>
      </c>
      <c r="C61" s="494">
        <f>'T 5.7'!C61+'T 5.8'!C61</f>
        <v>19.384676399</v>
      </c>
      <c r="D61" s="494">
        <f>'T 5.7'!D61+'T 5.8'!D61</f>
        <v>20.881319988999998</v>
      </c>
      <c r="E61" s="494">
        <f>'T 5.7'!E61+'T 5.8'!E61</f>
        <v>7.9013304390000005</v>
      </c>
      <c r="F61" s="494">
        <f>'T 5.7'!F61+'T 5.8'!F61</f>
        <v>8.0297800000000003E-3</v>
      </c>
      <c r="G61" s="494" t="s">
        <v>84</v>
      </c>
      <c r="H61" s="495">
        <f>'T 5.7'!H61+'T 5.8'!H61</f>
        <v>20.783586759000002</v>
      </c>
      <c r="I61" s="495">
        <f>'T 5.7'!I61+'T 5.8'!I61</f>
        <v>28.790680207999998</v>
      </c>
      <c r="J61" s="495">
        <f>'T 5.7'!J61+'T 5.8'!J61</f>
        <v>49.574266967</v>
      </c>
    </row>
    <row r="62" spans="1:10" s="7" customFormat="1" ht="14.25" customHeight="1" x14ac:dyDescent="0.2">
      <c r="A62" s="501" t="s">
        <v>629</v>
      </c>
      <c r="B62" s="508">
        <f>'T 5.7'!B62+'T 5.8'!B62</f>
        <v>37.954442039</v>
      </c>
      <c r="C62" s="508">
        <f>'T 5.7'!C62+'T 5.8'!C62</f>
        <v>272.59181022799999</v>
      </c>
      <c r="D62" s="508">
        <f>'T 5.7'!D62+'T 5.8'!D62</f>
        <v>212.61485321800001</v>
      </c>
      <c r="E62" s="508">
        <f>'T 5.7'!E62+'T 5.8'!E62</f>
        <v>85.975963659000001</v>
      </c>
      <c r="F62" s="508">
        <f>'T 5.7'!F62+'T 5.8'!F62</f>
        <v>25.658500819</v>
      </c>
      <c r="G62" s="508" t="s">
        <v>84</v>
      </c>
      <c r="H62" s="509">
        <f>'T 5.7'!H62+'T 5.8'!H62</f>
        <v>310.546252267</v>
      </c>
      <c r="I62" s="509">
        <f>'T 5.7'!I62+'T 5.8'!I62</f>
        <v>324.24931769599999</v>
      </c>
      <c r="J62" s="509">
        <f>'T 5.7'!J62+'T 5.8'!J62</f>
        <v>634.79556996299993</v>
      </c>
    </row>
    <row r="63" spans="1:10" s="7" customFormat="1" ht="14.25" customHeight="1" x14ac:dyDescent="0.2">
      <c r="A63" s="478" t="s">
        <v>630</v>
      </c>
      <c r="B63" s="494">
        <f>'T 5.7'!B63+'T 5.8'!B63</f>
        <v>14.680557989</v>
      </c>
      <c r="C63" s="494">
        <f>'T 5.7'!C63+'T 5.8'!C63</f>
        <v>162.935235119</v>
      </c>
      <c r="D63" s="494">
        <f>'T 5.7'!D63+'T 5.8'!D63</f>
        <v>118.65072509999999</v>
      </c>
      <c r="E63" s="494">
        <f>'T 5.7'!E63+'T 5.8'!E63</f>
        <v>57.267183699</v>
      </c>
      <c r="F63" s="494">
        <f>'T 5.7'!F63+'T 5.8'!F63</f>
        <v>18.186685499999999</v>
      </c>
      <c r="G63" s="494" t="s">
        <v>84</v>
      </c>
      <c r="H63" s="495">
        <f>'T 5.7'!H63+'T 5.8'!H63</f>
        <v>177.61579310799999</v>
      </c>
      <c r="I63" s="495">
        <f>'T 5.7'!I63+'T 5.8'!I63</f>
        <v>194.10459429899998</v>
      </c>
      <c r="J63" s="495">
        <f>'T 5.7'!J63+'T 5.8'!J63</f>
        <v>371.72038740699998</v>
      </c>
    </row>
    <row r="64" spans="1:10" s="7" customFormat="1" ht="14.25" customHeight="1" x14ac:dyDescent="0.2">
      <c r="A64" s="479" t="s">
        <v>333</v>
      </c>
      <c r="B64" s="492">
        <f>'T 5.7'!B64+'T 5.8'!B64</f>
        <v>0.80656260999999996</v>
      </c>
      <c r="C64" s="492">
        <f>'T 5.7'!C64+'T 5.8'!C64</f>
        <v>5.4589658590000001</v>
      </c>
      <c r="D64" s="492">
        <f>'T 5.7'!D64+'T 5.8'!D64</f>
        <v>2.3250048600000004</v>
      </c>
      <c r="E64" s="492">
        <f>'T 5.7'!E64+'T 5.8'!E64</f>
        <v>1.38602183</v>
      </c>
      <c r="F64" s="492">
        <f>'T 5.7'!F64+'T 5.8'!F64</f>
        <v>0</v>
      </c>
      <c r="G64" s="492" t="s">
        <v>84</v>
      </c>
      <c r="H64" s="493">
        <f>'T 5.7'!H64+'T 5.8'!H64</f>
        <v>6.2655284689999995</v>
      </c>
      <c r="I64" s="493">
        <f>'T 5.7'!I64+'T 5.8'!I64</f>
        <v>3.7110266900000002</v>
      </c>
      <c r="J64" s="493">
        <f>'T 5.7'!J64+'T 5.8'!J64</f>
        <v>9.9765551590000001</v>
      </c>
    </row>
    <row r="65" spans="1:10" s="7" customFormat="1" ht="14.25" customHeight="1" x14ac:dyDescent="0.2">
      <c r="A65" s="478" t="s">
        <v>631</v>
      </c>
      <c r="B65" s="533">
        <f>'T 5.7'!B65+'T 5.8'!B65</f>
        <v>0.43304893999999999</v>
      </c>
      <c r="C65" s="533">
        <f>'T 5.7'!C65+'T 5.8'!C65</f>
        <v>3.18323687</v>
      </c>
      <c r="D65" s="489">
        <f>'T 5.7'!D65+'T 5.8'!D65</f>
        <v>6.717718219</v>
      </c>
      <c r="E65" s="489">
        <f>'T 5.7'!E65+'T 5.8'!E65</f>
        <v>2.2968358100000001</v>
      </c>
      <c r="F65" s="489">
        <f>'T 5.7'!F65+'T 5.8'!F65</f>
        <v>0.27067828999999999</v>
      </c>
      <c r="G65" s="489" t="s">
        <v>84</v>
      </c>
      <c r="H65" s="490">
        <f>'T 5.7'!H65+'T 5.8'!H65</f>
        <v>3.6162858099999999</v>
      </c>
      <c r="I65" s="490">
        <f>'T 5.7'!I65+'T 5.8'!I65</f>
        <v>9.2852323190000003</v>
      </c>
      <c r="J65" s="490">
        <f>'T 5.7'!J65+'T 5.8'!J65</f>
        <v>12.901518128999999</v>
      </c>
    </row>
    <row r="66" spans="1:10" x14ac:dyDescent="0.2">
      <c r="A66" s="479" t="s">
        <v>632</v>
      </c>
      <c r="B66" s="492">
        <f>'T 5.7'!B66+'T 5.8'!B66</f>
        <v>1.4736799700000001</v>
      </c>
      <c r="C66" s="492">
        <f>'T 5.7'!C66+'T 5.8'!C66</f>
        <v>8.1209126480000009</v>
      </c>
      <c r="D66" s="492">
        <f>'T 5.7'!D66+'T 5.8'!D66</f>
        <v>5.3679519290000002</v>
      </c>
      <c r="E66" s="492">
        <f>'T 5.7'!E66+'T 5.8'!E66</f>
        <v>3.3213285089999998</v>
      </c>
      <c r="F66" s="492">
        <f>'T 5.7'!F66+'T 5.8'!F66</f>
        <v>0.28361548000000003</v>
      </c>
      <c r="G66" s="492" t="s">
        <v>84</v>
      </c>
      <c r="H66" s="493">
        <f>'T 5.7'!H66+'T 5.8'!H66</f>
        <v>9.5945926180000001</v>
      </c>
      <c r="I66" s="493">
        <f>'T 5.7'!I66+'T 5.8'!I66</f>
        <v>8.972895917999999</v>
      </c>
      <c r="J66" s="493">
        <f>'T 5.7'!J66+'T 5.8'!J66</f>
        <v>18.567488535999999</v>
      </c>
    </row>
    <row r="67" spans="1:10" x14ac:dyDescent="0.2">
      <c r="A67" s="745" t="s">
        <v>633</v>
      </c>
      <c r="B67" s="751">
        <f>'T 5.7'!B67+'T 5.8'!B67</f>
        <v>20.560592530000001</v>
      </c>
      <c r="C67" s="751">
        <f>'T 5.7'!C67+'T 5.8'!C67</f>
        <v>92.893459728999986</v>
      </c>
      <c r="D67" s="751">
        <f>'T 5.7'!D67+'T 5.8'!D67</f>
        <v>79.553453109999992</v>
      </c>
      <c r="E67" s="751">
        <f>'T 5.7'!E67+'T 5.8'!E67</f>
        <v>21.704593808999999</v>
      </c>
      <c r="F67" s="751">
        <f>'T 5.7'!F67+'T 5.8'!F67</f>
        <v>6.9175215500000009</v>
      </c>
      <c r="G67" s="751" t="s">
        <v>84</v>
      </c>
      <c r="H67" s="751">
        <f>'T 5.7'!H67+'T 5.8'!H67</f>
        <v>113.45405225899999</v>
      </c>
      <c r="I67" s="751">
        <f>'T 5.7'!I67+'T 5.8'!I67</f>
        <v>108.175568469</v>
      </c>
      <c r="J67" s="751">
        <f>'T 5.7'!J67+'T 5.8'!J67</f>
        <v>221.62962072799999</v>
      </c>
    </row>
    <row r="68" spans="1:10" x14ac:dyDescent="0.2">
      <c r="A68" s="742" t="s">
        <v>634</v>
      </c>
      <c r="B68" s="748">
        <f>'T 5.7'!B68+'T 5.8'!B68</f>
        <v>0</v>
      </c>
      <c r="C68" s="748">
        <f>'T 5.7'!C68+'T 5.8'!C68</f>
        <v>0.14374766</v>
      </c>
      <c r="D68" s="748">
        <f>'T 5.7'!D68+'T 5.8'!D68</f>
        <v>-2.2615999999999999E-4</v>
      </c>
      <c r="E68" s="748">
        <f>'T 5.7'!E68+'T 5.8'!E68</f>
        <v>0</v>
      </c>
      <c r="F68" s="748">
        <f>'T 5.7'!F68+'T 5.8'!F68</f>
        <v>0</v>
      </c>
      <c r="G68" s="748" t="s">
        <v>84</v>
      </c>
      <c r="H68" s="748">
        <f>'T 5.7'!H68+'T 5.8'!H68</f>
        <v>0.14374766</v>
      </c>
      <c r="I68" s="748">
        <f>'T 5.7'!I68+'T 5.8'!I68</f>
        <v>-2.2615999999999999E-4</v>
      </c>
      <c r="J68" s="748">
        <f>'T 5.7'!J68+'T 5.8'!J68</f>
        <v>0.1435215</v>
      </c>
    </row>
    <row r="69" spans="1:10" x14ac:dyDescent="0.2">
      <c r="A69" s="746" t="s">
        <v>648</v>
      </c>
      <c r="B69" s="739">
        <f>'T 5.7'!B69+'T 5.8'!B69</f>
        <v>497.191742428</v>
      </c>
      <c r="C69" s="739">
        <f>'T 5.7'!C69+'T 5.8'!C69</f>
        <v>3714.2132885790002</v>
      </c>
      <c r="D69" s="739">
        <f>'T 5.7'!D69+'T 5.8'!D69</f>
        <v>2774.0680321499995</v>
      </c>
      <c r="E69" s="739">
        <f>'T 5.7'!E69+'T 5.8'!E69</f>
        <v>1067.115752679</v>
      </c>
      <c r="F69" s="739">
        <f>'T 5.7'!F69+'T 5.8'!F69</f>
        <v>123.21471215999999</v>
      </c>
      <c r="G69" s="739" t="s">
        <v>84</v>
      </c>
      <c r="H69" s="739">
        <f>'T 5.7'!H69+'T 5.8'!H69</f>
        <v>4211.4050310070006</v>
      </c>
      <c r="I69" s="739">
        <f>'T 5.7'!I69+'T 5.8'!I69</f>
        <v>3964.3984969889998</v>
      </c>
      <c r="J69" s="739">
        <f>'T 5.7'!J69+'T 5.8'!J69</f>
        <v>8175.8035279960004</v>
      </c>
    </row>
    <row r="70" spans="1:10" x14ac:dyDescent="0.2">
      <c r="A70" s="747" t="s">
        <v>118</v>
      </c>
      <c r="B70" s="752">
        <f>'T 5.7'!B70</f>
        <v>4.909613899</v>
      </c>
      <c r="C70" s="752">
        <f>'T 5.7'!C70</f>
        <v>37.144886479999997</v>
      </c>
      <c r="D70" s="752">
        <f>'T 5.7'!D70</f>
        <v>25.07526064</v>
      </c>
      <c r="E70" s="752">
        <f>'T 5.7'!E70</f>
        <v>7.9298994500000006</v>
      </c>
      <c r="F70" s="752">
        <f>'T 5.7'!F70</f>
        <v>0.83523411000000003</v>
      </c>
      <c r="G70" s="752" t="str">
        <f>'T 5.7'!G70</f>
        <v>-</v>
      </c>
      <c r="H70" s="752">
        <f>'T 5.7'!H70</f>
        <v>42.054500378999997</v>
      </c>
      <c r="I70" s="752">
        <f>'T 5.7'!I70</f>
        <v>33.840394200000006</v>
      </c>
      <c r="J70" s="752">
        <f>'T 5.7'!J70</f>
        <v>75.89489457900001</v>
      </c>
    </row>
    <row r="71" spans="1:10" ht="15" customHeight="1" x14ac:dyDescent="0.2">
      <c r="A71" s="511" t="s">
        <v>663</v>
      </c>
      <c r="B71" s="3"/>
      <c r="C71" s="3"/>
      <c r="D71" s="212"/>
      <c r="E71" s="3"/>
      <c r="F71" s="3"/>
      <c r="G71" s="212"/>
      <c r="H71" s="3"/>
      <c r="I71" s="3"/>
      <c r="J71" s="3"/>
    </row>
    <row r="72" spans="1:10" ht="15" customHeight="1" x14ac:dyDescent="0.2">
      <c r="A72" s="511" t="s">
        <v>398</v>
      </c>
      <c r="B72" s="3"/>
      <c r="C72" s="3"/>
      <c r="D72" s="212"/>
      <c r="E72" s="3"/>
      <c r="F72" s="3"/>
      <c r="G72" s="212"/>
      <c r="H72" s="3"/>
      <c r="I72" s="3"/>
      <c r="J72" s="3"/>
    </row>
    <row r="73" spans="1:10" x14ac:dyDescent="0.2">
      <c r="A73" s="511" t="s">
        <v>647</v>
      </c>
      <c r="B73" s="3"/>
      <c r="C73" s="3"/>
      <c r="D73" s="212"/>
      <c r="E73" s="3"/>
      <c r="F73" s="3"/>
      <c r="G73" s="212"/>
      <c r="H73" s="3"/>
      <c r="I73" s="3"/>
      <c r="J73" s="3"/>
    </row>
    <row r="74" spans="1:10" x14ac:dyDescent="0.2">
      <c r="A74" s="38" t="s">
        <v>349</v>
      </c>
      <c r="B74" s="3"/>
      <c r="C74" s="3"/>
      <c r="D74" s="212"/>
      <c r="E74" s="3"/>
      <c r="F74" s="3"/>
      <c r="G74" s="212"/>
      <c r="H74" s="3"/>
      <c r="I74" s="3"/>
      <c r="J74" s="3"/>
    </row>
    <row r="75" spans="1:10" x14ac:dyDescent="0.2">
      <c r="A75" s="242" t="s">
        <v>742</v>
      </c>
      <c r="B75" s="3"/>
      <c r="C75" s="3"/>
      <c r="D75" s="212"/>
      <c r="E75" s="3"/>
      <c r="F75" s="3"/>
      <c r="G75" s="212"/>
      <c r="H75" s="3"/>
      <c r="I75" s="3"/>
      <c r="J75" s="3"/>
    </row>
    <row r="78" spans="1:10" ht="16.5" x14ac:dyDescent="0.25">
      <c r="A78" s="88" t="s">
        <v>812</v>
      </c>
    </row>
    <row r="79" spans="1:10" ht="13.5" thickBot="1" x14ac:dyDescent="0.25">
      <c r="A79" s="205"/>
      <c r="J79" s="398" t="s">
        <v>24</v>
      </c>
    </row>
    <row r="80" spans="1:10" x14ac:dyDescent="0.2">
      <c r="A80" s="204" t="s">
        <v>643</v>
      </c>
      <c r="B80" s="480" t="s">
        <v>34</v>
      </c>
      <c r="C80" s="480" t="s">
        <v>455</v>
      </c>
      <c r="D80" s="480" t="s">
        <v>457</v>
      </c>
      <c r="E80" s="480" t="s">
        <v>97</v>
      </c>
      <c r="F80" s="480" t="s">
        <v>267</v>
      </c>
      <c r="G80" s="481">
        <v>300000</v>
      </c>
      <c r="H80" s="758" t="s">
        <v>348</v>
      </c>
      <c r="I80" s="758" t="s">
        <v>348</v>
      </c>
      <c r="J80" s="758"/>
    </row>
    <row r="81" spans="1:10" x14ac:dyDescent="0.2">
      <c r="A81" s="203"/>
      <c r="B81" s="483" t="s">
        <v>454</v>
      </c>
      <c r="C81" s="483" t="s">
        <v>35</v>
      </c>
      <c r="D81" s="483" t="s">
        <v>35</v>
      </c>
      <c r="E81" s="483" t="s">
        <v>35</v>
      </c>
      <c r="F81" s="483" t="s">
        <v>35</v>
      </c>
      <c r="G81" s="483" t="s">
        <v>36</v>
      </c>
      <c r="H81" s="759" t="s">
        <v>281</v>
      </c>
      <c r="I81" s="759" t="s">
        <v>471</v>
      </c>
      <c r="J81" s="759" t="s">
        <v>340</v>
      </c>
    </row>
    <row r="82" spans="1:10" ht="13.5" thickBot="1" x14ac:dyDescent="0.25">
      <c r="A82" s="206"/>
      <c r="B82" s="485" t="s">
        <v>36</v>
      </c>
      <c r="C82" s="485" t="s">
        <v>456</v>
      </c>
      <c r="D82" s="485" t="s">
        <v>99</v>
      </c>
      <c r="E82" s="485" t="s">
        <v>100</v>
      </c>
      <c r="F82" s="485" t="s">
        <v>268</v>
      </c>
      <c r="G82" s="485" t="s">
        <v>101</v>
      </c>
      <c r="H82" s="760" t="s">
        <v>456</v>
      </c>
      <c r="I82" s="760" t="s">
        <v>101</v>
      </c>
      <c r="J82" s="760" t="s">
        <v>650</v>
      </c>
    </row>
    <row r="84" spans="1:10" x14ac:dyDescent="0.2">
      <c r="A84" s="496" t="s">
        <v>595</v>
      </c>
      <c r="B84" s="512">
        <f>B9/B$69</f>
        <v>0.31061023086352635</v>
      </c>
      <c r="C84" s="512">
        <f t="shared" ref="C84:J84" si="0">C9/C$69</f>
        <v>0.27410528624986519</v>
      </c>
      <c r="D84" s="512">
        <f t="shared" si="0"/>
        <v>0.26429881119777648</v>
      </c>
      <c r="E84" s="512">
        <f t="shared" si="0"/>
        <v>0.25010832599833693</v>
      </c>
      <c r="F84" s="512">
        <f t="shared" si="0"/>
        <v>0.26471070887741305</v>
      </c>
      <c r="G84" s="512" t="s">
        <v>84</v>
      </c>
      <c r="H84" s="513">
        <f t="shared" si="0"/>
        <v>0.27841500162657973</v>
      </c>
      <c r="I84" s="513">
        <f t="shared" si="0"/>
        <v>0.26049189359050084</v>
      </c>
      <c r="J84" s="513">
        <f t="shared" si="0"/>
        <v>0.26972419315542523</v>
      </c>
    </row>
    <row r="85" spans="1:10" x14ac:dyDescent="0.2">
      <c r="A85" s="476" t="s">
        <v>596</v>
      </c>
      <c r="B85" s="514">
        <f t="shared" ref="B85:J85" si="1">B10/B$69</f>
        <v>4.4952302706911043E-2</v>
      </c>
      <c r="C85" s="514">
        <f t="shared" si="1"/>
        <v>3.9787303043261078E-2</v>
      </c>
      <c r="D85" s="514">
        <f t="shared" si="1"/>
        <v>3.9470847888736782E-2</v>
      </c>
      <c r="E85" s="514">
        <f t="shared" si="1"/>
        <v>1.6302610335687862E-2</v>
      </c>
      <c r="F85" s="514">
        <f t="shared" si="1"/>
        <v>5.5932554961868448E-2</v>
      </c>
      <c r="G85" s="514" t="s">
        <v>84</v>
      </c>
      <c r="H85" s="515">
        <f t="shared" si="1"/>
        <v>4.0397074642882329E-2</v>
      </c>
      <c r="I85" s="515">
        <f t="shared" si="1"/>
        <v>3.3746179500019929E-2</v>
      </c>
      <c r="J85" s="515">
        <f t="shared" si="1"/>
        <v>3.7172095150932873E-2</v>
      </c>
    </row>
    <row r="86" spans="1:10" x14ac:dyDescent="0.2">
      <c r="A86" s="477" t="s">
        <v>321</v>
      </c>
      <c r="B86" s="516">
        <f t="shared" ref="B86:J86" si="2">B11/B$69</f>
        <v>0.26037510133577291</v>
      </c>
      <c r="C86" s="516">
        <f t="shared" si="2"/>
        <v>0.22823685524083745</v>
      </c>
      <c r="D86" s="516">
        <f t="shared" si="2"/>
        <v>0.21811441690564959</v>
      </c>
      <c r="E86" s="516">
        <f t="shared" si="2"/>
        <v>0.22667879925184073</v>
      </c>
      <c r="F86" s="516">
        <f t="shared" si="2"/>
        <v>0.20768627967713948</v>
      </c>
      <c r="G86" s="516" t="s">
        <v>84</v>
      </c>
      <c r="H86" s="517">
        <f t="shared" si="2"/>
        <v>0.23203104517433334</v>
      </c>
      <c r="I86" s="517">
        <f t="shared" si="2"/>
        <v>0.22009562222407963</v>
      </c>
      <c r="J86" s="517">
        <f t="shared" si="2"/>
        <v>0.22624362958357347</v>
      </c>
    </row>
    <row r="87" spans="1:10" x14ac:dyDescent="0.2">
      <c r="A87" s="476" t="s">
        <v>597</v>
      </c>
      <c r="B87" s="514">
        <f t="shared" ref="B87:J87" si="3">B12/B$69</f>
        <v>4.9231632992264894E-3</v>
      </c>
      <c r="C87" s="514">
        <f t="shared" si="3"/>
        <v>5.4767574125454896E-3</v>
      </c>
      <c r="D87" s="514">
        <f t="shared" si="3"/>
        <v>6.4999625643734063E-3</v>
      </c>
      <c r="E87" s="514">
        <f t="shared" si="3"/>
        <v>6.9709374276641107E-3</v>
      </c>
      <c r="F87" s="514">
        <f t="shared" si="3"/>
        <v>4.2573365696689383E-4</v>
      </c>
      <c r="G87" s="514" t="s">
        <v>84</v>
      </c>
      <c r="H87" s="515">
        <f t="shared" si="3"/>
        <v>5.4114009769206904E-3</v>
      </c>
      <c r="I87" s="515">
        <f t="shared" si="3"/>
        <v>6.4379481955168395E-3</v>
      </c>
      <c r="J87" s="515">
        <f t="shared" si="3"/>
        <v>5.9091676168057279E-3</v>
      </c>
    </row>
    <row r="88" spans="1:10" x14ac:dyDescent="0.2">
      <c r="A88" s="477" t="s">
        <v>598</v>
      </c>
      <c r="B88" s="516">
        <f t="shared" ref="B88:J88" si="4">B13/B$69</f>
        <v>3.5966351558201065E-4</v>
      </c>
      <c r="C88" s="516">
        <f t="shared" si="4"/>
        <v>6.0437055322119381E-4</v>
      </c>
      <c r="D88" s="516">
        <f t="shared" si="4"/>
        <v>2.1358383901666421E-4</v>
      </c>
      <c r="E88" s="516">
        <f t="shared" si="4"/>
        <v>1.5597898314417374E-4</v>
      </c>
      <c r="F88" s="516">
        <f t="shared" si="4"/>
        <v>6.6614058143817697E-4</v>
      </c>
      <c r="G88" s="516" t="s">
        <v>84</v>
      </c>
      <c r="H88" s="517">
        <f t="shared" si="4"/>
        <v>5.7548083173099361E-4</v>
      </c>
      <c r="I88" s="517">
        <f t="shared" si="4"/>
        <v>2.1214367088443926E-4</v>
      </c>
      <c r="J88" s="517">
        <f t="shared" si="4"/>
        <v>3.9930080374622198E-4</v>
      </c>
    </row>
    <row r="89" spans="1:10" x14ac:dyDescent="0.2">
      <c r="A89" s="501" t="s">
        <v>322</v>
      </c>
      <c r="B89" s="520">
        <f t="shared" ref="B89:J89" si="5">B14/B$69</f>
        <v>1.5021379443126088E-2</v>
      </c>
      <c r="C89" s="520">
        <f t="shared" si="5"/>
        <v>2.1732905365777325E-2</v>
      </c>
      <c r="D89" s="520">
        <f t="shared" si="5"/>
        <v>2.7877577919047363E-2</v>
      </c>
      <c r="E89" s="520">
        <f t="shared" si="5"/>
        <v>2.8662708111292148E-2</v>
      </c>
      <c r="F89" s="520">
        <f t="shared" si="5"/>
        <v>0</v>
      </c>
      <c r="G89" s="520" t="s">
        <v>84</v>
      </c>
      <c r="H89" s="521">
        <f t="shared" si="5"/>
        <v>2.0940553349463244E-2</v>
      </c>
      <c r="I89" s="521">
        <f t="shared" si="5"/>
        <v>2.7222471489928894E-2</v>
      </c>
      <c r="J89" s="521">
        <f t="shared" si="5"/>
        <v>2.3986618087808817E-2</v>
      </c>
    </row>
    <row r="90" spans="1:10" x14ac:dyDescent="0.2">
      <c r="A90" s="477" t="s">
        <v>599</v>
      </c>
      <c r="B90" s="516">
        <f t="shared" ref="B90:J90" si="6">B15/B$69</f>
        <v>5.8159069293447596E-4</v>
      </c>
      <c r="C90" s="516">
        <f t="shared" si="6"/>
        <v>1.0303883413933347E-3</v>
      </c>
      <c r="D90" s="516">
        <f t="shared" si="6"/>
        <v>1.2019912674656793E-3</v>
      </c>
      <c r="E90" s="516">
        <f t="shared" si="6"/>
        <v>3.3215684344472645E-4</v>
      </c>
      <c r="F90" s="516">
        <f t="shared" si="6"/>
        <v>0</v>
      </c>
      <c r="G90" s="516" t="s">
        <v>84</v>
      </c>
      <c r="H90" s="517">
        <f t="shared" si="6"/>
        <v>9.7740400880315056E-4</v>
      </c>
      <c r="I90" s="517">
        <f t="shared" si="6"/>
        <v>9.3049559795810712E-4</v>
      </c>
      <c r="J90" s="517">
        <f t="shared" si="6"/>
        <v>9.5465839941889297E-4</v>
      </c>
    </row>
    <row r="91" spans="1:10" x14ac:dyDescent="0.2">
      <c r="A91" s="476" t="s">
        <v>600</v>
      </c>
      <c r="B91" s="514">
        <f t="shared" ref="B91:J91" si="7">B16/B$69</f>
        <v>4.2901325946878327E-4</v>
      </c>
      <c r="C91" s="514">
        <f t="shared" si="7"/>
        <v>2.5119250816017205E-3</v>
      </c>
      <c r="D91" s="514">
        <f t="shared" si="7"/>
        <v>2.7780566949640309E-3</v>
      </c>
      <c r="E91" s="514">
        <f t="shared" si="7"/>
        <v>2.8403657170186645E-4</v>
      </c>
      <c r="F91" s="514">
        <f t="shared" si="7"/>
        <v>0</v>
      </c>
      <c r="G91" s="514" t="s">
        <v>84</v>
      </c>
      <c r="H91" s="515">
        <f t="shared" si="7"/>
        <v>2.2660198431966342E-3</v>
      </c>
      <c r="I91" s="515">
        <f t="shared" si="7"/>
        <v>2.0203867434324236E-3</v>
      </c>
      <c r="J91" s="515">
        <f t="shared" si="7"/>
        <v>2.1469138142685301E-3</v>
      </c>
    </row>
    <row r="92" spans="1:10" x14ac:dyDescent="0.2">
      <c r="A92" s="491" t="s">
        <v>601</v>
      </c>
      <c r="B92" s="516">
        <f t="shared" ref="B92:J92" si="8">B17/B$69</f>
        <v>1.2792932016406307E-2</v>
      </c>
      <c r="C92" s="516">
        <f t="shared" si="8"/>
        <v>1.6835685357995019E-2</v>
      </c>
      <c r="D92" s="516">
        <f t="shared" si="8"/>
        <v>2.2858800449408443E-2</v>
      </c>
      <c r="E92" s="516">
        <f t="shared" si="8"/>
        <v>2.5259950480843896E-2</v>
      </c>
      <c r="F92" s="516">
        <f t="shared" si="8"/>
        <v>0</v>
      </c>
      <c r="G92" s="516" t="s">
        <v>84</v>
      </c>
      <c r="H92" s="517">
        <f t="shared" si="8"/>
        <v>1.6358404364285779E-2</v>
      </c>
      <c r="I92" s="517">
        <f t="shared" si="8"/>
        <v>2.2794670797760309E-2</v>
      </c>
      <c r="J92" s="517">
        <f t="shared" si="8"/>
        <v>1.9479311671771121E-2</v>
      </c>
    </row>
    <row r="93" spans="1:10" x14ac:dyDescent="0.2">
      <c r="A93" s="476" t="s">
        <v>323</v>
      </c>
      <c r="B93" s="514">
        <f t="shared" ref="B93:J93" si="9">B18/B$69</f>
        <v>4.9292586558894965E-4</v>
      </c>
      <c r="C93" s="514">
        <f t="shared" si="9"/>
        <v>2.1302081181845709E-4</v>
      </c>
      <c r="D93" s="514">
        <f t="shared" si="9"/>
        <v>3.5345323857831839E-4</v>
      </c>
      <c r="E93" s="514">
        <f t="shared" si="9"/>
        <v>2.1568107154466645E-3</v>
      </c>
      <c r="F93" s="514">
        <f t="shared" si="9"/>
        <v>0</v>
      </c>
      <c r="G93" s="514" t="s">
        <v>84</v>
      </c>
      <c r="H93" s="515">
        <f t="shared" si="9"/>
        <v>2.4606595479898815E-4</v>
      </c>
      <c r="I93" s="515">
        <f t="shared" si="9"/>
        <v>8.2788600149373602E-4</v>
      </c>
      <c r="J93" s="515">
        <f t="shared" si="9"/>
        <v>5.281870344869316E-4</v>
      </c>
    </row>
    <row r="94" spans="1:10" x14ac:dyDescent="0.2">
      <c r="A94" s="477" t="s">
        <v>602</v>
      </c>
      <c r="B94" s="516">
        <f t="shared" ref="B94:J94" si="10">B19/B$69</f>
        <v>7.2491761073886708E-4</v>
      </c>
      <c r="C94" s="516">
        <f t="shared" si="10"/>
        <v>1.1418857724303224E-3</v>
      </c>
      <c r="D94" s="516">
        <f t="shared" si="10"/>
        <v>6.8527626827041301E-4</v>
      </c>
      <c r="E94" s="516">
        <f t="shared" si="10"/>
        <v>6.2975349985499739E-4</v>
      </c>
      <c r="F94" s="516">
        <f t="shared" si="10"/>
        <v>0</v>
      </c>
      <c r="G94" s="516" t="s">
        <v>84</v>
      </c>
      <c r="H94" s="517">
        <f t="shared" si="10"/>
        <v>1.0926591781412417E-3</v>
      </c>
      <c r="I94" s="517">
        <f t="shared" si="10"/>
        <v>6.490323490320755E-4</v>
      </c>
      <c r="J94" s="517">
        <f t="shared" si="10"/>
        <v>8.7754716761871655E-4</v>
      </c>
    </row>
    <row r="95" spans="1:10" x14ac:dyDescent="0.2">
      <c r="A95" s="501" t="s">
        <v>324</v>
      </c>
      <c r="B95" s="520">
        <f t="shared" ref="B95:J95" si="11">B20/B$69</f>
        <v>4.8583996610720159E-2</v>
      </c>
      <c r="C95" s="520">
        <f t="shared" si="11"/>
        <v>5.4105020077046574E-2</v>
      </c>
      <c r="D95" s="520">
        <f t="shared" si="11"/>
        <v>3.293233657618537E-2</v>
      </c>
      <c r="E95" s="520">
        <f t="shared" si="11"/>
        <v>1.4219768241547592E-2</v>
      </c>
      <c r="F95" s="520">
        <f t="shared" si="11"/>
        <v>2.6339387100021776E-6</v>
      </c>
      <c r="G95" s="520" t="s">
        <v>84</v>
      </c>
      <c r="H95" s="521">
        <f t="shared" si="11"/>
        <v>5.3453216876689857E-2</v>
      </c>
      <c r="I95" s="521">
        <f t="shared" si="11"/>
        <v>2.6871921536372127E-2</v>
      </c>
      <c r="J95" s="521">
        <f t="shared" si="11"/>
        <v>4.0564104884904251E-2</v>
      </c>
    </row>
    <row r="96" spans="1:10" x14ac:dyDescent="0.2">
      <c r="A96" s="491" t="s">
        <v>603</v>
      </c>
      <c r="B96" s="516">
        <f t="shared" ref="B96:J96" si="12">B21/B$69</f>
        <v>7.6531750716898293E-3</v>
      </c>
      <c r="C96" s="516">
        <f t="shared" si="12"/>
        <v>3.273417594618409E-3</v>
      </c>
      <c r="D96" s="516">
        <f t="shared" si="12"/>
        <v>1.4547758606598528E-3</v>
      </c>
      <c r="E96" s="516">
        <f t="shared" si="12"/>
        <v>9.7867446654979176E-4</v>
      </c>
      <c r="F96" s="516">
        <f t="shared" si="12"/>
        <v>2.6339387100021776E-6</v>
      </c>
      <c r="G96" s="516" t="s">
        <v>84</v>
      </c>
      <c r="H96" s="517">
        <f t="shared" si="12"/>
        <v>3.7904847575734079E-3</v>
      </c>
      <c r="I96" s="517">
        <f t="shared" si="12"/>
        <v>1.2814884005375752E-3</v>
      </c>
      <c r="J96" s="517">
        <f t="shared" si="12"/>
        <v>2.5738873488020415E-3</v>
      </c>
    </row>
    <row r="97" spans="1:10" x14ac:dyDescent="0.2">
      <c r="A97" s="476" t="s">
        <v>325</v>
      </c>
      <c r="B97" s="514">
        <f t="shared" ref="B97:J97" si="13">B22/B$69</f>
        <v>2.5420677781731842E-2</v>
      </c>
      <c r="C97" s="514">
        <f t="shared" si="13"/>
        <v>2.5490377103578189E-2</v>
      </c>
      <c r="D97" s="514">
        <f t="shared" si="13"/>
        <v>1.6690553855348428E-2</v>
      </c>
      <c r="E97" s="514">
        <f t="shared" si="13"/>
        <v>5.3627798911534321E-3</v>
      </c>
      <c r="F97" s="514">
        <f t="shared" si="13"/>
        <v>0</v>
      </c>
      <c r="G97" s="514" t="s">
        <v>84</v>
      </c>
      <c r="H97" s="515">
        <f t="shared" si="13"/>
        <v>2.5482148513114984E-2</v>
      </c>
      <c r="I97" s="515">
        <f t="shared" si="13"/>
        <v>1.3122656268917546E-2</v>
      </c>
      <c r="J97" s="515">
        <f t="shared" si="13"/>
        <v>1.9489104244296358E-2</v>
      </c>
    </row>
    <row r="98" spans="1:10" x14ac:dyDescent="0.2">
      <c r="A98" s="477" t="s">
        <v>326</v>
      </c>
      <c r="B98" s="516">
        <f t="shared" ref="B98:J98" si="14">B23/B$69</f>
        <v>3.1662106701781502E-4</v>
      </c>
      <c r="C98" s="516">
        <f t="shared" si="14"/>
        <v>4.5557464193107003E-4</v>
      </c>
      <c r="D98" s="516">
        <f t="shared" si="14"/>
        <v>3.9772324514510745E-4</v>
      </c>
      <c r="E98" s="516">
        <f t="shared" si="14"/>
        <v>4.1693311984481173E-5</v>
      </c>
      <c r="F98" s="516">
        <f t="shared" si="14"/>
        <v>0</v>
      </c>
      <c r="G98" s="516" t="s">
        <v>84</v>
      </c>
      <c r="H98" s="517">
        <f t="shared" si="14"/>
        <v>4.3917000511293868E-4</v>
      </c>
      <c r="I98" s="517">
        <f t="shared" si="14"/>
        <v>2.8952763726244169E-4</v>
      </c>
      <c r="J98" s="517">
        <f t="shared" si="14"/>
        <v>3.6660931108928996E-4</v>
      </c>
    </row>
    <row r="99" spans="1:10" x14ac:dyDescent="0.2">
      <c r="A99" s="476" t="s">
        <v>604</v>
      </c>
      <c r="B99" s="514">
        <f t="shared" ref="B99:J99" si="15">B24/B$69</f>
        <v>1.1781283356386903E-3</v>
      </c>
      <c r="C99" s="514">
        <f t="shared" si="15"/>
        <v>8.1720291867278449E-4</v>
      </c>
      <c r="D99" s="514">
        <f t="shared" si="15"/>
        <v>7.8895020404519693E-4</v>
      </c>
      <c r="E99" s="514">
        <f t="shared" si="15"/>
        <v>1.9372572036445792E-3</v>
      </c>
      <c r="F99" s="514">
        <f t="shared" si="15"/>
        <v>0</v>
      </c>
      <c r="G99" s="514" t="s">
        <v>84</v>
      </c>
      <c r="H99" s="515">
        <f t="shared" si="15"/>
        <v>8.598131961518238E-4</v>
      </c>
      <c r="I99" s="515">
        <f t="shared" si="15"/>
        <v>1.0735245768639006E-3</v>
      </c>
      <c r="J99" s="515">
        <f t="shared" si="15"/>
        <v>9.6344057339777282E-4</v>
      </c>
    </row>
    <row r="100" spans="1:10" x14ac:dyDescent="0.2">
      <c r="A100" s="477" t="s">
        <v>605</v>
      </c>
      <c r="B100" s="516">
        <f t="shared" ref="B100:J100" si="16">B25/B$69</f>
        <v>1.2154888694425877E-2</v>
      </c>
      <c r="C100" s="516">
        <f t="shared" si="16"/>
        <v>2.1537237125012924E-2</v>
      </c>
      <c r="D100" s="516">
        <f t="shared" si="16"/>
        <v>1.1182438015032301E-2</v>
      </c>
      <c r="E100" s="516">
        <f t="shared" si="16"/>
        <v>4.9792807449993192E-3</v>
      </c>
      <c r="F100" s="516">
        <f t="shared" si="16"/>
        <v>0</v>
      </c>
      <c r="G100" s="516" t="s">
        <v>84</v>
      </c>
      <c r="H100" s="517">
        <f t="shared" si="16"/>
        <v>2.0429572075005904E-2</v>
      </c>
      <c r="I100" s="517">
        <f t="shared" si="16"/>
        <v>9.1651514767237124E-3</v>
      </c>
      <c r="J100" s="517">
        <f t="shared" si="16"/>
        <v>1.4967521533262052E-2</v>
      </c>
    </row>
    <row r="101" spans="1:10" x14ac:dyDescent="0.2">
      <c r="A101" s="479" t="s">
        <v>327</v>
      </c>
      <c r="B101" s="522">
        <f t="shared" ref="B101:J101" si="17">B26/B$69</f>
        <v>1.860505658204805E-3</v>
      </c>
      <c r="C101" s="522">
        <f t="shared" si="17"/>
        <v>2.5312106924254879E-3</v>
      </c>
      <c r="D101" s="522">
        <f t="shared" si="17"/>
        <v>2.4178953945125587E-3</v>
      </c>
      <c r="E101" s="522">
        <f t="shared" si="17"/>
        <v>9.2008262227888458E-4</v>
      </c>
      <c r="F101" s="522">
        <f t="shared" si="17"/>
        <v>0</v>
      </c>
      <c r="G101" s="522" t="s">
        <v>84</v>
      </c>
      <c r="H101" s="523">
        <f t="shared" si="17"/>
        <v>2.4520283287810022E-3</v>
      </c>
      <c r="I101" s="523">
        <f t="shared" si="17"/>
        <v>1.939573174805725E-3</v>
      </c>
      <c r="J101" s="523">
        <f t="shared" si="17"/>
        <v>2.2035418729559292E-3</v>
      </c>
    </row>
    <row r="102" spans="1:10" x14ac:dyDescent="0.2">
      <c r="A102" s="475" t="s">
        <v>606</v>
      </c>
      <c r="B102" s="518">
        <f t="shared" ref="B102:J102" si="18">B27/B$69</f>
        <v>0.17612843079685953</v>
      </c>
      <c r="C102" s="518">
        <f t="shared" si="18"/>
        <v>0.18140703056845164</v>
      </c>
      <c r="D102" s="518">
        <f t="shared" si="18"/>
        <v>0.17995828010464823</v>
      </c>
      <c r="E102" s="518">
        <f t="shared" si="18"/>
        <v>0.15805241373822623</v>
      </c>
      <c r="F102" s="518">
        <f t="shared" si="18"/>
        <v>0.10624918639585937</v>
      </c>
      <c r="G102" s="518" t="s">
        <v>84</v>
      </c>
      <c r="H102" s="519">
        <f t="shared" si="18"/>
        <v>0.18078384752177362</v>
      </c>
      <c r="I102" s="519">
        <f t="shared" si="18"/>
        <v>0.17177087415510878</v>
      </c>
      <c r="J102" s="519">
        <f t="shared" si="18"/>
        <v>0.17641351034991573</v>
      </c>
    </row>
    <row r="103" spans="1:10" x14ac:dyDescent="0.2">
      <c r="A103" s="479" t="s">
        <v>607</v>
      </c>
      <c r="B103" s="522">
        <f t="shared" ref="B103:J103" si="19">B28/B$69</f>
        <v>8.9744593649323558E-3</v>
      </c>
      <c r="C103" s="522">
        <f t="shared" si="19"/>
        <v>7.8896417955068975E-3</v>
      </c>
      <c r="D103" s="522">
        <f t="shared" si="19"/>
        <v>9.1790947027585879E-3</v>
      </c>
      <c r="E103" s="522">
        <f t="shared" si="19"/>
        <v>3.1628763248285428E-3</v>
      </c>
      <c r="F103" s="522">
        <f t="shared" si="19"/>
        <v>5.0057984893806537E-3</v>
      </c>
      <c r="G103" s="522" t="s">
        <v>84</v>
      </c>
      <c r="H103" s="523">
        <f t="shared" si="19"/>
        <v>8.0177136227446051E-3</v>
      </c>
      <c r="I103" s="523">
        <f t="shared" si="19"/>
        <v>7.4299736445192516E-3</v>
      </c>
      <c r="J103" s="523">
        <f t="shared" si="19"/>
        <v>7.732722003472161E-3</v>
      </c>
    </row>
    <row r="104" spans="1:10" x14ac:dyDescent="0.2">
      <c r="A104" s="477" t="s">
        <v>328</v>
      </c>
      <c r="B104" s="516">
        <f t="shared" ref="B104:J104" si="20">B29/B$69</f>
        <v>5.4957882233848579E-2</v>
      </c>
      <c r="C104" s="516">
        <f t="shared" si="20"/>
        <v>4.7628943322390815E-2</v>
      </c>
      <c r="D104" s="516">
        <f t="shared" si="20"/>
        <v>4.7519256183069757E-2</v>
      </c>
      <c r="E104" s="516">
        <f t="shared" si="20"/>
        <v>4.4607460372032386E-2</v>
      </c>
      <c r="F104" s="516">
        <f t="shared" si="20"/>
        <v>3.9635112190647998E-2</v>
      </c>
      <c r="G104" s="516" t="s">
        <v>84</v>
      </c>
      <c r="H104" s="517">
        <f t="shared" si="20"/>
        <v>4.8494186128700691E-2</v>
      </c>
      <c r="I104" s="517">
        <f t="shared" si="20"/>
        <v>4.6490432840942383E-2</v>
      </c>
      <c r="J104" s="517">
        <f t="shared" si="20"/>
        <v>4.7522578078785523E-2</v>
      </c>
    </row>
    <row r="105" spans="1:10" x14ac:dyDescent="0.2">
      <c r="A105" s="476" t="s">
        <v>608</v>
      </c>
      <c r="B105" s="514">
        <f t="shared" ref="B105:J105" si="21">B30/B$69</f>
        <v>3.1549993053779646E-2</v>
      </c>
      <c r="C105" s="514">
        <f t="shared" si="21"/>
        <v>2.9672413985725763E-2</v>
      </c>
      <c r="D105" s="514">
        <f t="shared" si="21"/>
        <v>2.6731089504869916E-2</v>
      </c>
      <c r="E105" s="514">
        <f t="shared" si="21"/>
        <v>2.9522498577037426E-2</v>
      </c>
      <c r="F105" s="514">
        <f t="shared" si="21"/>
        <v>3.9472793911853266E-2</v>
      </c>
      <c r="G105" s="514" t="s">
        <v>84</v>
      </c>
      <c r="H105" s="515">
        <f t="shared" si="21"/>
        <v>2.9894077967584285E-2</v>
      </c>
      <c r="I105" s="515">
        <f t="shared" si="21"/>
        <v>2.7878482239851038E-2</v>
      </c>
      <c r="J105" s="515">
        <f t="shared" si="21"/>
        <v>2.8916727588969973E-2</v>
      </c>
    </row>
    <row r="106" spans="1:10" x14ac:dyDescent="0.2">
      <c r="A106" s="477" t="s">
        <v>635</v>
      </c>
      <c r="B106" s="516">
        <f t="shared" ref="B106:J106" si="22">B31/B$69</f>
        <v>2.3407889182080227E-2</v>
      </c>
      <c r="C106" s="516">
        <f t="shared" si="22"/>
        <v>1.7956529336934288E-2</v>
      </c>
      <c r="D106" s="516">
        <f t="shared" si="22"/>
        <v>2.0788166677839351E-2</v>
      </c>
      <c r="E106" s="516">
        <f t="shared" si="22"/>
        <v>1.5084961794994956E-2</v>
      </c>
      <c r="F106" s="516">
        <f t="shared" si="22"/>
        <v>1.6231827879473578E-4</v>
      </c>
      <c r="G106" s="516" t="s">
        <v>84</v>
      </c>
      <c r="H106" s="517">
        <f t="shared" si="22"/>
        <v>1.8600108161591303E-2</v>
      </c>
      <c r="I106" s="517">
        <f t="shared" si="22"/>
        <v>1.8611950600839089E-2</v>
      </c>
      <c r="J106" s="517">
        <f t="shared" si="22"/>
        <v>1.8605850489937851E-2</v>
      </c>
    </row>
    <row r="107" spans="1:10" x14ac:dyDescent="0.2">
      <c r="A107" s="476" t="s">
        <v>329</v>
      </c>
      <c r="B107" s="514">
        <f t="shared" ref="B107:J107" si="23">B32/B$69</f>
        <v>8.3557162406043203E-2</v>
      </c>
      <c r="C107" s="514">
        <f t="shared" si="23"/>
        <v>7.5323296402839163E-2</v>
      </c>
      <c r="D107" s="514">
        <f t="shared" si="23"/>
        <v>7.3145357178474632E-2</v>
      </c>
      <c r="E107" s="514">
        <f t="shared" si="23"/>
        <v>7.2351870427523293E-2</v>
      </c>
      <c r="F107" s="514">
        <f t="shared" si="23"/>
        <v>5.8028728912789276E-2</v>
      </c>
      <c r="G107" s="514" t="s">
        <v>84</v>
      </c>
      <c r="H107" s="515">
        <f t="shared" si="23"/>
        <v>7.6295373454300722E-2</v>
      </c>
      <c r="I107" s="515">
        <f t="shared" si="23"/>
        <v>7.2461941216601447E-2</v>
      </c>
      <c r="J107" s="515">
        <f t="shared" si="23"/>
        <v>7.4436564965397439E-2</v>
      </c>
    </row>
    <row r="108" spans="1:10" x14ac:dyDescent="0.2">
      <c r="A108" s="477" t="s">
        <v>330</v>
      </c>
      <c r="B108" s="516">
        <f t="shared" ref="B108:J108" si="24">B33/B$69</f>
        <v>2.8638926783990187E-2</v>
      </c>
      <c r="C108" s="516">
        <f t="shared" si="24"/>
        <v>5.0565149046907065E-2</v>
      </c>
      <c r="D108" s="516">
        <f t="shared" si="24"/>
        <v>5.0114572039624321E-2</v>
      </c>
      <c r="E108" s="516">
        <f t="shared" si="24"/>
        <v>3.7930206613842013E-2</v>
      </c>
      <c r="F108" s="516">
        <f t="shared" si="24"/>
        <v>3.5795468111573603E-3</v>
      </c>
      <c r="G108" s="516" t="s">
        <v>84</v>
      </c>
      <c r="H108" s="517">
        <f t="shared" si="24"/>
        <v>4.7976574314365472E-2</v>
      </c>
      <c r="I108" s="517">
        <f t="shared" si="24"/>
        <v>4.5388526452793496E-2</v>
      </c>
      <c r="J108" s="517">
        <f t="shared" si="24"/>
        <v>4.672164530128211E-2</v>
      </c>
    </row>
    <row r="109" spans="1:10" x14ac:dyDescent="0.2">
      <c r="A109" s="501" t="s">
        <v>609</v>
      </c>
      <c r="B109" s="520">
        <f t="shared" ref="B109:J109" si="25">B34/B$69</f>
        <v>7.7607476806772865E-2</v>
      </c>
      <c r="C109" s="520">
        <f t="shared" si="25"/>
        <v>9.4731396589400843E-2</v>
      </c>
      <c r="D109" s="520">
        <f t="shared" si="25"/>
        <v>0.10550357380426871</v>
      </c>
      <c r="E109" s="520">
        <f t="shared" si="25"/>
        <v>7.0993732281439764E-2</v>
      </c>
      <c r="F109" s="520">
        <f t="shared" si="25"/>
        <v>0.14631231412195347</v>
      </c>
      <c r="G109" s="520" t="s">
        <v>84</v>
      </c>
      <c r="H109" s="521">
        <f t="shared" si="25"/>
        <v>9.2709774007094556E-2</v>
      </c>
      <c r="I109" s="521">
        <f t="shared" si="25"/>
        <v>9.7482745841650523E-2</v>
      </c>
      <c r="J109" s="521">
        <f t="shared" si="25"/>
        <v>9.5024159657665877E-2</v>
      </c>
    </row>
    <row r="110" spans="1:10" x14ac:dyDescent="0.2">
      <c r="A110" s="477" t="s">
        <v>610</v>
      </c>
      <c r="B110" s="516">
        <f t="shared" ref="B110:J110" si="26">B35/B$69</f>
        <v>2.2907204661890213E-4</v>
      </c>
      <c r="C110" s="516">
        <f t="shared" si="26"/>
        <v>1.1466701069903873E-3</v>
      </c>
      <c r="D110" s="516">
        <f t="shared" si="26"/>
        <v>1.6669663816485508E-3</v>
      </c>
      <c r="E110" s="516">
        <f t="shared" si="26"/>
        <v>3.1411868783538808E-6</v>
      </c>
      <c r="F110" s="516">
        <f t="shared" si="26"/>
        <v>0</v>
      </c>
      <c r="G110" s="516" t="s">
        <v>84</v>
      </c>
      <c r="H110" s="517">
        <f t="shared" si="26"/>
        <v>1.0383399475481917E-3</v>
      </c>
      <c r="I110" s="517">
        <f t="shared" si="26"/>
        <v>1.1672969212138313E-3</v>
      </c>
      <c r="J110" s="517">
        <f t="shared" si="26"/>
        <v>1.1008704169785917E-3</v>
      </c>
    </row>
    <row r="111" spans="1:10" x14ac:dyDescent="0.2">
      <c r="A111" s="479" t="s">
        <v>331</v>
      </c>
      <c r="B111" s="522">
        <f t="shared" ref="B111:J111" si="27">B36/B$69</f>
        <v>1.0451376653248618E-2</v>
      </c>
      <c r="C111" s="522">
        <f t="shared" si="27"/>
        <v>5.8367934350087051E-3</v>
      </c>
      <c r="D111" s="522">
        <f t="shared" si="27"/>
        <v>5.3399476895738254E-3</v>
      </c>
      <c r="E111" s="522">
        <f t="shared" si="27"/>
        <v>2.1799961477091778E-3</v>
      </c>
      <c r="F111" s="522">
        <f t="shared" si="27"/>
        <v>1.2560845802165775E-3</v>
      </c>
      <c r="G111" s="522" t="s">
        <v>84</v>
      </c>
      <c r="H111" s="523">
        <f t="shared" si="27"/>
        <v>6.3815837493962765E-3</v>
      </c>
      <c r="I111" s="523">
        <f t="shared" si="27"/>
        <v>4.3624409912715149E-3</v>
      </c>
      <c r="J111" s="523">
        <f t="shared" si="27"/>
        <v>5.4025134368446146E-3</v>
      </c>
    </row>
    <row r="112" spans="1:10" x14ac:dyDescent="0.2">
      <c r="A112" s="478" t="s">
        <v>611</v>
      </c>
      <c r="B112" s="516">
        <f t="shared" ref="B112:J112" si="28">B37/B$69</f>
        <v>6.6927028106905359E-2</v>
      </c>
      <c r="C112" s="516">
        <f t="shared" si="28"/>
        <v>8.7747933047401749E-2</v>
      </c>
      <c r="D112" s="516">
        <f t="shared" si="28"/>
        <v>9.8496659732685884E-2</v>
      </c>
      <c r="E112" s="516">
        <f t="shared" si="28"/>
        <v>6.881059494685221E-2</v>
      </c>
      <c r="F112" s="516">
        <f t="shared" si="28"/>
        <v>0.14505622953362099</v>
      </c>
      <c r="G112" s="516" t="s">
        <v>84</v>
      </c>
      <c r="H112" s="517">
        <f t="shared" si="28"/>
        <v>8.5289850310150073E-2</v>
      </c>
      <c r="I112" s="517">
        <f t="shared" si="28"/>
        <v>9.1953007928660693E-2</v>
      </c>
      <c r="J112" s="517">
        <f t="shared" si="28"/>
        <v>8.8520775803598045E-2</v>
      </c>
    </row>
    <row r="113" spans="1:12" x14ac:dyDescent="0.2">
      <c r="A113" s="479" t="s">
        <v>612</v>
      </c>
      <c r="B113" s="514">
        <f t="shared" ref="B113:J113" si="29">B38/B$69</f>
        <v>1.023497893217106E-2</v>
      </c>
      <c r="C113" s="514">
        <f t="shared" si="29"/>
        <v>8.3214232804128332E-3</v>
      </c>
      <c r="D113" s="514">
        <f t="shared" si="29"/>
        <v>8.8801951370700832E-3</v>
      </c>
      <c r="E113" s="514">
        <f t="shared" si="29"/>
        <v>8.2880128025440668E-3</v>
      </c>
      <c r="F113" s="514">
        <f t="shared" si="29"/>
        <v>3.0932223378088521E-3</v>
      </c>
      <c r="G113" s="514" t="s">
        <v>84</v>
      </c>
      <c r="H113" s="515">
        <f t="shared" si="29"/>
        <v>8.5473346002041574E-3</v>
      </c>
      <c r="I113" s="515">
        <f t="shared" si="29"/>
        <v>8.5409337620112481E-3</v>
      </c>
      <c r="J113" s="515">
        <f t="shared" si="29"/>
        <v>8.5442308718397773E-3</v>
      </c>
    </row>
    <row r="114" spans="1:12" x14ac:dyDescent="0.2">
      <c r="A114" s="478" t="s">
        <v>637</v>
      </c>
      <c r="B114" s="526">
        <f t="shared" ref="B114:J114" si="30">B39/B$69</f>
        <v>4.9069314990751269E-2</v>
      </c>
      <c r="C114" s="526">
        <f t="shared" si="30"/>
        <v>6.5782590814400174E-2</v>
      </c>
      <c r="D114" s="526">
        <f t="shared" si="30"/>
        <v>7.4674061067799696E-2</v>
      </c>
      <c r="E114" s="526">
        <f t="shared" si="30"/>
        <v>4.6663144671034447E-2</v>
      </c>
      <c r="F114" s="526">
        <f t="shared" si="30"/>
        <v>0.13574808791729601</v>
      </c>
      <c r="G114" s="526" t="s">
        <v>84</v>
      </c>
      <c r="H114" s="527">
        <f t="shared" si="30"/>
        <v>6.3809448201125385E-2</v>
      </c>
      <c r="I114" s="527">
        <f t="shared" si="30"/>
        <v>6.9032430562633057E-2</v>
      </c>
      <c r="J114" s="527">
        <f t="shared" si="30"/>
        <v>6.6342041279329703E-2</v>
      </c>
    </row>
    <row r="115" spans="1:12" s="7" customFormat="1" x14ac:dyDescent="0.2">
      <c r="A115" s="479" t="s">
        <v>636</v>
      </c>
      <c r="B115" s="522">
        <f t="shared" ref="B115:J115" si="31">B40/B$69</f>
        <v>4.3601375787409215E-3</v>
      </c>
      <c r="C115" s="522">
        <f t="shared" si="31"/>
        <v>4.8188158216534559E-3</v>
      </c>
      <c r="D115" s="522">
        <f t="shared" si="31"/>
        <v>5.702626534987809E-3</v>
      </c>
      <c r="E115" s="522">
        <f t="shared" si="31"/>
        <v>4.7916709187012883E-3</v>
      </c>
      <c r="F115" s="522">
        <f t="shared" si="31"/>
        <v>5.3140528312053481E-3</v>
      </c>
      <c r="G115" s="522" t="s">
        <v>84</v>
      </c>
      <c r="H115" s="523">
        <f t="shared" si="31"/>
        <v>4.7646650018846508E-3</v>
      </c>
      <c r="I115" s="523">
        <f t="shared" si="31"/>
        <v>5.4453433466378131E-3</v>
      </c>
      <c r="J115" s="523">
        <f t="shared" si="31"/>
        <v>5.0947218822429089E-3</v>
      </c>
    </row>
    <row r="116" spans="1:12" x14ac:dyDescent="0.2">
      <c r="A116" s="478" t="s">
        <v>638</v>
      </c>
      <c r="B116" s="526">
        <f t="shared" ref="B116:J116" si="32">B41/B$69</f>
        <v>0</v>
      </c>
      <c r="C116" s="526">
        <f t="shared" si="32"/>
        <v>5.0769765048184362E-4</v>
      </c>
      <c r="D116" s="526">
        <f t="shared" si="32"/>
        <v>1.8271653547269334E-5</v>
      </c>
      <c r="E116" s="526">
        <f t="shared" si="32"/>
        <v>1.4091060845320712E-4</v>
      </c>
      <c r="F116" s="526">
        <f t="shared" si="32"/>
        <v>0</v>
      </c>
      <c r="G116" s="526" t="s">
        <v>84</v>
      </c>
      <c r="H116" s="527">
        <f t="shared" si="32"/>
        <v>4.4775967785485259E-4</v>
      </c>
      <c r="I116" s="527">
        <f t="shared" si="32"/>
        <v>5.0715068162976821E-5</v>
      </c>
      <c r="J116" s="527">
        <f t="shared" si="32"/>
        <v>2.5523510843361607E-4</v>
      </c>
    </row>
    <row r="117" spans="1:12" x14ac:dyDescent="0.2">
      <c r="A117" s="479" t="s">
        <v>639</v>
      </c>
      <c r="B117" s="522">
        <f t="shared" ref="B117:J117" si="33">B42/B$69</f>
        <v>3.2625966012195121E-3</v>
      </c>
      <c r="C117" s="522">
        <f t="shared" si="33"/>
        <v>8.3174054799149758E-3</v>
      </c>
      <c r="D117" s="522">
        <f t="shared" si="33"/>
        <v>9.2215053389205336E-3</v>
      </c>
      <c r="E117" s="522">
        <f t="shared" si="33"/>
        <v>8.9268559442449921E-3</v>
      </c>
      <c r="F117" s="522">
        <f t="shared" si="33"/>
        <v>9.0086644731078363E-4</v>
      </c>
      <c r="G117" s="522" t="s">
        <v>84</v>
      </c>
      <c r="H117" s="523">
        <f t="shared" si="33"/>
        <v>7.7206428281312344E-3</v>
      </c>
      <c r="I117" s="523">
        <f t="shared" si="33"/>
        <v>8.8835851884588486E-3</v>
      </c>
      <c r="J117" s="523">
        <f t="shared" si="33"/>
        <v>8.2845466608958765E-3</v>
      </c>
    </row>
    <row r="118" spans="1:12" x14ac:dyDescent="0.2">
      <c r="A118" s="504" t="s">
        <v>613</v>
      </c>
      <c r="B118" s="528">
        <f t="shared" ref="B118:J118" si="34">B43/B$69</f>
        <v>2.6544928408402186E-2</v>
      </c>
      <c r="C118" s="528">
        <f t="shared" si="34"/>
        <v>4.1640431437950903E-2</v>
      </c>
      <c r="D118" s="528">
        <f t="shared" si="34"/>
        <v>4.8002547841912345E-2</v>
      </c>
      <c r="E118" s="528">
        <f t="shared" si="34"/>
        <v>6.3469041835402057E-2</v>
      </c>
      <c r="F118" s="528">
        <f t="shared" si="34"/>
        <v>4.1390472619678119E-2</v>
      </c>
      <c r="G118" s="528" t="s">
        <v>84</v>
      </c>
      <c r="H118" s="529">
        <f t="shared" si="34"/>
        <v>3.9858280493354187E-2</v>
      </c>
      <c r="I118" s="529">
        <f t="shared" si="34"/>
        <v>5.1960231320451834E-2</v>
      </c>
      <c r="J118" s="529">
        <f t="shared" si="34"/>
        <v>4.5726444461005267E-2</v>
      </c>
    </row>
    <row r="119" spans="1:12" x14ac:dyDescent="0.2">
      <c r="A119" s="479" t="s">
        <v>614</v>
      </c>
      <c r="B119" s="522">
        <f t="shared" ref="B119:J119" si="35">B44/B$69</f>
        <v>2.3795826218319183E-3</v>
      </c>
      <c r="C119" s="522">
        <f t="shared" si="35"/>
        <v>3.2940035424515912E-3</v>
      </c>
      <c r="D119" s="522">
        <f t="shared" si="35"/>
        <v>3.6213275639149149E-3</v>
      </c>
      <c r="E119" s="522">
        <f t="shared" si="35"/>
        <v>8.4277975068983175E-3</v>
      </c>
      <c r="F119" s="522">
        <f t="shared" si="35"/>
        <v>3.0202206658305926E-3</v>
      </c>
      <c r="G119" s="522" t="s">
        <v>84</v>
      </c>
      <c r="H119" s="523">
        <f t="shared" si="35"/>
        <v>3.1860484710471192E-3</v>
      </c>
      <c r="I119" s="523">
        <f t="shared" si="35"/>
        <v>4.8964250550854399E-3</v>
      </c>
      <c r="J119" s="523">
        <f t="shared" si="35"/>
        <v>4.0153999024786814E-3</v>
      </c>
    </row>
    <row r="120" spans="1:12" x14ac:dyDescent="0.2">
      <c r="A120" s="478" t="s">
        <v>615</v>
      </c>
      <c r="B120" s="526">
        <f t="shared" ref="B120:J120" si="36">B45/B$69</f>
        <v>1.5384782544146344E-2</v>
      </c>
      <c r="C120" s="526">
        <f t="shared" si="36"/>
        <v>2.9814380402038307E-2</v>
      </c>
      <c r="D120" s="526">
        <f t="shared" si="36"/>
        <v>3.4010034655090435E-2</v>
      </c>
      <c r="E120" s="526">
        <f t="shared" si="36"/>
        <v>4.1516804851560368E-2</v>
      </c>
      <c r="F120" s="526">
        <f t="shared" si="36"/>
        <v>2.066063707306558E-2</v>
      </c>
      <c r="G120" s="526" t="s">
        <v>84</v>
      </c>
      <c r="H120" s="527">
        <f t="shared" si="36"/>
        <v>2.8110845156988459E-2</v>
      </c>
      <c r="I120" s="527">
        <f t="shared" si="36"/>
        <v>3.5615763885552647E-2</v>
      </c>
      <c r="J120" s="527">
        <f t="shared" si="36"/>
        <v>3.1749935605488659E-2</v>
      </c>
    </row>
    <row r="121" spans="1:12" x14ac:dyDescent="0.2">
      <c r="A121" s="479" t="s">
        <v>616</v>
      </c>
      <c r="B121" s="522">
        <f t="shared" ref="B121:J121" si="37">B46/B$69</f>
        <v>4.1434742860765232E-4</v>
      </c>
      <c r="C121" s="522">
        <f t="shared" si="37"/>
        <v>4.0269215949421833E-3</v>
      </c>
      <c r="D121" s="522">
        <f t="shared" si="37"/>
        <v>4.2899428208242702E-3</v>
      </c>
      <c r="E121" s="522">
        <f t="shared" si="37"/>
        <v>5.7222183850910045E-3</v>
      </c>
      <c r="F121" s="522">
        <f t="shared" si="37"/>
        <v>0</v>
      </c>
      <c r="G121" s="522" t="s">
        <v>84</v>
      </c>
      <c r="H121" s="523">
        <f t="shared" si="37"/>
        <v>3.6004268666541368E-3</v>
      </c>
      <c r="I121" s="523">
        <f t="shared" si="37"/>
        <v>4.5421424288391776E-3</v>
      </c>
      <c r="J121" s="523">
        <f t="shared" si="37"/>
        <v>4.0570591409662153E-3</v>
      </c>
    </row>
    <row r="122" spans="1:12" x14ac:dyDescent="0.2">
      <c r="A122" s="478" t="s">
        <v>645</v>
      </c>
      <c r="B122" s="526">
        <f t="shared" ref="B122:J122" si="38">B47/B$69</f>
        <v>3.0494397646186966E-3</v>
      </c>
      <c r="C122" s="526">
        <f t="shared" si="38"/>
        <v>2.489631155118118E-3</v>
      </c>
      <c r="D122" s="526">
        <f t="shared" si="38"/>
        <v>4.8512235723973474E-3</v>
      </c>
      <c r="E122" s="526">
        <f t="shared" si="38"/>
        <v>7.8967208738552359E-3</v>
      </c>
      <c r="F122" s="526">
        <f t="shared" si="38"/>
        <v>0</v>
      </c>
      <c r="G122" s="526" t="s">
        <v>84</v>
      </c>
      <c r="H122" s="527">
        <f t="shared" si="38"/>
        <v>2.5557212642229252E-3</v>
      </c>
      <c r="I122" s="527">
        <f t="shared" si="38"/>
        <v>5.5202168713920597E-3</v>
      </c>
      <c r="J122" s="527">
        <f t="shared" si="38"/>
        <v>3.9931875498483696E-3</v>
      </c>
    </row>
    <row r="123" spans="1:12" x14ac:dyDescent="0.2">
      <c r="A123" s="476" t="s">
        <v>646</v>
      </c>
      <c r="B123" s="514">
        <f t="shared" ref="B123:J123" si="39">B48/B$69</f>
        <v>1.1920995350919996E-2</v>
      </c>
      <c r="C123" s="514">
        <f t="shared" si="39"/>
        <v>2.329782765170877E-2</v>
      </c>
      <c r="D123" s="514">
        <f t="shared" si="39"/>
        <v>2.4868868261147849E-2</v>
      </c>
      <c r="E123" s="514">
        <f t="shared" si="39"/>
        <v>2.7897865592614125E-2</v>
      </c>
      <c r="F123" s="514">
        <f t="shared" si="39"/>
        <v>2.066063707306558E-2</v>
      </c>
      <c r="G123" s="514" t="s">
        <v>84</v>
      </c>
      <c r="H123" s="515">
        <f t="shared" si="39"/>
        <v>2.1954697025873954E-2</v>
      </c>
      <c r="I123" s="515">
        <f t="shared" si="39"/>
        <v>2.5553404584816915E-2</v>
      </c>
      <c r="J123" s="515">
        <f t="shared" si="39"/>
        <v>2.3699688914307137E-2</v>
      </c>
      <c r="L123" s="267"/>
    </row>
    <row r="124" spans="1:12" s="47" customFormat="1" x14ac:dyDescent="0.2">
      <c r="A124" s="477" t="s">
        <v>617</v>
      </c>
      <c r="B124" s="516">
        <f t="shared" ref="B124:J124" si="40">B49/B$69</f>
        <v>8.7805632464465159E-3</v>
      </c>
      <c r="C124" s="516">
        <f t="shared" si="40"/>
        <v>8.5320474937302382E-3</v>
      </c>
      <c r="D124" s="516">
        <f t="shared" si="40"/>
        <v>1.0371185621465079E-2</v>
      </c>
      <c r="E124" s="516">
        <f t="shared" si="40"/>
        <v>1.3524439475069155E-2</v>
      </c>
      <c r="F124" s="516">
        <f t="shared" si="40"/>
        <v>1.7709614880781946E-2</v>
      </c>
      <c r="G124" s="516" t="s">
        <v>84</v>
      </c>
      <c r="H124" s="517">
        <f t="shared" si="40"/>
        <v>8.5613868660309508E-3</v>
      </c>
      <c r="I124" s="517">
        <f t="shared" si="40"/>
        <v>1.144804237830028E-2</v>
      </c>
      <c r="J124" s="517">
        <f t="shared" si="40"/>
        <v>9.961108952670987E-3</v>
      </c>
    </row>
    <row r="125" spans="1:12" s="7" customFormat="1" x14ac:dyDescent="0.2">
      <c r="A125" s="501" t="s">
        <v>618</v>
      </c>
      <c r="B125" s="520">
        <f t="shared" ref="B125:J125" si="41">B50/B$69</f>
        <v>0.19218835385794356</v>
      </c>
      <c r="C125" s="520">
        <f t="shared" si="41"/>
        <v>0.18989517747050036</v>
      </c>
      <c r="D125" s="520">
        <f t="shared" si="41"/>
        <v>0.17882256127494162</v>
      </c>
      <c r="E125" s="520">
        <f t="shared" si="41"/>
        <v>0.23558954106792596</v>
      </c>
      <c r="F125" s="520">
        <f t="shared" si="41"/>
        <v>5.7183083225083607E-2</v>
      </c>
      <c r="G125" s="520" t="s">
        <v>84</v>
      </c>
      <c r="H125" s="521">
        <f t="shared" si="41"/>
        <v>0.19016590620719825</v>
      </c>
      <c r="I125" s="521">
        <f t="shared" si="41"/>
        <v>0.19032220368690486</v>
      </c>
      <c r="J125" s="521">
        <f t="shared" si="41"/>
        <v>0.19024169392537302</v>
      </c>
    </row>
    <row r="126" spans="1:12" x14ac:dyDescent="0.2">
      <c r="A126" s="477" t="s">
        <v>619</v>
      </c>
      <c r="B126" s="516">
        <f t="shared" ref="B126:J126" si="42">B51/B$69</f>
        <v>5.5037007164218275E-3</v>
      </c>
      <c r="C126" s="516">
        <f t="shared" si="42"/>
        <v>1.5466420947510469E-2</v>
      </c>
      <c r="D126" s="516">
        <f t="shared" si="42"/>
        <v>1.660588954745185E-2</v>
      </c>
      <c r="E126" s="516">
        <f t="shared" si="42"/>
        <v>1.6098905170194546E-2</v>
      </c>
      <c r="F126" s="516">
        <f t="shared" si="42"/>
        <v>3.2498964042541982E-3</v>
      </c>
      <c r="G126" s="516" t="s">
        <v>84</v>
      </c>
      <c r="H126" s="517">
        <f t="shared" si="42"/>
        <v>1.4290238130956905E-2</v>
      </c>
      <c r="I126" s="517">
        <f t="shared" si="42"/>
        <v>1.6054313849967288E-2</v>
      </c>
      <c r="J126" s="517">
        <f t="shared" si="42"/>
        <v>1.5145627953507322E-2</v>
      </c>
    </row>
    <row r="127" spans="1:12" x14ac:dyDescent="0.2">
      <c r="A127" s="476" t="s">
        <v>620</v>
      </c>
      <c r="B127" s="514">
        <f t="shared" ref="B127:J127" si="43">B52/B$69</f>
        <v>0.15010401338233706</v>
      </c>
      <c r="C127" s="514">
        <f t="shared" si="43"/>
        <v>0.14326024772599227</v>
      </c>
      <c r="D127" s="514">
        <f t="shared" si="43"/>
        <v>0.12849477414356572</v>
      </c>
      <c r="E127" s="514">
        <f t="shared" si="43"/>
        <v>0.17855169003143284</v>
      </c>
      <c r="F127" s="514">
        <f t="shared" si="43"/>
        <v>1.5909653122059445E-2</v>
      </c>
      <c r="G127" s="514" t="s">
        <v>84</v>
      </c>
      <c r="H127" s="515">
        <f t="shared" si="43"/>
        <v>0.14406821175376788</v>
      </c>
      <c r="I127" s="515">
        <f t="shared" si="43"/>
        <v>0.13846964932938302</v>
      </c>
      <c r="J127" s="515">
        <f t="shared" si="43"/>
        <v>0.14135350213721101</v>
      </c>
    </row>
    <row r="128" spans="1:12" x14ac:dyDescent="0.2">
      <c r="A128" s="477" t="s">
        <v>621</v>
      </c>
      <c r="B128" s="516">
        <f t="shared" ref="B128:J128" si="44">B53/B$69</f>
        <v>6.0892741605386332E-3</v>
      </c>
      <c r="C128" s="516">
        <f t="shared" si="44"/>
        <v>1.5036303559014669E-3</v>
      </c>
      <c r="D128" s="516">
        <f t="shared" si="44"/>
        <v>1.3572481915960501E-3</v>
      </c>
      <c r="E128" s="516">
        <f t="shared" si="44"/>
        <v>7.6113574179831702E-4</v>
      </c>
      <c r="F128" s="516">
        <f t="shared" si="44"/>
        <v>0</v>
      </c>
      <c r="G128" s="516" t="s">
        <v>84</v>
      </c>
      <c r="H128" s="517">
        <f t="shared" si="44"/>
        <v>2.0450041294035018E-3</v>
      </c>
      <c r="I128" s="517">
        <f t="shared" si="44"/>
        <v>1.1546061182992878E-3</v>
      </c>
      <c r="J128" s="517">
        <f t="shared" si="44"/>
        <v>1.6132554303482588E-3</v>
      </c>
    </row>
    <row r="129" spans="1:10" x14ac:dyDescent="0.2">
      <c r="A129" s="476" t="s">
        <v>622</v>
      </c>
      <c r="B129" s="514">
        <f t="shared" ref="B129:J129" si="45">B54/B$69</f>
        <v>1.2830975729497015E-2</v>
      </c>
      <c r="C129" s="514">
        <f t="shared" si="45"/>
        <v>1.9723836744988753E-2</v>
      </c>
      <c r="D129" s="514">
        <f t="shared" si="45"/>
        <v>2.0188178314644804E-2</v>
      </c>
      <c r="E129" s="514">
        <f t="shared" si="45"/>
        <v>2.8495127846872803E-2</v>
      </c>
      <c r="F129" s="514">
        <f t="shared" si="45"/>
        <v>1.6390666054370954E-2</v>
      </c>
      <c r="G129" s="514" t="s">
        <v>84</v>
      </c>
      <c r="H129" s="515">
        <f t="shared" si="45"/>
        <v>1.8910076597633153E-2</v>
      </c>
      <c r="I129" s="515">
        <f t="shared" si="45"/>
        <v>2.2306171076687649E-2</v>
      </c>
      <c r="J129" s="515">
        <f t="shared" si="45"/>
        <v>2.0556822608871553E-2</v>
      </c>
    </row>
    <row r="130" spans="1:10" s="7" customFormat="1" x14ac:dyDescent="0.2">
      <c r="A130" s="478" t="s">
        <v>623</v>
      </c>
      <c r="B130" s="526">
        <f t="shared" ref="B130:J130" si="46">B55/B$69</f>
        <v>1.7660389867137725E-2</v>
      </c>
      <c r="C130" s="526">
        <f t="shared" si="46"/>
        <v>9.9410416958381556E-3</v>
      </c>
      <c r="D130" s="516">
        <f t="shared" si="46"/>
        <v>1.2176471077322712E-2</v>
      </c>
      <c r="E130" s="516">
        <f t="shared" si="46"/>
        <v>1.168268227575321E-2</v>
      </c>
      <c r="F130" s="516">
        <f t="shared" si="46"/>
        <v>2.1632867644399E-2</v>
      </c>
      <c r="G130" s="516" t="s">
        <v>84</v>
      </c>
      <c r="H130" s="517">
        <f t="shared" si="46"/>
        <v>1.0852375594961867E-2</v>
      </c>
      <c r="I130" s="517">
        <f t="shared" si="46"/>
        <v>1.2337463311810884E-2</v>
      </c>
      <c r="J130" s="517">
        <f t="shared" si="46"/>
        <v>1.1572485794823308E-2</v>
      </c>
    </row>
    <row r="131" spans="1:10" s="47" customFormat="1" x14ac:dyDescent="0.2">
      <c r="A131" s="507" t="s">
        <v>624</v>
      </c>
      <c r="B131" s="524">
        <f t="shared" ref="B131:J131" si="47">B56/B$69</f>
        <v>7.6977567634366695E-2</v>
      </c>
      <c r="C131" s="524">
        <f t="shared" si="47"/>
        <v>6.8952516358580337E-2</v>
      </c>
      <c r="D131" s="520">
        <f t="shared" si="47"/>
        <v>8.5960687331876492E-2</v>
      </c>
      <c r="E131" s="520">
        <f t="shared" si="47"/>
        <v>9.8335923611433951E-2</v>
      </c>
      <c r="F131" s="520">
        <f t="shared" si="47"/>
        <v>0.17590941632728477</v>
      </c>
      <c r="G131" s="520" t="s">
        <v>84</v>
      </c>
      <c r="H131" s="521">
        <f t="shared" si="47"/>
        <v>6.9899941077291902E-2</v>
      </c>
      <c r="I131" s="521">
        <f t="shared" si="47"/>
        <v>9.2087421651802975E-2</v>
      </c>
      <c r="J131" s="521">
        <f t="shared" si="47"/>
        <v>8.0658518425728326E-2</v>
      </c>
    </row>
    <row r="132" spans="1:10" x14ac:dyDescent="0.2">
      <c r="A132" s="478" t="s">
        <v>625</v>
      </c>
      <c r="B132" s="526">
        <f t="shared" ref="B132:J132" si="48">B57/B$69</f>
        <v>8.4078436592405093E-3</v>
      </c>
      <c r="C132" s="526">
        <f t="shared" si="48"/>
        <v>6.4861256361012001E-3</v>
      </c>
      <c r="D132" s="516">
        <f t="shared" si="48"/>
        <v>8.2477969807637479E-3</v>
      </c>
      <c r="E132" s="516">
        <f t="shared" si="48"/>
        <v>2.3496047628435893E-2</v>
      </c>
      <c r="F132" s="516">
        <f t="shared" si="48"/>
        <v>9.5581118468280166E-7</v>
      </c>
      <c r="G132" s="516" t="s">
        <v>84</v>
      </c>
      <c r="H132" s="517">
        <f t="shared" si="48"/>
        <v>6.7130005924032447E-3</v>
      </c>
      <c r="I132" s="517">
        <f t="shared" si="48"/>
        <v>1.2095925850143682E-2</v>
      </c>
      <c r="J132" s="517">
        <f t="shared" si="48"/>
        <v>9.323149029571114E-3</v>
      </c>
    </row>
    <row r="133" spans="1:10" x14ac:dyDescent="0.2">
      <c r="A133" s="479" t="s">
        <v>332</v>
      </c>
      <c r="B133" s="522">
        <f t="shared" ref="B133:J133" si="49">B58/B$69</f>
        <v>2.7732336668879263E-3</v>
      </c>
      <c r="C133" s="522">
        <f t="shared" si="49"/>
        <v>3.4663092527800485E-3</v>
      </c>
      <c r="D133" s="514">
        <f t="shared" si="49"/>
        <v>4.2915178398754833E-3</v>
      </c>
      <c r="E133" s="514">
        <f t="shared" si="49"/>
        <v>5.2607822871196166E-3</v>
      </c>
      <c r="F133" s="514">
        <f t="shared" si="49"/>
        <v>0</v>
      </c>
      <c r="G133" s="514" t="s">
        <v>84</v>
      </c>
      <c r="H133" s="515">
        <f t="shared" si="49"/>
        <v>3.3844858575836916E-3</v>
      </c>
      <c r="I133" s="515">
        <f t="shared" si="49"/>
        <v>4.4190376200338392E-3</v>
      </c>
      <c r="J133" s="515">
        <f t="shared" si="49"/>
        <v>3.8861338531685353E-3</v>
      </c>
    </row>
    <row r="134" spans="1:10" x14ac:dyDescent="0.2">
      <c r="A134" s="745" t="s">
        <v>626</v>
      </c>
      <c r="B134" s="516">
        <f t="shared" ref="B134:J134" si="50">B59/B$69</f>
        <v>1.6461042816263576E-2</v>
      </c>
      <c r="C134" s="516">
        <f t="shared" si="50"/>
        <v>7.2582189754412108E-3</v>
      </c>
      <c r="D134" s="526">
        <f t="shared" si="50"/>
        <v>1.0334758801059494E-2</v>
      </c>
      <c r="E134" s="526">
        <f t="shared" si="50"/>
        <v>9.7114695326940594E-3</v>
      </c>
      <c r="F134" s="526">
        <f t="shared" si="50"/>
        <v>7.0901852926911077E-2</v>
      </c>
      <c r="G134" s="526" t="s">
        <v>84</v>
      </c>
      <c r="H134" s="527">
        <f t="shared" si="50"/>
        <v>8.3446896395042037E-3</v>
      </c>
      <c r="I134" s="527">
        <f t="shared" si="50"/>
        <v>1.204942882666332E-2</v>
      </c>
      <c r="J134" s="527">
        <f t="shared" si="50"/>
        <v>1.0141095633730664E-2</v>
      </c>
    </row>
    <row r="135" spans="1:10" x14ac:dyDescent="0.2">
      <c r="A135" s="476" t="s">
        <v>627</v>
      </c>
      <c r="B135" s="514">
        <f t="shared" ref="B135:J135" si="51">B60/B$69</f>
        <v>4.6521824009073461E-2</v>
      </c>
      <c r="C135" s="514">
        <f t="shared" si="51"/>
        <v>4.6522809387478367E-2</v>
      </c>
      <c r="D135" s="522">
        <f t="shared" si="51"/>
        <v>5.5559285703799977E-2</v>
      </c>
      <c r="E135" s="522">
        <f t="shared" si="51"/>
        <v>5.2463244252979081E-2</v>
      </c>
      <c r="F135" s="522">
        <f t="shared" si="51"/>
        <v>0.10494143857763813</v>
      </c>
      <c r="G135" s="522" t="s">
        <v>84</v>
      </c>
      <c r="H135" s="523">
        <f t="shared" si="51"/>
        <v>4.6522693055279847E-2</v>
      </c>
      <c r="I135" s="523">
        <f t="shared" si="51"/>
        <v>5.6260722038009303E-2</v>
      </c>
      <c r="J135" s="523">
        <f t="shared" si="51"/>
        <v>5.1244605382376913E-2</v>
      </c>
    </row>
    <row r="136" spans="1:10" x14ac:dyDescent="0.2">
      <c r="A136" s="477" t="s">
        <v>628</v>
      </c>
      <c r="B136" s="526">
        <f t="shared" ref="B136:J136" si="52">B61/B$69</f>
        <v>2.8136234788786354E-3</v>
      </c>
      <c r="C136" s="526">
        <f t="shared" si="52"/>
        <v>5.2190531057025738E-3</v>
      </c>
      <c r="D136" s="526">
        <f t="shared" si="52"/>
        <v>7.5273280060173028E-3</v>
      </c>
      <c r="E136" s="526">
        <f t="shared" si="52"/>
        <v>7.4043799083310944E-3</v>
      </c>
      <c r="F136" s="526">
        <f t="shared" si="52"/>
        <v>6.5169003435019683E-5</v>
      </c>
      <c r="G136" s="526" t="s">
        <v>84</v>
      </c>
      <c r="H136" s="527">
        <f t="shared" si="52"/>
        <v>4.9350719310962072E-3</v>
      </c>
      <c r="I136" s="527">
        <f t="shared" si="52"/>
        <v>7.2623073159438457E-3</v>
      </c>
      <c r="J136" s="527">
        <f t="shared" si="52"/>
        <v>6.0635345256579718E-3</v>
      </c>
    </row>
    <row r="137" spans="1:10" x14ac:dyDescent="0.2">
      <c r="A137" s="501" t="s">
        <v>629</v>
      </c>
      <c r="B137" s="524">
        <f t="shared" ref="B137:J137" si="53">B62/B$69</f>
        <v>7.6337635564203504E-2</v>
      </c>
      <c r="C137" s="524">
        <f t="shared" si="53"/>
        <v>7.3391533831997396E-2</v>
      </c>
      <c r="D137" s="524">
        <f t="shared" si="53"/>
        <v>7.6643705472938986E-2</v>
      </c>
      <c r="E137" s="524">
        <f t="shared" si="53"/>
        <v>8.0568545111584067E-2</v>
      </c>
      <c r="F137" s="524">
        <f t="shared" si="53"/>
        <v>0.20824218446966994</v>
      </c>
      <c r="G137" s="524" t="s">
        <v>84</v>
      </c>
      <c r="H137" s="525">
        <f t="shared" si="53"/>
        <v>7.3739345890638408E-2</v>
      </c>
      <c r="I137" s="525">
        <f t="shared" si="53"/>
        <v>8.1790293771494105E-2</v>
      </c>
      <c r="J137" s="525">
        <f t="shared" si="53"/>
        <v>7.764320262703242E-2</v>
      </c>
    </row>
    <row r="138" spans="1:10" x14ac:dyDescent="0.2">
      <c r="A138" s="478" t="s">
        <v>630</v>
      </c>
      <c r="B138" s="526">
        <f t="shared" ref="B138:J138" si="54">B63/B$69</f>
        <v>2.952695456547318E-2</v>
      </c>
      <c r="C138" s="526">
        <f t="shared" si="54"/>
        <v>4.3868034078715083E-2</v>
      </c>
      <c r="D138" s="516">
        <f t="shared" si="54"/>
        <v>4.2771382577824361E-2</v>
      </c>
      <c r="E138" s="516">
        <f t="shared" si="54"/>
        <v>5.3665390615057845E-2</v>
      </c>
      <c r="F138" s="516">
        <f t="shared" si="54"/>
        <v>0.14760157436705892</v>
      </c>
      <c r="G138" s="516" t="s">
        <v>84</v>
      </c>
      <c r="H138" s="517">
        <f t="shared" si="54"/>
        <v>4.2174949167862345E-2</v>
      </c>
      <c r="I138" s="517">
        <f t="shared" si="54"/>
        <v>4.8961928132710261E-2</v>
      </c>
      <c r="J138" s="517">
        <f t="shared" si="54"/>
        <v>4.546591489559848E-2</v>
      </c>
    </row>
    <row r="139" spans="1:10" s="7" customFormat="1" x14ac:dyDescent="0.2">
      <c r="A139" s="479" t="s">
        <v>333</v>
      </c>
      <c r="B139" s="522">
        <f t="shared" ref="B139:J139" si="55">B64/B$69</f>
        <v>1.6222365360719984E-3</v>
      </c>
      <c r="C139" s="522">
        <f t="shared" si="55"/>
        <v>1.469750236419114E-3</v>
      </c>
      <c r="D139" s="514">
        <f t="shared" si="55"/>
        <v>8.3812106734745091E-4</v>
      </c>
      <c r="E139" s="514">
        <f t="shared" si="55"/>
        <v>1.2988486267964693E-3</v>
      </c>
      <c r="F139" s="514">
        <f t="shared" si="55"/>
        <v>0</v>
      </c>
      <c r="G139" s="514" t="s">
        <v>84</v>
      </c>
      <c r="H139" s="515">
        <f t="shared" si="55"/>
        <v>1.4877525250763714E-3</v>
      </c>
      <c r="I139" s="515">
        <f t="shared" si="55"/>
        <v>9.3608820930049335E-4</v>
      </c>
      <c r="J139" s="515">
        <f t="shared" si="55"/>
        <v>1.2202537799297372E-3</v>
      </c>
    </row>
    <row r="140" spans="1:10" x14ac:dyDescent="0.2">
      <c r="A140" s="478" t="s">
        <v>631</v>
      </c>
      <c r="B140" s="757">
        <f t="shared" ref="B140:J140" si="56">B65/B$69</f>
        <v>8.709898074437776E-4</v>
      </c>
      <c r="C140" s="757">
        <f t="shared" si="56"/>
        <v>8.5704202281228084E-4</v>
      </c>
      <c r="D140" s="526">
        <f t="shared" si="56"/>
        <v>2.4216126429291406E-3</v>
      </c>
      <c r="E140" s="526">
        <f t="shared" si="56"/>
        <v>2.1523773819604676E-3</v>
      </c>
      <c r="F140" s="526">
        <f t="shared" si="56"/>
        <v>2.1968017069951169E-3</v>
      </c>
      <c r="G140" s="526" t="s">
        <v>84</v>
      </c>
      <c r="H140" s="527">
        <f t="shared" si="56"/>
        <v>8.5868867595841286E-4</v>
      </c>
      <c r="I140" s="527">
        <f t="shared" si="56"/>
        <v>2.342154131592025E-3</v>
      </c>
      <c r="J140" s="527">
        <f t="shared" si="56"/>
        <v>1.5780122510065178E-3</v>
      </c>
    </row>
    <row r="141" spans="1:10" x14ac:dyDescent="0.2">
      <c r="A141" s="479" t="s">
        <v>632</v>
      </c>
      <c r="B141" s="522">
        <f t="shared" ref="B141:J141" si="57">B66/B$69</f>
        <v>2.964007332067484E-3</v>
      </c>
      <c r="C141" s="522">
        <f t="shared" si="57"/>
        <v>2.1864421930133512E-3</v>
      </c>
      <c r="D141" s="522">
        <f t="shared" si="57"/>
        <v>1.935046965967756E-3</v>
      </c>
      <c r="E141" s="522">
        <f t="shared" si="57"/>
        <v>3.1124350855676023E-3</v>
      </c>
      <c r="F141" s="522">
        <f t="shared" si="57"/>
        <v>2.3017988276571406E-3</v>
      </c>
      <c r="G141" s="522" t="s">
        <v>84</v>
      </c>
      <c r="H141" s="523">
        <f t="shared" si="57"/>
        <v>2.2782402897272057E-3</v>
      </c>
      <c r="I141" s="523">
        <f t="shared" si="57"/>
        <v>2.263368812397392E-3</v>
      </c>
      <c r="J141" s="523">
        <f t="shared" si="57"/>
        <v>2.2710291988329054E-3</v>
      </c>
    </row>
    <row r="142" spans="1:10" x14ac:dyDescent="0.2">
      <c r="A142" s="745" t="s">
        <v>633</v>
      </c>
      <c r="B142" s="753">
        <f t="shared" ref="B142:J142" si="58">B67/B$69</f>
        <v>4.1353447323147066E-2</v>
      </c>
      <c r="C142" s="753">
        <f t="shared" si="58"/>
        <v>2.5010265300229855E-2</v>
      </c>
      <c r="D142" s="753">
        <f t="shared" si="58"/>
        <v>2.8677542218870276E-2</v>
      </c>
      <c r="E142" s="753">
        <f t="shared" si="58"/>
        <v>2.0339493400327466E-2</v>
      </c>
      <c r="F142" s="753">
        <f t="shared" si="58"/>
        <v>5.6142009576074646E-2</v>
      </c>
      <c r="G142" s="753" t="s">
        <v>84</v>
      </c>
      <c r="H142" s="754">
        <f t="shared" si="58"/>
        <v>2.693971523130172E-2</v>
      </c>
      <c r="I142" s="754">
        <f t="shared" si="58"/>
        <v>2.7286754485241687E-2</v>
      </c>
      <c r="J142" s="754">
        <f t="shared" si="58"/>
        <v>2.7107992501175526E-2</v>
      </c>
    </row>
    <row r="143" spans="1:10" x14ac:dyDescent="0.2">
      <c r="A143" s="742" t="s">
        <v>634</v>
      </c>
      <c r="B143" s="749">
        <f t="shared" ref="B143:J143" si="59">B68/B$69</f>
        <v>0</v>
      </c>
      <c r="C143" s="749">
        <f t="shared" si="59"/>
        <v>3.8702047737004247E-5</v>
      </c>
      <c r="D143" s="749">
        <f t="shared" si="59"/>
        <v>-8.1526479300047342E-8</v>
      </c>
      <c r="E143" s="749">
        <f t="shared" si="59"/>
        <v>0</v>
      </c>
      <c r="F143" s="749">
        <f t="shared" si="59"/>
        <v>0</v>
      </c>
      <c r="G143" s="749" t="s">
        <v>84</v>
      </c>
      <c r="H143" s="750">
        <f t="shared" si="59"/>
        <v>3.4132945879496206E-5</v>
      </c>
      <c r="I143" s="750">
        <f t="shared" si="59"/>
        <v>-5.7047746378617276E-8</v>
      </c>
      <c r="J143" s="750">
        <f t="shared" si="59"/>
        <v>1.7554421349356845E-5</v>
      </c>
    </row>
    <row r="144" spans="1:10" x14ac:dyDescent="0.2">
      <c r="A144" s="746" t="s">
        <v>648</v>
      </c>
      <c r="B144" s="740">
        <f t="shared" ref="B144:J144" si="60">B69/B$69</f>
        <v>1</v>
      </c>
      <c r="C144" s="740">
        <f t="shared" si="60"/>
        <v>1</v>
      </c>
      <c r="D144" s="740">
        <f t="shared" si="60"/>
        <v>1</v>
      </c>
      <c r="E144" s="740">
        <f t="shared" si="60"/>
        <v>1</v>
      </c>
      <c r="F144" s="740">
        <f t="shared" si="60"/>
        <v>1</v>
      </c>
      <c r="G144" s="740" t="s">
        <v>84</v>
      </c>
      <c r="H144" s="741">
        <f t="shared" si="60"/>
        <v>1</v>
      </c>
      <c r="I144" s="741">
        <f t="shared" si="60"/>
        <v>1</v>
      </c>
      <c r="J144" s="741">
        <f t="shared" si="60"/>
        <v>1</v>
      </c>
    </row>
    <row r="145" spans="1:10" x14ac:dyDescent="0.2">
      <c r="A145" s="511" t="s">
        <v>647</v>
      </c>
      <c r="B145" s="3"/>
      <c r="C145" s="3"/>
      <c r="D145" s="212"/>
      <c r="E145" s="3"/>
      <c r="F145" s="3"/>
      <c r="G145" s="212"/>
      <c r="H145" s="3"/>
      <c r="I145" s="3"/>
      <c r="J145" s="3"/>
    </row>
    <row r="146" spans="1:10" x14ac:dyDescent="0.2">
      <c r="A146" s="38" t="s">
        <v>349</v>
      </c>
      <c r="B146" s="3"/>
      <c r="C146" s="3"/>
      <c r="D146" s="212"/>
      <c r="E146" s="3"/>
      <c r="F146" s="3"/>
      <c r="G146" s="212"/>
      <c r="H146" s="3"/>
      <c r="I146" s="3"/>
      <c r="J146" s="3"/>
    </row>
    <row r="147" spans="1:10" x14ac:dyDescent="0.2">
      <c r="A147" s="22" t="s">
        <v>664</v>
      </c>
    </row>
    <row r="148" spans="1:10" x14ac:dyDescent="0.2">
      <c r="A148" s="242" t="s">
        <v>742</v>
      </c>
      <c r="B148" s="3"/>
      <c r="C148" s="3"/>
      <c r="D148" s="212"/>
      <c r="E148" s="3"/>
      <c r="F148" s="3"/>
      <c r="G148" s="212"/>
      <c r="H148" s="3"/>
      <c r="I148" s="3"/>
      <c r="J148" s="3"/>
    </row>
    <row r="151" spans="1:10" ht="16.5" x14ac:dyDescent="0.25">
      <c r="A151" s="88" t="s">
        <v>813</v>
      </c>
    </row>
    <row r="152" spans="1:10" ht="13.5" thickBot="1" x14ac:dyDescent="0.25">
      <c r="A152" s="205"/>
      <c r="J152" s="398" t="s">
        <v>338</v>
      </c>
    </row>
    <row r="153" spans="1:10" x14ac:dyDescent="0.2">
      <c r="A153" s="204" t="s">
        <v>643</v>
      </c>
      <c r="B153" s="480" t="s">
        <v>34</v>
      </c>
      <c r="C153" s="480" t="s">
        <v>455</v>
      </c>
      <c r="D153" s="480" t="s">
        <v>457</v>
      </c>
      <c r="E153" s="480" t="s">
        <v>97</v>
      </c>
      <c r="F153" s="480" t="s">
        <v>267</v>
      </c>
      <c r="G153" s="481">
        <v>300000</v>
      </c>
      <c r="H153" s="758" t="s">
        <v>348</v>
      </c>
      <c r="I153" s="758" t="s">
        <v>348</v>
      </c>
      <c r="J153" s="758"/>
    </row>
    <row r="154" spans="1:10" x14ac:dyDescent="0.2">
      <c r="A154" s="203"/>
      <c r="B154" s="483" t="s">
        <v>454</v>
      </c>
      <c r="C154" s="483" t="s">
        <v>35</v>
      </c>
      <c r="D154" s="483" t="s">
        <v>35</v>
      </c>
      <c r="E154" s="483" t="s">
        <v>35</v>
      </c>
      <c r="F154" s="483" t="s">
        <v>35</v>
      </c>
      <c r="G154" s="483" t="s">
        <v>36</v>
      </c>
      <c r="H154" s="759" t="s">
        <v>281</v>
      </c>
      <c r="I154" s="759" t="s">
        <v>471</v>
      </c>
      <c r="J154" s="759" t="s">
        <v>340</v>
      </c>
    </row>
    <row r="155" spans="1:10" ht="13.5" thickBot="1" x14ac:dyDescent="0.25">
      <c r="A155" s="206"/>
      <c r="B155" s="485" t="s">
        <v>36</v>
      </c>
      <c r="C155" s="485" t="s">
        <v>456</v>
      </c>
      <c r="D155" s="485" t="s">
        <v>99</v>
      </c>
      <c r="E155" s="485" t="s">
        <v>100</v>
      </c>
      <c r="F155" s="485" t="s">
        <v>268</v>
      </c>
      <c r="G155" s="485" t="s">
        <v>101</v>
      </c>
      <c r="H155" s="760" t="s">
        <v>456</v>
      </c>
      <c r="I155" s="760" t="s">
        <v>101</v>
      </c>
      <c r="J155" s="760" t="s">
        <v>650</v>
      </c>
    </row>
    <row r="157" spans="1:10" x14ac:dyDescent="0.2">
      <c r="A157" s="496" t="s">
        <v>595</v>
      </c>
      <c r="B157" s="497">
        <f>'T 5.7'!B157+'T 5.8'!B157</f>
        <v>191.76604786302079</v>
      </c>
      <c r="C157" s="497">
        <f>'T 5.7'!C157+'T 5.8'!C157</f>
        <v>134.94953823549608</v>
      </c>
      <c r="D157" s="497">
        <f>'T 5.7'!D157+'T 5.8'!D157</f>
        <v>119.60734905443225</v>
      </c>
      <c r="E157" s="497">
        <f>'T 5.7'!E157+'T 5.8'!E157</f>
        <v>105.5883593863802</v>
      </c>
      <c r="F157" s="497">
        <f>'T 5.7'!F157+'T 5.8'!F157</f>
        <v>155.35618280978352</v>
      </c>
      <c r="G157" s="497" t="s">
        <v>84</v>
      </c>
      <c r="H157" s="498">
        <f>'T 5.7'!H157+'T 5.8'!H157</f>
        <v>140.42954823329219</v>
      </c>
      <c r="I157" s="498">
        <f>'T 5.7'!I157+'T 5.8'!I157</f>
        <v>116.45762221646591</v>
      </c>
      <c r="J157" s="498">
        <f>'T 5.7'!J157+'T 5.8'!J157</f>
        <v>128.08294527753924</v>
      </c>
    </row>
    <row r="158" spans="1:10" x14ac:dyDescent="0.2">
      <c r="A158" s="476" t="s">
        <v>596</v>
      </c>
      <c r="B158" s="488">
        <f>'T 5.7'!B158+'T 5.8'!B158</f>
        <v>27.752870240240206</v>
      </c>
      <c r="C158" s="488">
        <f>'T 5.7'!C158+'T 5.8'!C158</f>
        <v>19.588378782412011</v>
      </c>
      <c r="D158" s="488">
        <f>'T 5.7'!D158+'T 5.8'!D158</f>
        <v>17.862371228638573</v>
      </c>
      <c r="E158" s="488">
        <f>'T 5.7'!E158+'T 5.8'!E158</f>
        <v>6.8824813096073125</v>
      </c>
      <c r="F158" s="488">
        <f>'T 5.7'!F158+'T 5.8'!F158</f>
        <v>32.826281454666699</v>
      </c>
      <c r="G158" s="488" t="s">
        <v>84</v>
      </c>
      <c r="H158" s="267">
        <f>'T 5.7'!H158+'T 5.8'!H158</f>
        <v>20.375852266952574</v>
      </c>
      <c r="I158" s="267">
        <f>'T 5.7'!I158+'T 5.8'!I158</f>
        <v>15.086841165354711</v>
      </c>
      <c r="J158" s="267">
        <f>'T 5.7'!J158+'T 5.8'!J158</f>
        <v>17.651777444839311</v>
      </c>
    </row>
    <row r="159" spans="1:10" x14ac:dyDescent="0.2">
      <c r="A159" s="477" t="s">
        <v>321</v>
      </c>
      <c r="B159" s="489">
        <f>'T 5.7'!B159+'T 5.8'!B159</f>
        <v>160.75164042820299</v>
      </c>
      <c r="C159" s="489">
        <f>'T 5.7'!C159+'T 5.8'!C159</f>
        <v>112.36725363624001</v>
      </c>
      <c r="D159" s="489">
        <f>'T 5.7'!D159+'T 5.8'!D159</f>
        <v>98.706789782403192</v>
      </c>
      <c r="E159" s="489">
        <f>'T 5.7'!E159+'T 5.8'!E159</f>
        <v>95.697104145328012</v>
      </c>
      <c r="F159" s="489">
        <f>'T 5.7'!F159+'T 5.8'!F159</f>
        <v>121.88909080949772</v>
      </c>
      <c r="G159" s="489" t="s">
        <v>84</v>
      </c>
      <c r="H159" s="490">
        <f>'T 5.7'!H159+'T 5.8'!H159</f>
        <v>117.03397683158289</v>
      </c>
      <c r="I159" s="490">
        <f>'T 5.7'!I159+'T 5.8'!I159</f>
        <v>98.397736955160909</v>
      </c>
      <c r="J159" s="490">
        <f>'T 5.7'!J159+'T 5.8'!J159</f>
        <v>107.43548840888184</v>
      </c>
    </row>
    <row r="160" spans="1:10" x14ac:dyDescent="0.2">
      <c r="A160" s="476" t="s">
        <v>597</v>
      </c>
      <c r="B160" s="488">
        <f>'T 5.7'!B160+'T 5.8'!B160</f>
        <v>3.0394863886236383</v>
      </c>
      <c r="C160" s="488">
        <f>'T 5.7'!C160+'T 5.8'!C160</f>
        <v>2.6963576440372554</v>
      </c>
      <c r="D160" s="488">
        <f>'T 5.7'!D160+'T 5.8'!D160</f>
        <v>2.9415315481536042</v>
      </c>
      <c r="E160" s="488">
        <f>'T 5.7'!E160+'T 5.8'!E160</f>
        <v>2.9429242046786608</v>
      </c>
      <c r="F160" s="488">
        <f>'T 5.7'!F160+'T 5.8'!F160</f>
        <v>0.24985901069327682</v>
      </c>
      <c r="G160" s="488" t="s">
        <v>84</v>
      </c>
      <c r="H160" s="267">
        <f>'T 5.7'!H160+'T 5.8'!H160</f>
        <v>2.7294527595801088</v>
      </c>
      <c r="I160" s="267">
        <f>'T 5.7'!I160+'T 5.8'!I160</f>
        <v>2.8782014229636625</v>
      </c>
      <c r="J160" s="267">
        <f>'T 5.7'!J160+'T 5.8'!J160</f>
        <v>2.8060649052085651</v>
      </c>
    </row>
    <row r="161" spans="1:10" x14ac:dyDescent="0.2">
      <c r="A161" s="477" t="s">
        <v>598</v>
      </c>
      <c r="B161" s="489">
        <f>'T 5.7'!B161+'T 5.8'!B161</f>
        <v>0.22205080222868206</v>
      </c>
      <c r="C161" s="489">
        <f>'T 5.7'!C161+'T 5.8'!C161</f>
        <v>0.29754817280679685</v>
      </c>
      <c r="D161" s="489">
        <f>'T 5.7'!D161+'T 5.8'!D161</f>
        <v>9.6656495236883383E-2</v>
      </c>
      <c r="E161" s="489">
        <f>'T 5.7'!E161+'T 5.8'!E161</f>
        <v>6.5849726766227967E-2</v>
      </c>
      <c r="F161" s="489">
        <f>'T 5.7'!F161+'T 5.8'!F161</f>
        <v>0.39095153492581391</v>
      </c>
      <c r="G161" s="489" t="s">
        <v>84</v>
      </c>
      <c r="H161" s="490">
        <f>'T 5.7'!H161+'T 5.8'!H161</f>
        <v>0.29026637481730971</v>
      </c>
      <c r="I161" s="490">
        <f>'T 5.7'!I161+'T 5.8'!I161</f>
        <v>9.4842672986639259E-2</v>
      </c>
      <c r="J161" s="490">
        <f>'T 5.7'!J161+'T 5.8'!J161</f>
        <v>0.18961451843525917</v>
      </c>
    </row>
    <row r="162" spans="1:10" x14ac:dyDescent="0.2">
      <c r="A162" s="501" t="s">
        <v>322</v>
      </c>
      <c r="B162" s="502">
        <f>'T 5.7'!B162+'T 5.8'!B162</f>
        <v>9.2739719527292905</v>
      </c>
      <c r="C162" s="502">
        <f>'T 5.7'!C162+'T 5.8'!C162</f>
        <v>10.699704422897925</v>
      </c>
      <c r="D162" s="502">
        <f>'T 5.7'!D162+'T 5.8'!D162</f>
        <v>12.615884187464264</v>
      </c>
      <c r="E162" s="502">
        <f>'T 5.7'!E162+'T 5.8'!E162</f>
        <v>12.100550083495239</v>
      </c>
      <c r="F162" s="502">
        <f>'T 5.7'!F162+'T 5.8'!F162</f>
        <v>0</v>
      </c>
      <c r="G162" s="502" t="s">
        <v>84</v>
      </c>
      <c r="H162" s="503">
        <f>'T 5.7'!H162+'T 5.8'!H162</f>
        <v>10.562191079647402</v>
      </c>
      <c r="I162" s="503">
        <f>'T 5.7'!I162+'T 5.8'!I162</f>
        <v>12.170299262964322</v>
      </c>
      <c r="J162" s="503">
        <f>'T 5.7'!J162+'T 5.8'!J162</f>
        <v>11.390437972924765</v>
      </c>
    </row>
    <row r="163" spans="1:10" x14ac:dyDescent="0.2">
      <c r="A163" s="477" t="s">
        <v>599</v>
      </c>
      <c r="B163" s="489">
        <f>'T 5.7'!B163+'T 5.8'!B163</f>
        <v>0.35906527723796405</v>
      </c>
      <c r="C163" s="489">
        <f>'T 5.7'!C163+'T 5.8'!C163</f>
        <v>0.50728839555292449</v>
      </c>
      <c r="D163" s="489">
        <f>'T 5.7'!D163+'T 5.8'!D163</f>
        <v>0.54395624572281998</v>
      </c>
      <c r="E163" s="489">
        <f>'T 5.7'!E163+'T 5.8'!E163</f>
        <v>0.14022682379042675</v>
      </c>
      <c r="F163" s="489">
        <f>'T 5.7'!F163+'T 5.8'!F163</f>
        <v>0</v>
      </c>
      <c r="G163" s="489" t="s">
        <v>84</v>
      </c>
      <c r="H163" s="490">
        <f>'T 5.7'!H163+'T 5.8'!H163</f>
        <v>0.49299212540899084</v>
      </c>
      <c r="I163" s="490">
        <f>'T 5.7'!I163+'T 5.8'!I163</f>
        <v>0.41599492148281336</v>
      </c>
      <c r="J163" s="490">
        <f>'T 5.7'!J163+'T 5.8'!J163</f>
        <v>0.45333515729919538</v>
      </c>
    </row>
    <row r="164" spans="1:10" x14ac:dyDescent="0.2">
      <c r="A164" s="476" t="s">
        <v>600</v>
      </c>
      <c r="B164" s="488">
        <f>'T 5.7'!B164+'T 5.8'!B164</f>
        <v>0.26486628280221874</v>
      </c>
      <c r="C164" s="488">
        <f>'T 5.7'!C164+'T 5.8'!C164</f>
        <v>1.2366895016220421</v>
      </c>
      <c r="D164" s="488">
        <f>'T 5.7'!D164+'T 5.8'!D164</f>
        <v>1.2571982268922164</v>
      </c>
      <c r="E164" s="488">
        <f>'T 5.7'!E164+'T 5.8'!E164</f>
        <v>0.11991186415733898</v>
      </c>
      <c r="F164" s="488">
        <f>'T 5.7'!F164+'T 5.8'!F164</f>
        <v>0</v>
      </c>
      <c r="G164" s="488" t="s">
        <v>84</v>
      </c>
      <c r="H164" s="267">
        <f>'T 5.7'!H164+'T 5.8'!H164</f>
        <v>1.1429561661859802</v>
      </c>
      <c r="I164" s="267">
        <f>'T 5.7'!I164+'T 5.8'!I164</f>
        <v>0.90325051138708112</v>
      </c>
      <c r="J164" s="267">
        <f>'T 5.7'!J164+'T 5.8'!J164</f>
        <v>1.0194971439958804</v>
      </c>
    </row>
    <row r="165" spans="1:10" x14ac:dyDescent="0.2">
      <c r="A165" s="491" t="s">
        <v>601</v>
      </c>
      <c r="B165" s="489">
        <f>'T 5.7'!B165+'T 5.8'!B165</f>
        <v>7.8981622934514144</v>
      </c>
      <c r="C165" s="489">
        <f>'T 5.7'!C165+'T 5.8'!C165</f>
        <v>8.2886689126764246</v>
      </c>
      <c r="D165" s="489">
        <f>'T 5.7'!D165+'T 5.8'!D165</f>
        <v>10.344656912860945</v>
      </c>
      <c r="E165" s="489">
        <f>'T 5.7'!E165+'T 5.8'!E165</f>
        <v>10.66400616135925</v>
      </c>
      <c r="F165" s="489">
        <f>'T 5.7'!F165+'T 5.8'!F165</f>
        <v>0</v>
      </c>
      <c r="G165" s="489" t="s">
        <v>84</v>
      </c>
      <c r="H165" s="490">
        <f>'T 5.7'!H165+'T 5.8'!H165</f>
        <v>8.2510041530565914</v>
      </c>
      <c r="I165" s="490">
        <f>'T 5.7'!I165+'T 5.8'!I165</f>
        <v>10.190770713530876</v>
      </c>
      <c r="J165" s="490">
        <f>'T 5.7'!J165+'T 5.8'!J165</f>
        <v>9.2500697905949369</v>
      </c>
    </row>
    <row r="166" spans="1:10" x14ac:dyDescent="0.2">
      <c r="A166" s="476" t="s">
        <v>323</v>
      </c>
      <c r="B166" s="488">
        <f>'T 5.7'!B166+'T 5.8'!B166</f>
        <v>0.30432495694252837</v>
      </c>
      <c r="C166" s="488">
        <f>'T 5.7'!C166+'T 5.8'!C166</f>
        <v>0.10487597879906058</v>
      </c>
      <c r="D166" s="488">
        <f>'T 5.7'!D166+'T 5.8'!D166</f>
        <v>0.15995382154564949</v>
      </c>
      <c r="E166" s="488">
        <f>'T 5.7'!E166+'T 5.8'!E166</f>
        <v>0.91054187837190415</v>
      </c>
      <c r="F166" s="488">
        <f>'T 5.7'!F166+'T 5.8'!F166</f>
        <v>0</v>
      </c>
      <c r="G166" s="488" t="s">
        <v>84</v>
      </c>
      <c r="H166" s="267">
        <f>'T 5.7'!H166+'T 5.8'!H166</f>
        <v>0.1241130350955798</v>
      </c>
      <c r="I166" s="267">
        <f>'T 5.7'!I166+'T 5.8'!I166</f>
        <v>0.37012144167458222</v>
      </c>
      <c r="J166" s="267">
        <f>'T 5.7'!J166+'T 5.8'!J166</f>
        <v>0.2508182534279077</v>
      </c>
    </row>
    <row r="167" spans="1:10" x14ac:dyDescent="0.2">
      <c r="A167" s="477" t="s">
        <v>602</v>
      </c>
      <c r="B167" s="489">
        <f>'T 5.7'!B167+'T 5.8'!B167</f>
        <v>0.44755314353690895</v>
      </c>
      <c r="C167" s="489">
        <f>'T 5.7'!C167+'T 5.8'!C167</f>
        <v>0.56218163398237109</v>
      </c>
      <c r="D167" s="489">
        <f>'T 5.7'!D167+'T 5.8'!D167</f>
        <v>0.31011898027949814</v>
      </c>
      <c r="E167" s="489">
        <f>'T 5.7'!E167+'T 5.8'!E167</f>
        <v>0.26586335581632076</v>
      </c>
      <c r="F167" s="489">
        <f>'T 5.7'!F167+'T 5.8'!F167</f>
        <v>0</v>
      </c>
      <c r="G167" s="489" t="s">
        <v>84</v>
      </c>
      <c r="H167" s="490">
        <f>'T 5.7'!H167+'T 5.8'!H167</f>
        <v>0.55112559978049025</v>
      </c>
      <c r="I167" s="490">
        <f>'T 5.7'!I167+'T 5.8'!I167</f>
        <v>0.29016167477619798</v>
      </c>
      <c r="J167" s="490">
        <f>'T 5.7'!J167+'T 5.8'!J167</f>
        <v>0.41671762749068342</v>
      </c>
    </row>
    <row r="168" spans="1:10" x14ac:dyDescent="0.2">
      <c r="A168" s="501" t="s">
        <v>324</v>
      </c>
      <c r="B168" s="502">
        <f>'T 5.7'!B168+'T 5.8'!B168</f>
        <v>29.995023002065022</v>
      </c>
      <c r="C168" s="502">
        <f>'T 5.7'!C168+'T 5.8'!C168</f>
        <v>26.637382939648688</v>
      </c>
      <c r="D168" s="502">
        <f>'T 5.7'!D168+'T 5.8'!D168</f>
        <v>14.903394601719599</v>
      </c>
      <c r="E168" s="502">
        <f>'T 5.7'!E168+'T 5.8'!E168</f>
        <v>6.0031668017703126</v>
      </c>
      <c r="F168" s="502">
        <f>'T 5.7'!F168+'T 5.8'!F168</f>
        <v>1.545833432565672E-3</v>
      </c>
      <c r="G168" s="502" t="s">
        <v>84</v>
      </c>
      <c r="H168" s="503">
        <f>'T 5.7'!H168+'T 5.8'!H168</f>
        <v>26.961230730223427</v>
      </c>
      <c r="I168" s="503">
        <f>'T 5.7'!I168+'T 5.8'!I168</f>
        <v>12.01357955281668</v>
      </c>
      <c r="J168" s="503">
        <f>'T 5.7'!J168+'T 5.8'!J168</f>
        <v>19.262528753628235</v>
      </c>
    </row>
    <row r="169" spans="1:10" x14ac:dyDescent="0.2">
      <c r="A169" s="491" t="s">
        <v>603</v>
      </c>
      <c r="B169" s="489">
        <f>'T 5.7'!B169+'T 5.8'!B169</f>
        <v>4.7249542715371176</v>
      </c>
      <c r="C169" s="489">
        <f>'T 5.7'!C169+'T 5.8'!C169</f>
        <v>1.611593117700844</v>
      </c>
      <c r="D169" s="489">
        <f>'T 5.7'!D169+'T 5.8'!D169</f>
        <v>0.65835288238091394</v>
      </c>
      <c r="E169" s="489">
        <f>'T 5.7'!E169+'T 5.8'!E169</f>
        <v>0.41316749805850322</v>
      </c>
      <c r="F169" s="489">
        <f>'T 5.7'!F169+'T 5.8'!F169</f>
        <v>1.545833432565672E-3</v>
      </c>
      <c r="G169" s="489" t="s">
        <v>84</v>
      </c>
      <c r="H169" s="490">
        <f>'T 5.7'!H169+'T 5.8'!H169</f>
        <v>1.9118799597054343</v>
      </c>
      <c r="I169" s="490">
        <f>'T 5.7'!I169+'T 5.8'!I169</f>
        <v>0.57291261531230331</v>
      </c>
      <c r="J169" s="490">
        <f>'T 5.7'!J169+'T 5.8'!J169</f>
        <v>1.2222525113169718</v>
      </c>
    </row>
    <row r="170" spans="1:10" x14ac:dyDescent="0.2">
      <c r="A170" s="476" t="s">
        <v>325</v>
      </c>
      <c r="B170" s="488">
        <f>'T 5.7'!B170+'T 5.8'!B170</f>
        <v>15.694341099613942</v>
      </c>
      <c r="C170" s="488">
        <f>'T 5.7'!C170+'T 5.8'!C170</f>
        <v>12.549610650123793</v>
      </c>
      <c r="D170" s="488">
        <f>'T 5.7'!D170+'T 5.8'!D170</f>
        <v>7.5532420741560031</v>
      </c>
      <c r="E170" s="488">
        <f>'T 5.7'!E170+'T 5.8'!E170</f>
        <v>2.2640075183299841</v>
      </c>
      <c r="F170" s="488">
        <f>'T 5.7'!F170+'T 5.8'!F170</f>
        <v>0</v>
      </c>
      <c r="G170" s="488" t="s">
        <v>84</v>
      </c>
      <c r="H170" s="267">
        <f>'T 5.7'!H170+'T 5.8'!H170</f>
        <v>12.852923092520486</v>
      </c>
      <c r="I170" s="267">
        <f>'T 5.7'!I170+'T 5.8'!I170</f>
        <v>5.866721321641414</v>
      </c>
      <c r="J170" s="267">
        <f>'T 5.7'!J170+'T 5.8'!J170</f>
        <v>9.2547199538457843</v>
      </c>
    </row>
    <row r="171" spans="1:10" x14ac:dyDescent="0.2">
      <c r="A171" s="477" t="s">
        <v>326</v>
      </c>
      <c r="B171" s="489">
        <f>'T 5.7'!B171+'T 5.8'!B171</f>
        <v>0.19547704698386603</v>
      </c>
      <c r="C171" s="489">
        <f>'T 5.7'!C171+'T 5.8'!C171</f>
        <v>0.22429187120585714</v>
      </c>
      <c r="D171" s="489">
        <f>'T 5.7'!D171+'T 5.8'!D171</f>
        <v>0.17998803246048276</v>
      </c>
      <c r="E171" s="489">
        <f>'T 5.7'!E171+'T 5.8'!E171</f>
        <v>1.7601686758141527E-2</v>
      </c>
      <c r="F171" s="489">
        <f>'T 5.7'!F171+'T 5.8'!F171</f>
        <v>0</v>
      </c>
      <c r="G171" s="489" t="s">
        <v>84</v>
      </c>
      <c r="H171" s="490">
        <f>'T 5.7'!H171+'T 5.8'!H171</f>
        <v>0.22151265217504301</v>
      </c>
      <c r="I171" s="490">
        <f>'T 5.7'!I171+'T 5.8'!I171</f>
        <v>0.12943857767236472</v>
      </c>
      <c r="J171" s="490">
        <f>'T 5.7'!J171+'T 5.8'!J171</f>
        <v>0.17409042837854682</v>
      </c>
    </row>
    <row r="172" spans="1:10" x14ac:dyDescent="0.2">
      <c r="A172" s="476" t="s">
        <v>604</v>
      </c>
      <c r="B172" s="488">
        <f>'T 5.7'!B172+'T 5.8'!B172</f>
        <v>0.72735857467661891</v>
      </c>
      <c r="C172" s="488">
        <f>'T 5.7'!C172+'T 5.8'!C172</f>
        <v>0.40233137429922927</v>
      </c>
      <c r="D172" s="488">
        <f>'T 5.7'!D172+'T 5.8'!D172</f>
        <v>0.35703619707614209</v>
      </c>
      <c r="E172" s="488">
        <f>'T 5.7'!E172+'T 5.8'!E172</f>
        <v>0.81785286045870353</v>
      </c>
      <c r="F172" s="488">
        <f>'T 5.7'!F172+'T 5.8'!F172</f>
        <v>0</v>
      </c>
      <c r="G172" s="488" t="s">
        <v>84</v>
      </c>
      <c r="H172" s="267">
        <f>'T 5.7'!H172+'T 5.8'!H172</f>
        <v>0.43368057753787559</v>
      </c>
      <c r="I172" s="267">
        <f>'T 5.7'!I172+'T 5.8'!I172</f>
        <v>0.47993861877729682</v>
      </c>
      <c r="J172" s="267">
        <f>'T 5.7'!J172+'T 5.8'!J172</f>
        <v>0.45750551627217234</v>
      </c>
    </row>
    <row r="173" spans="1:10" x14ac:dyDescent="0.2">
      <c r="A173" s="477" t="s">
        <v>605</v>
      </c>
      <c r="B173" s="489">
        <f>'T 5.7'!B173+'T 5.8'!B173</f>
        <v>7.5042440188298052</v>
      </c>
      <c r="C173" s="489">
        <f>'T 5.7'!C173+'T 5.8'!C173</f>
        <v>10.603371589993577</v>
      </c>
      <c r="D173" s="489">
        <f>'T 5.7'!D173+'T 5.8'!D173</f>
        <v>5.0605667156885534</v>
      </c>
      <c r="E173" s="489">
        <f>'T 5.7'!E173+'T 5.8'!E173</f>
        <v>2.1021054884520995</v>
      </c>
      <c r="F173" s="489">
        <f>'T 5.7'!F173+'T 5.8'!F173</f>
        <v>0</v>
      </c>
      <c r="G173" s="489" t="s">
        <v>84</v>
      </c>
      <c r="H173" s="490">
        <f>'T 5.7'!H173+'T 5.8'!H173</f>
        <v>10.304457591478688</v>
      </c>
      <c r="I173" s="490">
        <f>'T 5.7'!I173+'T 5.8'!I173</f>
        <v>4.0974470779918999</v>
      </c>
      <c r="J173" s="490">
        <f>'T 5.7'!J173+'T 5.8'!J173</f>
        <v>7.1075724393046844</v>
      </c>
    </row>
    <row r="174" spans="1:10" x14ac:dyDescent="0.2">
      <c r="A174" s="479" t="s">
        <v>327</v>
      </c>
      <c r="B174" s="492">
        <f>'T 5.7'!B174+'T 5.8'!B174</f>
        <v>1.1486479891819268</v>
      </c>
      <c r="C174" s="492">
        <f>'T 5.7'!C174+'T 5.8'!C174</f>
        <v>1.2461843359277345</v>
      </c>
      <c r="D174" s="492">
        <f>'T 5.7'!D174+'T 5.8'!D174</f>
        <v>1.0942086993049658</v>
      </c>
      <c r="E174" s="492">
        <f>'T 5.7'!E174+'T 5.8'!E174</f>
        <v>0.38843174931726177</v>
      </c>
      <c r="F174" s="492">
        <f>'T 5.7'!F174+'T 5.8'!F174</f>
        <v>0</v>
      </c>
      <c r="G174" s="492" t="s">
        <v>84</v>
      </c>
      <c r="H174" s="493">
        <f>'T 5.7'!H174+'T 5.8'!H174</f>
        <v>1.2367768563268302</v>
      </c>
      <c r="I174" s="493">
        <f>'T 5.7'!I174+'T 5.8'!I174</f>
        <v>0.86712134085754689</v>
      </c>
      <c r="J174" s="493">
        <f>'T 5.7'!J174+'T 5.8'!J174</f>
        <v>1.0463879039873352</v>
      </c>
    </row>
    <row r="175" spans="1:10" x14ac:dyDescent="0.2">
      <c r="A175" s="475" t="s">
        <v>606</v>
      </c>
      <c r="B175" s="499">
        <f>'T 5.7'!B175+'T 5.8'!B175</f>
        <v>108.73902316845871</v>
      </c>
      <c r="C175" s="499">
        <f>'T 5.7'!C175+'T 5.8'!C175</f>
        <v>89.311648610706456</v>
      </c>
      <c r="D175" s="499">
        <f>'T 5.7'!D175+'T 5.8'!D175</f>
        <v>81.439385694418277</v>
      </c>
      <c r="E175" s="499">
        <f>'T 5.7'!E175+'T 5.8'!E175</f>
        <v>66.725068016278897</v>
      </c>
      <c r="F175" s="499">
        <f>'T 5.7'!F175+'T 5.8'!F175</f>
        <v>62.35663111291052</v>
      </c>
      <c r="G175" s="499" t="s">
        <v>84</v>
      </c>
      <c r="H175" s="500">
        <f>'T 5.7'!H175+'T 5.8'!H175</f>
        <v>91.185438597197219</v>
      </c>
      <c r="I175" s="500">
        <f>'T 5.7'!I175+'T 5.8'!I175</f>
        <v>76.793282487302861</v>
      </c>
      <c r="J175" s="500">
        <f>'T 5.7'!J175+'T 5.8'!J175</f>
        <v>83.772841167964657</v>
      </c>
    </row>
    <row r="176" spans="1:10" x14ac:dyDescent="0.2">
      <c r="A176" s="479" t="s">
        <v>607</v>
      </c>
      <c r="B176" s="492">
        <f>'T 5.7'!B176+'T 5.8'!B176</f>
        <v>5.5406951642765172</v>
      </c>
      <c r="C176" s="492">
        <f>'T 5.7'!C176+'T 5.8'!C176</f>
        <v>3.8842866976909662</v>
      </c>
      <c r="D176" s="492">
        <f>'T 5.7'!D176+'T 5.8'!D176</f>
        <v>4.1539618704337657</v>
      </c>
      <c r="E176" s="492">
        <f>'T 5.7'!E176+'T 5.8'!E176</f>
        <v>1.3352731091522732</v>
      </c>
      <c r="F176" s="492">
        <f>'T 5.7'!F176+'T 5.8'!F176</f>
        <v>2.9378552478029962</v>
      </c>
      <c r="G176" s="492" t="s">
        <v>84</v>
      </c>
      <c r="H176" s="493">
        <f>'T 5.7'!H176+'T 5.8'!H176</f>
        <v>4.0440489748324246</v>
      </c>
      <c r="I176" s="493">
        <f>'T 5.7'!I176+'T 5.8'!I176</f>
        <v>3.3217043795303529</v>
      </c>
      <c r="J176" s="493">
        <f>'T 5.7'!J176+'T 5.8'!J176</f>
        <v>3.672009535482883</v>
      </c>
    </row>
    <row r="177" spans="1:10" x14ac:dyDescent="0.2">
      <c r="A177" s="477" t="s">
        <v>328</v>
      </c>
      <c r="B177" s="489">
        <f>'T 5.7'!B177+'T 5.8'!B177</f>
        <v>33.930163361351219</v>
      </c>
      <c r="C177" s="489">
        <f>'T 5.7'!C177+'T 5.8'!C177</f>
        <v>23.449033019166791</v>
      </c>
      <c r="D177" s="489">
        <f>'T 5.7'!D177+'T 5.8'!D177</f>
        <v>21.504645576488418</v>
      </c>
      <c r="E177" s="489">
        <f>'T 5.7'!E177+'T 5.8'!E177</f>
        <v>18.831954267316906</v>
      </c>
      <c r="F177" s="489">
        <f>'T 5.7'!F177+'T 5.8'!F177</f>
        <v>23.261468194050824</v>
      </c>
      <c r="G177" s="489" t="s">
        <v>84</v>
      </c>
      <c r="H177" s="490">
        <f>'T 5.7'!H177+'T 5.8'!H177</f>
        <v>24.459948674491557</v>
      </c>
      <c r="I177" s="490">
        <f>'T 5.7'!I177+'T 5.8'!I177</f>
        <v>20.784390599815126</v>
      </c>
      <c r="J177" s="490">
        <f>'T 5.7'!J177+'T 5.8'!J177</f>
        <v>22.566873576688057</v>
      </c>
    </row>
    <row r="178" spans="1:10" x14ac:dyDescent="0.2">
      <c r="A178" s="476" t="s">
        <v>608</v>
      </c>
      <c r="B178" s="488">
        <f>'T 5.7'!B178+'T 5.8'!B178</f>
        <v>19.478487431688563</v>
      </c>
      <c r="C178" s="488">
        <f>'T 5.7'!C178+'T 5.8'!C178</f>
        <v>14.608541923762829</v>
      </c>
      <c r="D178" s="488">
        <f>'T 5.7'!D178+'T 5.8'!D178</f>
        <v>12.097045531626456</v>
      </c>
      <c r="E178" s="488">
        <f>'T 5.7'!E178+'T 5.8'!E178</f>
        <v>12.463528262377213</v>
      </c>
      <c r="F178" s="488">
        <f>'T 5.7'!F178+'T 5.8'!F178</f>
        <v>23.166205148967588</v>
      </c>
      <c r="G178" s="488" t="s">
        <v>84</v>
      </c>
      <c r="H178" s="267">
        <f>'T 5.7'!H178+'T 5.8'!H178</f>
        <v>15.078253108893895</v>
      </c>
      <c r="I178" s="267">
        <f>'T 5.7'!I178+'T 5.8'!I178</f>
        <v>12.463580758335814</v>
      </c>
      <c r="J178" s="267">
        <f>'T 5.7'!J178+'T 5.8'!J178</f>
        <v>13.731581116452968</v>
      </c>
    </row>
    <row r="179" spans="1:10" x14ac:dyDescent="0.2">
      <c r="A179" s="477" t="s">
        <v>635</v>
      </c>
      <c r="B179" s="489">
        <f>'T 5.7'!B179+'T 5.8'!B179</f>
        <v>14.451675930904399</v>
      </c>
      <c r="C179" s="489">
        <f>'T 5.7'!C179+'T 5.8'!C179</f>
        <v>8.8404910955365139</v>
      </c>
      <c r="D179" s="489">
        <f>'T 5.7'!D179+'T 5.8'!D179</f>
        <v>9.4076000446988264</v>
      </c>
      <c r="E179" s="489">
        <f>'T 5.7'!E179+'T 5.8'!E179</f>
        <v>6.3684260049396899</v>
      </c>
      <c r="F179" s="489">
        <f>'T 5.7'!F179+'T 5.8'!F179</f>
        <v>9.5263045083236089E-2</v>
      </c>
      <c r="G179" s="489" t="s">
        <v>84</v>
      </c>
      <c r="H179" s="490">
        <f>'T 5.7'!H179+'T 5.8'!H179</f>
        <v>9.3816955658371946</v>
      </c>
      <c r="I179" s="490">
        <f>'T 5.7'!I179+'T 5.8'!I179</f>
        <v>8.3208098413665379</v>
      </c>
      <c r="J179" s="490">
        <f>'T 5.7'!J179+'T 5.8'!J179</f>
        <v>8.8352924602931679</v>
      </c>
    </row>
    <row r="180" spans="1:10" x14ac:dyDescent="0.2">
      <c r="A180" s="476" t="s">
        <v>329</v>
      </c>
      <c r="B180" s="488">
        <f>'T 5.7'!B180+'T 5.8'!B180</f>
        <v>51.586925391056219</v>
      </c>
      <c r="C180" s="488">
        <f>'T 5.7'!C180+'T 5.8'!C180</f>
        <v>37.083721394094582</v>
      </c>
      <c r="D180" s="488">
        <f>'T 5.7'!D180+'T 5.8'!D180</f>
        <v>33.10163306489568</v>
      </c>
      <c r="E180" s="488">
        <f>'T 5.7'!E180+'T 5.8'!E180</f>
        <v>30.544825992833772</v>
      </c>
      <c r="F180" s="488">
        <f>'T 5.7'!F180+'T 5.8'!F180</f>
        <v>34.056505894400914</v>
      </c>
      <c r="G180" s="488" t="s">
        <v>84</v>
      </c>
      <c r="H180" s="267">
        <f>'T 5.7'!H180+'T 5.8'!H180</f>
        <v>38.482570134090452</v>
      </c>
      <c r="I180" s="267">
        <f>'T 5.7'!I180+'T 5.8'!I180</f>
        <v>32.39542412993714</v>
      </c>
      <c r="J180" s="267">
        <f>'T 5.7'!J180+'T 5.8'!J180</f>
        <v>35.347420509724593</v>
      </c>
    </row>
    <row r="181" spans="1:10" x14ac:dyDescent="0.2">
      <c r="A181" s="477" t="s">
        <v>330</v>
      </c>
      <c r="B181" s="489">
        <f>'T 5.7'!B181+'T 5.8'!B181</f>
        <v>17.681239246807785</v>
      </c>
      <c r="C181" s="489">
        <f>'T 5.7'!C181+'T 5.8'!C181</f>
        <v>24.894607499356457</v>
      </c>
      <c r="D181" s="489">
        <f>'T 5.7'!D181+'T 5.8'!D181</f>
        <v>22.679145182274141</v>
      </c>
      <c r="E181" s="489">
        <f>'T 5.7'!E181+'T 5.8'!E181</f>
        <v>16.013014646975954</v>
      </c>
      <c r="F181" s="489">
        <f>'T 5.7'!F181+'T 5.8'!F181</f>
        <v>2.100801781418943</v>
      </c>
      <c r="G181" s="489" t="s">
        <v>84</v>
      </c>
      <c r="H181" s="490">
        <f>'T 5.7'!H181+'T 5.8'!H181</f>
        <v>24.198870812944421</v>
      </c>
      <c r="I181" s="490">
        <f>'T 5.7'!I181+'T 5.8'!I181</f>
        <v>20.291763377907472</v>
      </c>
      <c r="J181" s="490">
        <f>'T 5.7'!J181+'T 5.8'!J181</f>
        <v>22.18653754560447</v>
      </c>
    </row>
    <row r="182" spans="1:10" s="7" customFormat="1" x14ac:dyDescent="0.2">
      <c r="A182" s="501" t="s">
        <v>609</v>
      </c>
      <c r="B182" s="502">
        <f>'T 5.7'!B182+'T 5.8'!B182</f>
        <v>47.913679695872069</v>
      </c>
      <c r="C182" s="502">
        <f>'T 5.7'!C182+'T 5.8'!C182</f>
        <v>46.638860567212355</v>
      </c>
      <c r="D182" s="502">
        <f>'T 5.7'!D182+'T 5.8'!D182</f>
        <v>47.745212024636551</v>
      </c>
      <c r="E182" s="502">
        <f>'T 5.7'!E182+'T 5.8'!E182</f>
        <v>29.971460119896079</v>
      </c>
      <c r="F182" s="502">
        <f>'T 5.7'!F182+'T 5.8'!F182</f>
        <v>85.869297530305559</v>
      </c>
      <c r="G182" s="502" t="s">
        <v>84</v>
      </c>
      <c r="H182" s="503">
        <f>'T 5.7'!H182+'T 5.8'!H182</f>
        <v>46.761818165562474</v>
      </c>
      <c r="I182" s="503">
        <f>'T 5.7'!I182+'T 5.8'!I182</f>
        <v>43.581428317678309</v>
      </c>
      <c r="J182" s="503">
        <f>'T 5.7'!J182+'T 5.8'!J182</f>
        <v>45.123776621934674</v>
      </c>
    </row>
    <row r="183" spans="1:10" x14ac:dyDescent="0.2">
      <c r="A183" s="477" t="s">
        <v>610</v>
      </c>
      <c r="B183" s="489">
        <f>'T 5.7'!B183+'T 5.8'!B183</f>
        <v>0.14142560898227907</v>
      </c>
      <c r="C183" s="489">
        <f>'T 5.7'!C183+'T 5.8'!C183</f>
        <v>0.56453709289554332</v>
      </c>
      <c r="D183" s="489">
        <f>'T 5.7'!D183+'T 5.8'!D183</f>
        <v>0.75437883722694354</v>
      </c>
      <c r="E183" s="489">
        <f>'T 5.7'!E183+'T 5.8'!E183</f>
        <v>1.3261164644859395E-3</v>
      </c>
      <c r="F183" s="489">
        <f>'T 5.7'!F183+'T 5.8'!F183</f>
        <v>0</v>
      </c>
      <c r="G183" s="489" t="s">
        <v>84</v>
      </c>
      <c r="H183" s="490">
        <f>'T 5.7'!H183+'T 5.8'!H183</f>
        <v>0.52372756099667128</v>
      </c>
      <c r="I183" s="490">
        <f>'T 5.7'!I183+'T 5.8'!I183</f>
        <v>0.52186124486033292</v>
      </c>
      <c r="J183" s="490">
        <f>'T 5.7'!J183+'T 5.8'!J183</f>
        <v>0.52276632557866143</v>
      </c>
    </row>
    <row r="184" spans="1:10" x14ac:dyDescent="0.2">
      <c r="A184" s="479" t="s">
        <v>331</v>
      </c>
      <c r="B184" s="492">
        <f>'T 5.7'!B184+'T 5.8'!B184</f>
        <v>6.452521508867914</v>
      </c>
      <c r="C184" s="492">
        <f>'T 5.7'!C184+'T 5.8'!C184</f>
        <v>2.8736132367486835</v>
      </c>
      <c r="D184" s="492">
        <f>'T 5.7'!D184+'T 5.8'!D184</f>
        <v>2.4165715477294545</v>
      </c>
      <c r="E184" s="492">
        <f>'T 5.7'!E184+'T 5.8'!E184</f>
        <v>0.92033008412031703</v>
      </c>
      <c r="F184" s="492">
        <f>'T 5.7'!F184+'T 5.8'!F184</f>
        <v>0.73718402438733965</v>
      </c>
      <c r="G184" s="492" t="s">
        <v>84</v>
      </c>
      <c r="H184" s="493">
        <f>'T 5.7'!H184+'T 5.8'!H184</f>
        <v>3.2188025706409462</v>
      </c>
      <c r="I184" s="493">
        <f>'T 5.7'!I184+'T 5.8'!I184</f>
        <v>1.9503083105602232</v>
      </c>
      <c r="J184" s="493">
        <f>'T 5.7'!J184+'T 5.8'!J184</f>
        <v>2.5654718799874212</v>
      </c>
    </row>
    <row r="185" spans="1:10" x14ac:dyDescent="0.2">
      <c r="A185" s="478" t="s">
        <v>611</v>
      </c>
      <c r="B185" s="489">
        <f>'T 5.7'!B185+'T 5.8'!B185</f>
        <v>41.319732578021878</v>
      </c>
      <c r="C185" s="489">
        <f>'T 5.7'!C185+'T 5.8'!C185</f>
        <v>43.200710237568117</v>
      </c>
      <c r="D185" s="489">
        <f>'T 5.7'!D185+'T 5.8'!D185</f>
        <v>44.574261639517019</v>
      </c>
      <c r="E185" s="489">
        <f>'T 5.7'!E185+'T 5.8'!E185</f>
        <v>29.049803919311273</v>
      </c>
      <c r="F185" s="489">
        <f>'T 5.7'!F185+'T 5.8'!F185</f>
        <v>85.132113501155061</v>
      </c>
      <c r="G185" s="489" t="s">
        <v>84</v>
      </c>
      <c r="H185" s="490">
        <f>'T 5.7'!H185+'T 5.8'!H185</f>
        <v>43.019288033924852</v>
      </c>
      <c r="I185" s="490">
        <f>'T 5.7'!I185+'T 5.8'!I185</f>
        <v>41.109258762032212</v>
      </c>
      <c r="J185" s="490">
        <f>'T 5.7'!J185+'T 5.8'!J185</f>
        <v>42.035538416252436</v>
      </c>
    </row>
    <row r="186" spans="1:10" x14ac:dyDescent="0.2">
      <c r="A186" s="479" t="s">
        <v>612</v>
      </c>
      <c r="B186" s="488">
        <f>'T 5.7'!B186+'T 5.8'!B186</f>
        <v>6.3189208363393892</v>
      </c>
      <c r="C186" s="488">
        <f>'T 5.7'!C186+'T 5.8'!C186</f>
        <v>4.0968645461662305</v>
      </c>
      <c r="D186" s="488">
        <f>'T 5.7'!D186+'T 5.8'!D186</f>
        <v>4.0186960910550962</v>
      </c>
      <c r="E186" s="488">
        <f>'T 5.7'!E186+'T 5.8'!E186</f>
        <v>3.4989545865808651</v>
      </c>
      <c r="F186" s="488">
        <f>'T 5.7'!F186+'T 5.8'!F186</f>
        <v>1.8153826002048155</v>
      </c>
      <c r="G186" s="488" t="s">
        <v>84</v>
      </c>
      <c r="H186" s="267">
        <f>'T 5.7'!H186+'T 5.8'!H186</f>
        <v>4.3111841297809823</v>
      </c>
      <c r="I186" s="267">
        <f>'T 5.7'!I186+'T 5.8'!I186</f>
        <v>3.8183792352317418</v>
      </c>
      <c r="J186" s="267">
        <f>'T 5.7'!J186+'T 5.8'!J186</f>
        <v>4.0573677963173962</v>
      </c>
    </row>
    <row r="187" spans="1:10" x14ac:dyDescent="0.2">
      <c r="A187" s="478" t="s">
        <v>637</v>
      </c>
      <c r="B187" s="494">
        <f>'T 5.7'!B187+'T 5.8'!B187</f>
        <v>30.294651212749237</v>
      </c>
      <c r="C187" s="494">
        <f>'T 5.7'!C187+'T 5.8'!C187</f>
        <v>32.386570780125751</v>
      </c>
      <c r="D187" s="494">
        <f>'T 5.7'!D187+'T 5.8'!D187</f>
        <v>33.793441775130653</v>
      </c>
      <c r="E187" s="494">
        <f>'T 5.7'!E187+'T 5.8'!E187</f>
        <v>19.699803554946829</v>
      </c>
      <c r="F187" s="494">
        <f>'T 5.7'!F187+'T 5.8'!F187</f>
        <v>79.669254228488413</v>
      </c>
      <c r="G187" s="494" t="s">
        <v>84</v>
      </c>
      <c r="H187" s="495">
        <f>'T 5.7'!H187+'T 5.8'!H187</f>
        <v>32.184803015457312</v>
      </c>
      <c r="I187" s="495">
        <f>'T 5.7'!I187+'T 5.8'!I187</f>
        <v>30.862199235211442</v>
      </c>
      <c r="J187" s="495">
        <f>'T 5.7'!J187+'T 5.8'!J187</f>
        <v>31.50360352689675</v>
      </c>
    </row>
    <row r="188" spans="1:10" s="47" customFormat="1" x14ac:dyDescent="0.2">
      <c r="A188" s="479" t="s">
        <v>636</v>
      </c>
      <c r="B188" s="492">
        <f>'T 5.7'!B188+'T 5.8'!B188</f>
        <v>2.6918828439413449</v>
      </c>
      <c r="C188" s="492">
        <f>'T 5.7'!C188+'T 5.8'!C188</f>
        <v>2.3724349824514057</v>
      </c>
      <c r="D188" s="492">
        <f>'T 5.7'!D188+'T 5.8'!D188</f>
        <v>2.5807003800215829</v>
      </c>
      <c r="E188" s="492">
        <f>'T 5.7'!E188+'T 5.8'!E188</f>
        <v>2.0229021525195545</v>
      </c>
      <c r="F188" s="492">
        <f>'T 5.7'!F188+'T 5.8'!F188</f>
        <v>3.1187667722498751</v>
      </c>
      <c r="G188" s="492" t="s">
        <v>84</v>
      </c>
      <c r="H188" s="493">
        <f>'T 5.7'!H188+'T 5.8'!H188</f>
        <v>2.4032460527937376</v>
      </c>
      <c r="I188" s="493">
        <f>'T 5.7'!I188+'T 5.8'!I188</f>
        <v>2.4344394351810177</v>
      </c>
      <c r="J188" s="493">
        <f>'T 5.7'!J188+'T 5.8'!J188</f>
        <v>2.4193120254199005</v>
      </c>
    </row>
    <row r="189" spans="1:10" s="7" customFormat="1" x14ac:dyDescent="0.2">
      <c r="A189" s="478" t="s">
        <v>638</v>
      </c>
      <c r="B189" s="494">
        <f>'T 5.7'!B189+'T 5.8'!B189</f>
        <v>0</v>
      </c>
      <c r="C189" s="494">
        <f>'T 5.7'!C189+'T 5.8'!C189</f>
        <v>0.24995345559777493</v>
      </c>
      <c r="D189" s="494">
        <f>'T 5.7'!D189+'T 5.8'!D189</f>
        <v>8.2687622911573819E-3</v>
      </c>
      <c r="E189" s="494">
        <f>'T 5.7'!E189+'T 5.8'!E189</f>
        <v>5.9488303347445037E-2</v>
      </c>
      <c r="F189" s="494">
        <f>'T 5.7'!F189+'T 5.8'!F189</f>
        <v>0</v>
      </c>
      <c r="G189" s="494" t="s">
        <v>84</v>
      </c>
      <c r="H189" s="495">
        <f>'T 5.7'!H189+'T 5.8'!H189</f>
        <v>0.22584519121055324</v>
      </c>
      <c r="I189" s="495">
        <f>'T 5.7'!I189+'T 5.8'!I189</f>
        <v>2.2673090388336169E-2</v>
      </c>
      <c r="J189" s="495">
        <f>'T 5.7'!J189+'T 5.8'!J189</f>
        <v>0.12120256638443888</v>
      </c>
    </row>
    <row r="190" spans="1:10" x14ac:dyDescent="0.2">
      <c r="A190" s="479" t="s">
        <v>639</v>
      </c>
      <c r="B190" s="492">
        <f>'T 5.7'!B190+'T 5.8'!B190</f>
        <v>2.0142776825084221</v>
      </c>
      <c r="C190" s="492">
        <f>'T 5.7'!C190+'T 5.8'!C190</f>
        <v>4.0948864729618561</v>
      </c>
      <c r="D190" s="492">
        <f>'T 5.7'!D190+'T 5.8'!D190</f>
        <v>4.1731546308554037</v>
      </c>
      <c r="E190" s="492">
        <f>'T 5.7'!E190+'T 5.8'!E190</f>
        <v>3.768655321125344</v>
      </c>
      <c r="F190" s="492">
        <f>'T 5.7'!F190+'T 5.8'!F190</f>
        <v>0.52870990021196029</v>
      </c>
      <c r="G190" s="492" t="s">
        <v>84</v>
      </c>
      <c r="H190" s="493">
        <f>'T 5.7'!H190+'T 5.8'!H190</f>
        <v>3.8942096442032006</v>
      </c>
      <c r="I190" s="493">
        <f>'T 5.7'!I190+'T 5.8'!I190</f>
        <v>3.9715677656813626</v>
      </c>
      <c r="J190" s="493">
        <f>'T 5.7'!J190+'T 5.8'!J190</f>
        <v>3.9340525008273763</v>
      </c>
    </row>
    <row r="191" spans="1:10" s="47" customFormat="1" x14ac:dyDescent="0.2">
      <c r="A191" s="504" t="s">
        <v>613</v>
      </c>
      <c r="B191" s="505">
        <f>'T 5.7'!B191+'T 5.8'!B191</f>
        <v>16.388436393528526</v>
      </c>
      <c r="C191" s="505">
        <f>'T 5.7'!C191+'T 5.8'!C191</f>
        <v>20.500724635262561</v>
      </c>
      <c r="D191" s="505">
        <f>'T 5.7'!D191+'T 5.8'!D191</f>
        <v>21.723357245573553</v>
      </c>
      <c r="E191" s="505">
        <f>'T 5.7'!E191+'T 5.8'!E191</f>
        <v>26.794757721381075</v>
      </c>
      <c r="F191" s="505">
        <f>'T 5.7'!F191+'T 5.8'!F191</f>
        <v>24.291672438019482</v>
      </c>
      <c r="G191" s="505" t="s">
        <v>84</v>
      </c>
      <c r="H191" s="506">
        <f>'T 5.7'!H191+'T 5.8'!H191</f>
        <v>20.104090262150621</v>
      </c>
      <c r="I191" s="506">
        <f>'T 5.7'!I191+'T 5.8'!I191</f>
        <v>23.229763145374218</v>
      </c>
      <c r="J191" s="506">
        <f>'T 5.7'!J191+'T 5.8'!J191</f>
        <v>21.713950147069227</v>
      </c>
    </row>
    <row r="192" spans="1:10" s="7" customFormat="1" x14ac:dyDescent="0.2">
      <c r="A192" s="479" t="s">
        <v>614</v>
      </c>
      <c r="B192" s="492">
        <f>'T 5.7'!B192+'T 5.8'!B192</f>
        <v>1.4691182376176397</v>
      </c>
      <c r="C192" s="492">
        <f>'T 5.7'!C192+'T 5.8'!C192</f>
        <v>1.6217281435233504</v>
      </c>
      <c r="D192" s="492">
        <f>'T 5.7'!D192+'T 5.8'!D192</f>
        <v>1.6388170193224538</v>
      </c>
      <c r="E192" s="492">
        <f>'T 5.7'!E192+'T 5.8'!E192</f>
        <v>3.5579675664213442</v>
      </c>
      <c r="F192" s="492">
        <f>'T 5.7'!F192+'T 5.8'!F192</f>
        <v>1.7725386172569007</v>
      </c>
      <c r="G192" s="492" t="s">
        <v>84</v>
      </c>
      <c r="H192" s="493">
        <f>'T 5.7'!H192+'T 5.8'!H192</f>
        <v>1.6070087632655943</v>
      </c>
      <c r="I192" s="493">
        <f>'T 5.7'!I192+'T 5.8'!I192</f>
        <v>2.1890355642805015</v>
      </c>
      <c r="J192" s="493">
        <f>'T 5.7'!J192+'T 5.8'!J192</f>
        <v>1.9067783277425614</v>
      </c>
    </row>
    <row r="193" spans="1:10" x14ac:dyDescent="0.2">
      <c r="A193" s="478" t="s">
        <v>615</v>
      </c>
      <c r="B193" s="494">
        <f>'T 5.7'!B193+'T 5.8'!B193</f>
        <v>9.4983315183175847</v>
      </c>
      <c r="C193" s="494">
        <f>'T 5.7'!C193+'T 5.8'!C193</f>
        <v>14.678435877974504</v>
      </c>
      <c r="D193" s="494">
        <f>'T 5.7'!D193+'T 5.8'!D193</f>
        <v>15.391102471893984</v>
      </c>
      <c r="E193" s="494">
        <f>'T 5.7'!E193+'T 5.8'!E193</f>
        <v>17.527170651927513</v>
      </c>
      <c r="F193" s="494">
        <f>'T 5.7'!F193+'T 5.8'!F193</f>
        <v>12.125530257924694</v>
      </c>
      <c r="G193" s="494" t="s">
        <v>84</v>
      </c>
      <c r="H193" s="495">
        <f>'T 5.7'!H193+'T 5.8'!H193</f>
        <v>14.178809556916672</v>
      </c>
      <c r="I193" s="495">
        <f>'T 5.7'!I193+'T 5.8'!I193</f>
        <v>15.922672749482411</v>
      </c>
      <c r="J193" s="495">
        <f>'T 5.7'!J193+'T 5.8'!J193</f>
        <v>15.076976288811643</v>
      </c>
    </row>
    <row r="194" spans="1:10" x14ac:dyDescent="0.2">
      <c r="A194" s="479" t="s">
        <v>616</v>
      </c>
      <c r="B194" s="492">
        <f>'T 5.7'!B194+'T 5.8'!B194</f>
        <v>0.25581182115410167</v>
      </c>
      <c r="C194" s="492">
        <f>'T 5.7'!C194+'T 5.8'!C194</f>
        <v>1.9825637702317838</v>
      </c>
      <c r="D194" s="492">
        <f>'T 5.7'!D194+'T 5.8'!D194</f>
        <v>1.941396126863097</v>
      </c>
      <c r="E194" s="492">
        <f>'T 5.7'!E194+'T 5.8'!E194</f>
        <v>2.415751850405647</v>
      </c>
      <c r="F194" s="492">
        <f>'T 5.7'!F194+'T 5.8'!F194</f>
        <v>0</v>
      </c>
      <c r="G194" s="492" t="s">
        <v>84</v>
      </c>
      <c r="H194" s="493">
        <f>'T 5.7'!H194+'T 5.8'!H194</f>
        <v>1.8160167928357021</v>
      </c>
      <c r="I194" s="493">
        <f>'T 5.7'!I194+'T 5.8'!I194</f>
        <v>2.0306470951556062</v>
      </c>
      <c r="J194" s="493">
        <f>'T 5.7'!J194+'T 5.8'!J194</f>
        <v>1.9265608986016316</v>
      </c>
    </row>
    <row r="195" spans="1:10" x14ac:dyDescent="0.2">
      <c r="A195" s="478" t="s">
        <v>645</v>
      </c>
      <c r="B195" s="494">
        <f>'T 5.7'!B195+'T 5.8'!B195</f>
        <v>1.8826778829258966</v>
      </c>
      <c r="C195" s="494">
        <f>'T 5.7'!C195+'T 5.8'!C195</f>
        <v>1.2257135911404187</v>
      </c>
      <c r="D195" s="494">
        <f>'T 5.7'!D195+'T 5.8'!D195</f>
        <v>2.1954014417818191</v>
      </c>
      <c r="E195" s="494">
        <f>'T 5.7'!E195+'T 5.8'!E195</f>
        <v>3.3337626737308268</v>
      </c>
      <c r="F195" s="494">
        <f>'T 5.7'!F195+'T 5.8'!F195</f>
        <v>0</v>
      </c>
      <c r="G195" s="494" t="s">
        <v>84</v>
      </c>
      <c r="H195" s="495">
        <f>'T 5.7'!H195+'T 5.8'!H195</f>
        <v>1.2890784636181776</v>
      </c>
      <c r="I195" s="495">
        <f>'T 5.7'!I195+'T 5.8'!I195</f>
        <v>2.4679130014392929</v>
      </c>
      <c r="J195" s="495">
        <f>'T 5.7'!J195+'T 5.8'!J195</f>
        <v>1.8962304287456244</v>
      </c>
    </row>
    <row r="196" spans="1:10" x14ac:dyDescent="0.2">
      <c r="A196" s="476" t="s">
        <v>646</v>
      </c>
      <c r="B196" s="488">
        <f>'T 5.7'!B196+'T 5.8'!B196</f>
        <v>7.3598418142375888</v>
      </c>
      <c r="C196" s="488">
        <f>'T 5.7'!C196+'T 5.8'!C196</f>
        <v>11.470158516469752</v>
      </c>
      <c r="D196" s="488">
        <f>'T 5.7'!D196+'T 5.8'!D196</f>
        <v>11.254304902922797</v>
      </c>
      <c r="E196" s="488">
        <f>'T 5.7'!E196+'T 5.8'!E196</f>
        <v>11.777656127791037</v>
      </c>
      <c r="F196" s="488">
        <f>'T 5.7'!F196+'T 5.8'!F196</f>
        <v>12.125530257924694</v>
      </c>
      <c r="G196" s="488" t="s">
        <v>84</v>
      </c>
      <c r="H196" s="267">
        <f>'T 5.7'!H196+'T 5.8'!H196</f>
        <v>11.073714300343028</v>
      </c>
      <c r="I196" s="267">
        <f>'T 5.7'!I196+'T 5.8'!I196</f>
        <v>11.42411265266197</v>
      </c>
      <c r="J196" s="267">
        <f>'T 5.7'!J196+'T 5.8'!J196</f>
        <v>11.254184961290143</v>
      </c>
    </row>
    <row r="197" spans="1:10" s="47" customFormat="1" x14ac:dyDescent="0.2">
      <c r="A197" s="477" t="s">
        <v>617</v>
      </c>
      <c r="B197" s="489">
        <f>'T 5.7'!B197+'T 5.8'!B197</f>
        <v>5.420986640076789</v>
      </c>
      <c r="C197" s="489">
        <f>'T 5.7'!C197+'T 5.8'!C197</f>
        <v>4.2005606138972569</v>
      </c>
      <c r="D197" s="489">
        <f>'T 5.7'!D197+'T 5.8'!D197</f>
        <v>4.6934377537045791</v>
      </c>
      <c r="E197" s="489">
        <f>'T 5.7'!E197+'T 5.8'!E197</f>
        <v>5.7096195022409795</v>
      </c>
      <c r="F197" s="489">
        <f>'T 5.7'!F197+'T 5.8'!F197</f>
        <v>10.393603562837885</v>
      </c>
      <c r="G197" s="489" t="s">
        <v>84</v>
      </c>
      <c r="H197" s="490">
        <f>'T 5.7'!H197+'T 5.8'!H197</f>
        <v>4.3182719423276543</v>
      </c>
      <c r="I197" s="490">
        <f>'T 5.7'!I197+'T 5.8'!I197</f>
        <v>5.1180548309346818</v>
      </c>
      <c r="J197" s="490">
        <f>'T 5.7'!J197+'T 5.8'!J197</f>
        <v>4.730195530340775</v>
      </c>
    </row>
    <row r="198" spans="1:10" s="47" customFormat="1" x14ac:dyDescent="0.2">
      <c r="A198" s="501" t="s">
        <v>618</v>
      </c>
      <c r="B198" s="502">
        <f>'T 5.7'!B198+'T 5.8'!B198</f>
        <v>118.65417620719242</v>
      </c>
      <c r="C198" s="502">
        <f>'T 5.7'!C198+'T 5.8'!C198</f>
        <v>93.490595761190662</v>
      </c>
      <c r="D198" s="502">
        <f>'T 5.7'!D198+'T 5.8'!D198</f>
        <v>80.925420770108559</v>
      </c>
      <c r="E198" s="502">
        <f>'T 5.7'!E198+'T 5.8'!E198</f>
        <v>99.458956556759944</v>
      </c>
      <c r="F198" s="502">
        <f>'T 5.7'!F198+'T 5.8'!F198</f>
        <v>33.560204529757797</v>
      </c>
      <c r="G198" s="502" t="s">
        <v>84</v>
      </c>
      <c r="H198" s="503">
        <f>'T 5.7'!H198+'T 5.8'!H198</f>
        <v>95.917648625374923</v>
      </c>
      <c r="I198" s="503">
        <f>'T 5.7'!I198+'T 5.8'!I198</f>
        <v>85.086990581050074</v>
      </c>
      <c r="J198" s="503">
        <f>'T 5.7'!J198+'T 5.8'!J198</f>
        <v>90.339380340676016</v>
      </c>
    </row>
    <row r="199" spans="1:10" s="7" customFormat="1" x14ac:dyDescent="0.2">
      <c r="A199" s="477" t="s">
        <v>619</v>
      </c>
      <c r="B199" s="489">
        <f>'T 5.7'!B199+'T 5.8'!B199</f>
        <v>3.3979013893873113</v>
      </c>
      <c r="C199" s="489">
        <f>'T 5.7'!C199+'T 5.8'!C199</f>
        <v>7.6145425488793101</v>
      </c>
      <c r="D199" s="489">
        <f>'T 5.7'!D199+'T 5.8'!D199</f>
        <v>7.5149275869241254</v>
      </c>
      <c r="E199" s="489">
        <f>'T 5.7'!E199+'T 5.8'!E199</f>
        <v>6.7964829961280842</v>
      </c>
      <c r="F199" s="489">
        <f>'T 5.7'!F199+'T 5.8'!F199</f>
        <v>1.9073331110528948</v>
      </c>
      <c r="G199" s="489" t="s">
        <v>84</v>
      </c>
      <c r="H199" s="490">
        <f>'T 5.7'!H199+'T 5.8'!H199</f>
        <v>7.2078432309764642</v>
      </c>
      <c r="I199" s="490">
        <f>'T 5.7'!I199+'T 5.8'!I199</f>
        <v>7.1773719769690585</v>
      </c>
      <c r="J199" s="490">
        <f>'T 5.7'!J199+'T 5.8'!J199</f>
        <v>7.1921491864291358</v>
      </c>
    </row>
    <row r="200" spans="1:10" x14ac:dyDescent="0.2">
      <c r="A200" s="476" t="s">
        <v>620</v>
      </c>
      <c r="B200" s="488">
        <f>'T 5.7'!B200+'T 5.8'!B200</f>
        <v>92.671942371904805</v>
      </c>
      <c r="C200" s="488">
        <f>'T 5.7'!C200+'T 5.8'!C200</f>
        <v>70.530942845451747</v>
      </c>
      <c r="D200" s="488">
        <f>'T 5.7'!D200+'T 5.8'!D200</f>
        <v>58.149785967668393</v>
      </c>
      <c r="E200" s="488">
        <f>'T 5.7'!E200+'T 5.8'!E200</f>
        <v>75.379257930860959</v>
      </c>
      <c r="F200" s="488">
        <f>'T 5.7'!F200+'T 5.8'!F200</f>
        <v>9.3372232251303906</v>
      </c>
      <c r="G200" s="488" t="s">
        <v>84</v>
      </c>
      <c r="H200" s="267">
        <f>'T 5.7'!H200+'T 5.8'!H200</f>
        <v>72.66646471333118</v>
      </c>
      <c r="I200" s="267">
        <f>'T 5.7'!I200+'T 5.8'!I200</f>
        <v>61.905366373504101</v>
      </c>
      <c r="J200" s="267">
        <f>'T 5.7'!J200+'T 5.8'!J200</f>
        <v>67.124022755334224</v>
      </c>
    </row>
    <row r="201" spans="1:10" x14ac:dyDescent="0.2">
      <c r="A201" s="477" t="s">
        <v>621</v>
      </c>
      <c r="B201" s="489">
        <f>'T 5.7'!B201+'T 5.8'!B201</f>
        <v>3.7594255568290325</v>
      </c>
      <c r="C201" s="489">
        <f>'T 5.7'!C201+'T 5.8'!C201</f>
        <v>0.74027839806346452</v>
      </c>
      <c r="D201" s="489">
        <f>'T 5.7'!D201+'T 5.8'!D201</f>
        <v>0.61421713351653329</v>
      </c>
      <c r="E201" s="489">
        <f>'T 5.7'!E201+'T 5.8'!E201</f>
        <v>0.32132906382074694</v>
      </c>
      <c r="F201" s="489">
        <f>'T 5.7'!F201+'T 5.8'!F201</f>
        <v>0</v>
      </c>
      <c r="G201" s="489" t="s">
        <v>84</v>
      </c>
      <c r="H201" s="490">
        <f>'T 5.7'!H201+'T 5.8'!H201</f>
        <v>1.0314782046569662</v>
      </c>
      <c r="I201" s="490">
        <f>'T 5.7'!I201+'T 5.8'!I201</f>
        <v>0.51618759140772719</v>
      </c>
      <c r="J201" s="490">
        <f>'T 5.7'!J201+'T 5.8'!J201</f>
        <v>0.76608073078902761</v>
      </c>
    </row>
    <row r="202" spans="1:10" x14ac:dyDescent="0.2">
      <c r="A202" s="476" t="s">
        <v>622</v>
      </c>
      <c r="B202" s="488">
        <f>'T 5.7'!B202+'T 5.8'!B202</f>
        <v>7.9216499051928491</v>
      </c>
      <c r="C202" s="488">
        <f>'T 5.7'!C202+'T 5.8'!C202</f>
        <v>9.710584926633647</v>
      </c>
      <c r="D202" s="488">
        <f>'T 5.7'!D202+'T 5.8'!D202</f>
        <v>9.136077758011325</v>
      </c>
      <c r="E202" s="488">
        <f>'T 5.7'!E202+'T 5.8'!E202</f>
        <v>12.029802637903636</v>
      </c>
      <c r="F202" s="488">
        <f>'T 5.7'!F202+'T 5.8'!F202</f>
        <v>9.6195251137202593</v>
      </c>
      <c r="G202" s="488" t="s">
        <v>84</v>
      </c>
      <c r="H202" s="267">
        <f>'T 5.7'!H202+'T 5.8'!H202</f>
        <v>9.5380403288191786</v>
      </c>
      <c r="I202" s="267">
        <f>'T 5.7'!I202+'T 5.8'!I202</f>
        <v>9.9723780595968528</v>
      </c>
      <c r="J202" s="267">
        <f>'T 5.7'!J202+'T 5.8'!J202</f>
        <v>9.7617434850382718</v>
      </c>
    </row>
    <row r="203" spans="1:10" s="47" customFormat="1" x14ac:dyDescent="0.2">
      <c r="A203" s="478" t="s">
        <v>623</v>
      </c>
      <c r="B203" s="494">
        <f>'T 5.7'!B203+'T 5.8'!B203</f>
        <v>10.903256982636695</v>
      </c>
      <c r="C203" s="494">
        <f>'T 5.7'!C203+'T 5.8'!C203</f>
        <v>4.8942470420299369</v>
      </c>
      <c r="D203" s="489">
        <f>'T 5.7'!D203+'T 5.8'!D203</f>
        <v>5.5104123238250446</v>
      </c>
      <c r="E203" s="489">
        <f>'T 5.7'!E203+'T 5.8'!E203</f>
        <v>4.9320839272552917</v>
      </c>
      <c r="F203" s="489">
        <f>'T 5.7'!F203+'T 5.8'!F203</f>
        <v>12.696123079854249</v>
      </c>
      <c r="G203" s="489" t="s">
        <v>84</v>
      </c>
      <c r="H203" s="490">
        <f>'T 5.7'!H203+'T 5.8'!H203</f>
        <v>5.473822147351588</v>
      </c>
      <c r="I203" s="490">
        <f>'T 5.7'!I203+'T 5.8'!I203</f>
        <v>5.5156865792340133</v>
      </c>
      <c r="J203" s="490">
        <f>'T 5.7'!J203+'T 5.8'!J203</f>
        <v>5.4953841827949503</v>
      </c>
    </row>
    <row r="204" spans="1:10" s="47" customFormat="1" x14ac:dyDescent="0.2">
      <c r="A204" s="507" t="s">
        <v>624</v>
      </c>
      <c r="B204" s="508">
        <f>'T 5.7'!B204+'T 5.8'!B204</f>
        <v>47.524783321888592</v>
      </c>
      <c r="C204" s="508">
        <f>'T 5.7'!C204+'T 5.8'!C204</f>
        <v>33.947211927476943</v>
      </c>
      <c r="D204" s="502">
        <f>'T 5.7'!D204+'T 5.8'!D204</f>
        <v>38.901158457988402</v>
      </c>
      <c r="E204" s="502">
        <f>'T 5.7'!E204+'T 5.8'!E204</f>
        <v>41.514526961188658</v>
      </c>
      <c r="F204" s="502">
        <f>'T 5.7'!F204+'T 5.8'!F204</f>
        <v>103.23955368787063</v>
      </c>
      <c r="G204" s="502" t="s">
        <v>84</v>
      </c>
      <c r="H204" s="503">
        <f>'T 5.7'!H204+'T 5.8'!H204</f>
        <v>35.256782463839514</v>
      </c>
      <c r="I204" s="503">
        <f>'T 5.7'!I204+'T 5.8'!I204</f>
        <v>41.169350853093675</v>
      </c>
      <c r="J204" s="503">
        <f>'T 5.7'!J204+'T 5.8'!J204</f>
        <v>38.302016889292723</v>
      </c>
    </row>
    <row r="205" spans="1:10" x14ac:dyDescent="0.2">
      <c r="A205" s="478" t="s">
        <v>625</v>
      </c>
      <c r="B205" s="494">
        <f>'T 5.7'!B205+'T 5.8'!B205</f>
        <v>5.1908752171499737</v>
      </c>
      <c r="C205" s="494">
        <f>'T 5.7'!C205+'T 5.8'!C205</f>
        <v>3.1932972599856262</v>
      </c>
      <c r="D205" s="489">
        <f>'T 5.7'!D205+'T 5.8'!D205</f>
        <v>3.7325068846794776</v>
      </c>
      <c r="E205" s="489">
        <f>'T 5.7'!E205+'T 5.8'!E205</f>
        <v>9.9193383956649726</v>
      </c>
      <c r="F205" s="489">
        <f>'T 5.7'!F205+'T 5.8'!F205</f>
        <v>5.6095644097263562E-4</v>
      </c>
      <c r="G205" s="489" t="s">
        <v>84</v>
      </c>
      <c r="H205" s="490">
        <f>'T 5.7'!H205+'T 5.8'!H205</f>
        <v>3.3859656806331095</v>
      </c>
      <c r="I205" s="490">
        <f>'T 5.7'!I205+'T 5.8'!I205</f>
        <v>5.4077028793412936</v>
      </c>
      <c r="J205" s="490">
        <f>'T 5.7'!J205+'T 5.8'!J205</f>
        <v>4.4272498250863013</v>
      </c>
    </row>
    <row r="206" spans="1:10" s="7" customFormat="1" x14ac:dyDescent="0.2">
      <c r="A206" s="479" t="s">
        <v>332</v>
      </c>
      <c r="B206" s="492">
        <f>'T 5.7'!B206+'T 5.8'!B206</f>
        <v>1.7121524253122054</v>
      </c>
      <c r="C206" s="492">
        <f>'T 5.7'!C206+'T 5.8'!C206</f>
        <v>1.7065589629588001</v>
      </c>
      <c r="D206" s="488">
        <f>'T 5.7'!D206+'T 5.8'!D206</f>
        <v>1.9421088953109464</v>
      </c>
      <c r="E206" s="488">
        <f>'T 5.7'!E206+'T 5.8'!E206</f>
        <v>2.2209471378796999</v>
      </c>
      <c r="F206" s="488">
        <f>'T 5.7'!F206+'T 5.8'!F206</f>
        <v>0</v>
      </c>
      <c r="G206" s="488" t="s">
        <v>84</v>
      </c>
      <c r="H206" s="267">
        <f>'T 5.7'!H206+'T 5.8'!H206</f>
        <v>1.7070984580777346</v>
      </c>
      <c r="I206" s="267">
        <f>'T 5.7'!I206+'T 5.8'!I206</f>
        <v>1.9756108592126189</v>
      </c>
      <c r="J206" s="267">
        <f>'T 5.7'!J206+'T 5.8'!J206</f>
        <v>1.8453942296891306</v>
      </c>
    </row>
    <row r="207" spans="1:10" x14ac:dyDescent="0.2">
      <c r="A207" s="745" t="s">
        <v>626</v>
      </c>
      <c r="B207" s="489">
        <f>'T 5.7'!B207+'T 5.8'!B207</f>
        <v>10.1627982948372</v>
      </c>
      <c r="C207" s="489">
        <f>'T 5.7'!C207+'T 5.8'!C207</f>
        <v>3.5734199531454252</v>
      </c>
      <c r="D207" s="494">
        <f>'T 5.7'!D207+'T 5.8'!D207</f>
        <v>4.6769529446982538</v>
      </c>
      <c r="E207" s="494">
        <f>'T 5.7'!E207+'T 5.8'!E207</f>
        <v>4.0998960394257358</v>
      </c>
      <c r="F207" s="494">
        <f>'T 5.7'!F207+'T 5.8'!F207</f>
        <v>41.611619233608806</v>
      </c>
      <c r="G207" s="494" t="s">
        <v>84</v>
      </c>
      <c r="H207" s="495">
        <f>'T 5.7'!H207+'T 5.8'!H207</f>
        <v>4.2089721795750243</v>
      </c>
      <c r="I207" s="495">
        <f>'T 5.7'!I207+'T 5.8'!I207</f>
        <v>5.3869155422766761</v>
      </c>
      <c r="J207" s="495">
        <f>'T 5.7'!J207+'T 5.8'!J207</f>
        <v>4.8156651500703198</v>
      </c>
    </row>
    <row r="208" spans="1:10" x14ac:dyDescent="0.2">
      <c r="A208" s="476" t="s">
        <v>627</v>
      </c>
      <c r="B208" s="488">
        <f>'T 5.7'!B208+'T 5.8'!B208</f>
        <v>28.721868899156732</v>
      </c>
      <c r="C208" s="488">
        <f>'T 5.7'!C208+'T 5.8'!C208</f>
        <v>22.904452993785682</v>
      </c>
      <c r="D208" s="492">
        <f>'T 5.7'!D208+'T 5.8'!D208</f>
        <v>25.143128144517505</v>
      </c>
      <c r="E208" s="492">
        <f>'T 5.7'!E208+'T 5.8'!E208</f>
        <v>22.148434549899136</v>
      </c>
      <c r="F208" s="492">
        <f>'T 5.7'!F208+'T 5.8'!F208</f>
        <v>61.589126428350284</v>
      </c>
      <c r="G208" s="492" t="s">
        <v>84</v>
      </c>
      <c r="H208" s="493">
        <f>'T 5.7'!H208+'T 5.8'!H208</f>
        <v>23.465548660023643</v>
      </c>
      <c r="I208" s="493">
        <f>'T 5.7'!I208+'T 5.8'!I208</f>
        <v>25.152375463276265</v>
      </c>
      <c r="J208" s="493">
        <f>'T 5.7'!J208+'T 5.8'!J208</f>
        <v>24.334339126849869</v>
      </c>
    </row>
    <row r="209" spans="1:12" x14ac:dyDescent="0.2">
      <c r="A209" s="477" t="s">
        <v>628</v>
      </c>
      <c r="B209" s="494">
        <f>'T 5.7'!B209+'T 5.8'!B209</f>
        <v>1.7370884829489928</v>
      </c>
      <c r="C209" s="494">
        <f>'T 5.7'!C209+'T 5.8'!C209</f>
        <v>2.5694827570711993</v>
      </c>
      <c r="D209" s="494">
        <f>'T 5.7'!D209+'T 5.8'!D209</f>
        <v>3.4064615886190914</v>
      </c>
      <c r="E209" s="494">
        <f>'T 5.7'!E209+'T 5.8'!E209</f>
        <v>3.1259108375278766</v>
      </c>
      <c r="F209" s="494">
        <f>'T 5.7'!F209+'T 5.8'!F209</f>
        <v>3.8247064707423374E-2</v>
      </c>
      <c r="G209" s="494" t="s">
        <v>84</v>
      </c>
      <c r="H209" s="495">
        <f>'T 5.7'!H209+'T 5.8'!H209</f>
        <v>2.48919748481139</v>
      </c>
      <c r="I209" s="495">
        <f>'T 5.7'!I209+'T 5.8'!I209</f>
        <v>3.2467461085357403</v>
      </c>
      <c r="J209" s="495">
        <f>'T 5.7'!J209+'T 5.8'!J209</f>
        <v>2.8793685570162899</v>
      </c>
    </row>
    <row r="210" spans="1:12" x14ac:dyDescent="0.2">
      <c r="A210" s="501" t="s">
        <v>629</v>
      </c>
      <c r="B210" s="508">
        <f>'T 5.7'!B210+'T 5.8'!B210</f>
        <v>47.129698962771272</v>
      </c>
      <c r="C210" s="508">
        <f>'T 5.7'!C210+'T 5.8'!C210</f>
        <v>36.132661783087762</v>
      </c>
      <c r="D210" s="508">
        <f>'T 5.7'!D210+'T 5.8'!D210</f>
        <v>34.684796317404079</v>
      </c>
      <c r="E210" s="508">
        <f>'T 5.7'!E210+'T 5.8'!E210</f>
        <v>34.01366372959648</v>
      </c>
      <c r="F210" s="508">
        <f>'T 5.7'!F210+'T 5.8'!F210</f>
        <v>122.21534601443236</v>
      </c>
      <c r="G210" s="508" t="s">
        <v>84</v>
      </c>
      <c r="H210" s="509">
        <f>'T 5.7'!H210+'T 5.8'!H210</f>
        <v>37.193337176311957</v>
      </c>
      <c r="I210" s="509">
        <f>'T 5.7'!I210+'T 5.8'!I210</f>
        <v>36.565833207800715</v>
      </c>
      <c r="J210" s="509">
        <f>'T 5.7'!J210+'T 5.8'!J210</f>
        <v>36.870144857641797</v>
      </c>
    </row>
    <row r="211" spans="1:12" x14ac:dyDescent="0.2">
      <c r="A211" s="478" t="s">
        <v>630</v>
      </c>
      <c r="B211" s="494">
        <f>'T 5.7'!B211+'T 5.8'!B211</f>
        <v>18.229494137105917</v>
      </c>
      <c r="C211" s="494">
        <f>'T 5.7'!C211+'T 5.8'!C211</f>
        <v>21.597434413669639</v>
      </c>
      <c r="D211" s="489">
        <f>'T 5.7'!D211+'T 5.8'!D211</f>
        <v>19.3560147408243</v>
      </c>
      <c r="E211" s="489">
        <f>'T 5.7'!E211+'T 5.8'!E211</f>
        <v>22.655945291924759</v>
      </c>
      <c r="F211" s="489">
        <f>'T 5.7'!F211+'T 5.8'!F211</f>
        <v>86.625952035056798</v>
      </c>
      <c r="G211" s="489" t="s">
        <v>84</v>
      </c>
      <c r="H211" s="490">
        <f>'T 5.7'!H211+'T 5.8'!H211</f>
        <v>21.272593156990112</v>
      </c>
      <c r="I211" s="490">
        <f>'T 5.7'!I211+'T 5.8'!I211</f>
        <v>21.88931736368189</v>
      </c>
      <c r="J211" s="490">
        <f>'T 5.7'!J211+'T 5.8'!J211</f>
        <v>21.59023342118417</v>
      </c>
    </row>
    <row r="212" spans="1:12" s="7" customFormat="1" x14ac:dyDescent="0.2">
      <c r="A212" s="479" t="s">
        <v>333</v>
      </c>
      <c r="B212" s="492">
        <f>'T 5.7'!B212+'T 5.8'!B212</f>
        <v>1.0015442451997283</v>
      </c>
      <c r="C212" s="492">
        <f>'T 5.7'!C212+'T 5.8'!C212</f>
        <v>0.72359828750427146</v>
      </c>
      <c r="D212" s="488">
        <f>'T 5.7'!D212+'T 5.8'!D212</f>
        <v>0.37928827071827265</v>
      </c>
      <c r="E212" s="488">
        <f>'T 5.7'!E212+'T 5.8'!E212</f>
        <v>0.54833558637949531</v>
      </c>
      <c r="F212" s="488">
        <f>'T 5.7'!F212+'T 5.8'!F212</f>
        <v>0</v>
      </c>
      <c r="G212" s="488" t="s">
        <v>84</v>
      </c>
      <c r="H212" s="267">
        <f>'T 5.7'!H212+'T 5.8'!H212</f>
        <v>0.7504064571191158</v>
      </c>
      <c r="I212" s="267">
        <f>'T 5.7'!I212+'T 5.8'!I212</f>
        <v>0.41849519974459687</v>
      </c>
      <c r="J212" s="267">
        <f>'T 5.7'!J212+'T 5.8'!J212</f>
        <v>0.57945746835319523</v>
      </c>
    </row>
    <row r="213" spans="1:12" x14ac:dyDescent="0.2">
      <c r="A213" s="478" t="s">
        <v>631</v>
      </c>
      <c r="B213" s="533">
        <f>'T 5.7'!B213+'T 5.8'!B213</f>
        <v>0.53773590341218824</v>
      </c>
      <c r="C213" s="533">
        <f>'T 5.7'!C213+'T 5.8'!C213</f>
        <v>0.4219452561797854</v>
      </c>
      <c r="D213" s="494">
        <f>'T 5.7'!D213+'T 5.8'!D213</f>
        <v>1.0958909249149458</v>
      </c>
      <c r="E213" s="494">
        <f>'T 5.7'!E213+'T 5.8'!E213</f>
        <v>0.90867025571579418</v>
      </c>
      <c r="F213" s="494">
        <f>'T 5.7'!F213+'T 5.8'!F213</f>
        <v>1.2892819071661625</v>
      </c>
      <c r="G213" s="494" t="s">
        <v>84</v>
      </c>
      <c r="H213" s="495">
        <f>'T 5.7'!H213+'T 5.8'!H213</f>
        <v>0.43311338158285401</v>
      </c>
      <c r="I213" s="495">
        <f>'T 5.7'!I213+'T 5.8'!I213</f>
        <v>1.0471024540151963</v>
      </c>
      <c r="J213" s="495">
        <f>'T 5.7'!J213+'T 5.8'!J213</f>
        <v>0.74934493056945484</v>
      </c>
    </row>
    <row r="214" spans="1:12" x14ac:dyDescent="0.2">
      <c r="A214" s="479" t="s">
        <v>632</v>
      </c>
      <c r="B214" s="492">
        <f>'T 5.7'!B214+'T 5.8'!B214</f>
        <v>1.8299331941752273</v>
      </c>
      <c r="C214" s="492">
        <f>'T 5.7'!C214+'T 5.8'!C214</f>
        <v>1.0764453628843587</v>
      </c>
      <c r="D214" s="492">
        <f>'T 5.7'!D214+'T 5.8'!D214</f>
        <v>0.87569761228336773</v>
      </c>
      <c r="E214" s="492">
        <f>'T 5.7'!E214+'T 5.8'!E214</f>
        <v>1.3139783054798275</v>
      </c>
      <c r="F214" s="492">
        <f>'T 5.7'!F214+'T 5.8'!F214</f>
        <v>1.3509037128771821</v>
      </c>
      <c r="G214" s="492" t="s">
        <v>84</v>
      </c>
      <c r="H214" s="493">
        <f>'T 5.7'!H214+'T 5.8'!H214</f>
        <v>1.1491200286771217</v>
      </c>
      <c r="I214" s="493">
        <f>'T 5.7'!I214+'T 5.8'!I214</f>
        <v>1.011880049154507</v>
      </c>
      <c r="J214" s="493">
        <f>'T 5.7'!J214+'T 5.8'!J214</f>
        <v>1.0784353646400298</v>
      </c>
    </row>
    <row r="215" spans="1:12" x14ac:dyDescent="0.2">
      <c r="A215" s="745" t="s">
        <v>633</v>
      </c>
      <c r="B215" s="751">
        <f>'T 5.7'!B215+'T 5.8'!B215</f>
        <v>25.530991482878214</v>
      </c>
      <c r="C215" s="751">
        <f>'T 5.7'!C215+'T 5.8'!C215</f>
        <v>12.313238462452052</v>
      </c>
      <c r="D215" s="751">
        <f>'T 5.7'!D215+'T 5.8'!D215</f>
        <v>12.977904768663187</v>
      </c>
      <c r="E215" s="751">
        <f>'T 5.7'!E215+'T 5.8'!E215</f>
        <v>8.5867342893053689</v>
      </c>
      <c r="F215" s="751">
        <f>'T 5.7'!F215+'T 5.8'!F215</f>
        <v>32.949208364095355</v>
      </c>
      <c r="G215" s="751" t="s">
        <v>84</v>
      </c>
      <c r="H215" s="751">
        <f>'T 5.7'!H215+'T 5.8'!H215</f>
        <v>13.588104151583451</v>
      </c>
      <c r="I215" s="751">
        <f>'T 5.7'!I215+'T 5.8'!I215</f>
        <v>12.199038141091748</v>
      </c>
      <c r="J215" s="751">
        <f>'T 5.7'!J215+'T 5.8'!J215</f>
        <v>12.872673672662618</v>
      </c>
    </row>
    <row r="216" spans="1:12" x14ac:dyDescent="0.2">
      <c r="A216" s="742" t="s">
        <v>634</v>
      </c>
      <c r="B216" s="748">
        <f>'T 5.7'!B216+'T 5.8'!B216</f>
        <v>0</v>
      </c>
      <c r="C216" s="748">
        <f>'T 5.7'!C216+'T 5.8'!C216</f>
        <v>1.9054077877636764E-2</v>
      </c>
      <c r="D216" s="748">
        <f>'T 5.7'!D216+'T 5.8'!D216</f>
        <v>-3.68944756982764E-5</v>
      </c>
      <c r="E216" s="748">
        <f>'T 5.7'!E216+'T 5.8'!E216</f>
        <v>0</v>
      </c>
      <c r="F216" s="748">
        <f>'T 5.7'!F216+'T 5.8'!F216</f>
        <v>0</v>
      </c>
      <c r="G216" s="748" t="s">
        <v>84</v>
      </c>
      <c r="H216" s="748">
        <f>'T 5.7'!H216+'T 5.8'!H216</f>
        <v>1.7216292734678059E-2</v>
      </c>
      <c r="I216" s="748">
        <f>'T 5.7'!I216+'T 5.8'!I216</f>
        <v>-2.5504228958870145E-5</v>
      </c>
      <c r="J216" s="748">
        <f>'T 5.7'!J216+'T 5.8'!J216</f>
        <v>8.3360041335740088E-3</v>
      </c>
    </row>
    <row r="217" spans="1:12" x14ac:dyDescent="0.2">
      <c r="A217" s="746" t="s">
        <v>648</v>
      </c>
      <c r="B217" s="739">
        <f>'T 5.7'!B217+'T 5.8'!B217</f>
        <v>617.38484057621883</v>
      </c>
      <c r="C217" s="739">
        <f>'T 5.7'!C217+'T 5.8'!C217</f>
        <v>492.32738296218258</v>
      </c>
      <c r="D217" s="739">
        <f>'T 5.7'!D217+'T 5.8'!D217</f>
        <v>452.54592146057485</v>
      </c>
      <c r="E217" s="739">
        <f>'T 5.7'!E217+'T 5.8'!E217</f>
        <v>422.17050937793374</v>
      </c>
      <c r="F217" s="739">
        <f>'T 5.7'!F217+'T 5.8'!F217</f>
        <v>586.89043397080195</v>
      </c>
      <c r="G217" s="739" t="s">
        <v>84</v>
      </c>
      <c r="H217" s="739">
        <f>'T 5.7'!H217+'T 5.8'!H217</f>
        <v>504.38930162837045</v>
      </c>
      <c r="I217" s="739">
        <f>'T 5.7'!I217+'T 5.8'!I217</f>
        <v>447.06812412189657</v>
      </c>
      <c r="J217" s="739">
        <f>'T 5.7'!J217+'T 5.8'!J217</f>
        <v>474.86635803460547</v>
      </c>
    </row>
    <row r="218" spans="1:12" x14ac:dyDescent="0.2">
      <c r="A218" s="747" t="s">
        <v>118</v>
      </c>
      <c r="B218" s="752">
        <f>'T 5.7'!B218</f>
        <v>6.0964833798780358</v>
      </c>
      <c r="C218" s="752">
        <f>'T 5.7'!C218</f>
        <v>4.9236388247704124</v>
      </c>
      <c r="D218" s="752">
        <f>'T 5.7'!D218</f>
        <v>4.0906375765406207</v>
      </c>
      <c r="E218" s="752">
        <f>'T 5.7'!E218</f>
        <v>3.1372132608085885</v>
      </c>
      <c r="F218" s="752">
        <f>'T 5.7'!F218</f>
        <v>3.9783472337993282</v>
      </c>
      <c r="G218" s="752" t="str">
        <f>'T 5.7'!G218</f>
        <v>-</v>
      </c>
      <c r="H218" s="752">
        <f>'T 5.7'!H218</f>
        <v>5.0367608720412784</v>
      </c>
      <c r="I218" s="752">
        <f>'T 5.7'!I218</f>
        <v>3.8162060564875371</v>
      </c>
      <c r="J218" s="752">
        <f>'T 5.7'!J218</f>
        <v>4.4081211172382382</v>
      </c>
    </row>
    <row r="219" spans="1:12" x14ac:dyDescent="0.2">
      <c r="A219" s="511" t="s">
        <v>647</v>
      </c>
      <c r="B219" s="3"/>
      <c r="C219" s="3"/>
      <c r="D219" s="212"/>
      <c r="E219" s="3"/>
      <c r="F219" s="3"/>
      <c r="G219" s="212"/>
      <c r="H219" s="3"/>
      <c r="I219" s="3"/>
      <c r="J219" s="3"/>
      <c r="L219" s="532"/>
    </row>
    <row r="220" spans="1:12" x14ac:dyDescent="0.2">
      <c r="A220" s="38" t="s">
        <v>349</v>
      </c>
    </row>
    <row r="221" spans="1:12" x14ac:dyDescent="0.2">
      <c r="A221" s="22" t="s">
        <v>664</v>
      </c>
    </row>
    <row r="222" spans="1:12" x14ac:dyDescent="0.2">
      <c r="A222" s="242" t="s">
        <v>742</v>
      </c>
      <c r="B222" s="3"/>
      <c r="C222" s="3"/>
      <c r="D222" s="212"/>
      <c r="E222" s="3"/>
      <c r="F222" s="3"/>
      <c r="G222" s="212"/>
      <c r="H222" s="3"/>
      <c r="I222" s="3"/>
      <c r="J222" s="3"/>
    </row>
    <row r="224" spans="1:12" ht="87" customHeight="1" x14ac:dyDescent="0.2">
      <c r="A224" s="820" t="s">
        <v>350</v>
      </c>
      <c r="B224" s="821"/>
      <c r="C224" s="821"/>
      <c r="D224" s="821"/>
      <c r="E224" s="821"/>
      <c r="F224" s="821"/>
      <c r="G224" s="821"/>
      <c r="H224" s="821"/>
      <c r="I224" s="821"/>
      <c r="J224" s="822"/>
    </row>
  </sheetData>
  <mergeCells count="1">
    <mergeCell ref="A224:J224"/>
  </mergeCells>
  <printOptions horizontalCentered="1" verticalCentered="1"/>
  <pageMargins left="0.70866141732283472" right="0.70866141732283472" top="0.19685039370078741" bottom="0.19685039370078741" header="0.31496062992125984" footer="0.31496062992125984"/>
  <pageSetup paperSize="9" scale="50" firstPageNumber="101" orientation="landscape" useFirstPageNumber="1" r:id="rId1"/>
  <headerFooter>
    <oddHeader>&amp;R&amp;12Les groupements à fiscalité propre en 2023</oddHeader>
    <oddFooter>&amp;L&amp;12Direction Générale des Collectivités Locales / DESL&amp;C&amp;12&amp;P&amp;R&amp;12Mise en ligne : janvier 2025</oddFooter>
    <firstHeader>&amp;RLes groupements à fiscalité propre en 2016</firstHeader>
    <firstFooter>&amp;LDirection Générale des Collectivités Locales / DESL&amp;C&amp;P&amp;RMise en ligne : mai 2018</firstFooter>
  </headerFooter>
  <rowBreaks count="2" manualBreakCount="2">
    <brk id="75" max="16383" man="1"/>
    <brk id="148"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61"/>
  <sheetViews>
    <sheetView zoomScaleNormal="100" workbookViewId="0">
      <selection sqref="A1:I1"/>
    </sheetView>
  </sheetViews>
  <sheetFormatPr baseColWidth="10" defaultRowHeight="12.75" x14ac:dyDescent="0.2"/>
  <cols>
    <col min="9" max="9" width="18.85546875" customWidth="1"/>
  </cols>
  <sheetData>
    <row r="1" spans="1:9" ht="18" x14ac:dyDescent="0.25">
      <c r="A1" s="835" t="s">
        <v>224</v>
      </c>
      <c r="B1" s="835"/>
      <c r="C1" s="835"/>
      <c r="D1" s="835"/>
      <c r="E1" s="835"/>
      <c r="F1" s="835"/>
      <c r="G1" s="835"/>
      <c r="H1" s="835"/>
      <c r="I1" s="835"/>
    </row>
    <row r="2" spans="1:9" ht="21" customHeight="1" x14ac:dyDescent="0.25">
      <c r="A2" s="836" t="s">
        <v>216</v>
      </c>
      <c r="B2" s="829"/>
      <c r="C2" s="829"/>
      <c r="D2" s="829"/>
      <c r="E2" s="829"/>
      <c r="F2" s="829"/>
      <c r="G2" s="829"/>
      <c r="H2" s="829"/>
      <c r="I2" s="829"/>
    </row>
    <row r="4" spans="1:9" x14ac:dyDescent="0.2">
      <c r="A4" s="837" t="s">
        <v>814</v>
      </c>
      <c r="B4" s="838"/>
      <c r="C4" s="838"/>
      <c r="D4" s="838"/>
      <c r="E4" s="838"/>
      <c r="F4" s="838"/>
      <c r="G4" s="838"/>
      <c r="H4" s="838"/>
      <c r="I4" s="829"/>
    </row>
    <row r="5" spans="1:9" x14ac:dyDescent="0.2">
      <c r="A5" s="838"/>
      <c r="B5" s="838"/>
      <c r="C5" s="838"/>
      <c r="D5" s="838"/>
      <c r="E5" s="838"/>
      <c r="F5" s="838"/>
      <c r="G5" s="838"/>
      <c r="H5" s="838"/>
      <c r="I5" s="829"/>
    </row>
    <row r="7" spans="1:9" ht="327" customHeight="1" x14ac:dyDescent="0.2">
      <c r="A7" s="823" t="s">
        <v>550</v>
      </c>
      <c r="B7" s="823"/>
      <c r="C7" s="823"/>
      <c r="D7" s="823"/>
      <c r="E7" s="823"/>
      <c r="F7" s="823"/>
      <c r="G7" s="823"/>
      <c r="H7" s="823"/>
      <c r="I7" s="823"/>
    </row>
    <row r="8" spans="1:9" ht="12.75" customHeight="1" x14ac:dyDescent="0.2">
      <c r="A8" s="593"/>
      <c r="B8" s="593"/>
      <c r="C8" s="593"/>
      <c r="D8" s="593"/>
      <c r="E8" s="593"/>
      <c r="F8" s="593"/>
      <c r="G8" s="593"/>
      <c r="H8" s="593"/>
      <c r="I8" s="593"/>
    </row>
    <row r="9" spans="1:9" ht="27" customHeight="1" x14ac:dyDescent="0.2">
      <c r="A9" s="823" t="s">
        <v>815</v>
      </c>
      <c r="B9" s="823"/>
      <c r="C9" s="823"/>
      <c r="D9" s="823"/>
      <c r="E9" s="823"/>
      <c r="F9" s="823"/>
      <c r="G9" s="823"/>
      <c r="H9" s="823"/>
      <c r="I9" s="823"/>
    </row>
    <row r="10" spans="1:9" ht="12.75" customHeight="1" x14ac:dyDescent="0.2">
      <c r="A10" s="593"/>
      <c r="B10" s="593"/>
      <c r="C10" s="593"/>
      <c r="D10" s="593"/>
      <c r="E10" s="593"/>
      <c r="F10" s="593"/>
      <c r="G10" s="593"/>
      <c r="H10" s="593"/>
      <c r="I10" s="593"/>
    </row>
    <row r="11" spans="1:9" ht="78" customHeight="1" x14ac:dyDescent="0.2">
      <c r="A11" s="823" t="s">
        <v>410</v>
      </c>
      <c r="B11" s="824"/>
      <c r="C11" s="824"/>
      <c r="D11" s="824"/>
      <c r="E11" s="824"/>
      <c r="F11" s="824"/>
      <c r="G11" s="824"/>
      <c r="H11" s="824"/>
      <c r="I11" s="824"/>
    </row>
    <row r="13" spans="1:9" ht="13.5" x14ac:dyDescent="0.25">
      <c r="A13" s="828" t="s">
        <v>366</v>
      </c>
      <c r="B13" s="829"/>
      <c r="C13" s="829"/>
      <c r="D13" s="829"/>
      <c r="E13" s="829"/>
      <c r="F13" s="829"/>
      <c r="G13" s="829"/>
      <c r="H13" s="829"/>
      <c r="I13" s="829"/>
    </row>
    <row r="15" spans="1:9" ht="26.25" customHeight="1" x14ac:dyDescent="0.2">
      <c r="A15" s="830" t="s">
        <v>8</v>
      </c>
      <c r="B15" s="829"/>
      <c r="C15" s="829"/>
      <c r="D15" s="829"/>
      <c r="E15" s="829"/>
      <c r="F15" s="829"/>
      <c r="G15" s="829"/>
      <c r="H15" s="829"/>
      <c r="I15" s="829"/>
    </row>
    <row r="17" spans="1:9" ht="27" customHeight="1" x14ac:dyDescent="0.2">
      <c r="A17" s="830" t="s">
        <v>9</v>
      </c>
      <c r="B17" s="829"/>
      <c r="C17" s="829"/>
      <c r="D17" s="829"/>
      <c r="E17" s="829"/>
      <c r="F17" s="829"/>
      <c r="G17" s="829"/>
      <c r="H17" s="829"/>
      <c r="I17" s="829"/>
    </row>
    <row r="19" spans="1:9" ht="26.25" customHeight="1" x14ac:dyDescent="0.2">
      <c r="A19" s="826" t="s">
        <v>682</v>
      </c>
      <c r="B19" s="826"/>
      <c r="C19" s="826"/>
      <c r="D19" s="826"/>
      <c r="E19" s="826"/>
      <c r="F19" s="826"/>
      <c r="G19" s="826"/>
      <c r="H19" s="826"/>
      <c r="I19" s="826"/>
    </row>
    <row r="20" spans="1:9" x14ac:dyDescent="0.2">
      <c r="A20" s="208"/>
      <c r="B20" s="208"/>
      <c r="C20" s="208"/>
      <c r="D20" s="208"/>
      <c r="E20" s="208"/>
      <c r="F20" s="208"/>
      <c r="G20" s="208"/>
      <c r="H20" s="208"/>
      <c r="I20" s="208"/>
    </row>
    <row r="21" spans="1:9" x14ac:dyDescent="0.2">
      <c r="A21" s="831" t="s">
        <v>510</v>
      </c>
      <c r="B21" s="832"/>
      <c r="C21" s="832"/>
      <c r="D21" s="832"/>
      <c r="E21" s="832"/>
      <c r="F21" s="832"/>
      <c r="G21" s="832"/>
      <c r="H21" s="832"/>
      <c r="I21" s="832"/>
    </row>
    <row r="23" spans="1:9" x14ac:dyDescent="0.2">
      <c r="A23" s="831" t="s">
        <v>511</v>
      </c>
      <c r="B23" s="832"/>
      <c r="C23" s="832"/>
      <c r="D23" s="832"/>
      <c r="E23" s="832"/>
      <c r="F23" s="832"/>
      <c r="G23" s="832"/>
      <c r="H23" s="832"/>
      <c r="I23" s="832"/>
    </row>
    <row r="25" spans="1:9" x14ac:dyDescent="0.2">
      <c r="A25" s="47" t="s">
        <v>523</v>
      </c>
      <c r="G25" s="192"/>
    </row>
    <row r="26" spans="1:9" x14ac:dyDescent="0.2">
      <c r="A26" t="s">
        <v>512</v>
      </c>
    </row>
    <row r="28" spans="1:9" x14ac:dyDescent="0.2">
      <c r="A28" s="831" t="s">
        <v>513</v>
      </c>
      <c r="B28" s="832"/>
      <c r="C28" s="832"/>
      <c r="D28" s="832"/>
      <c r="E28" s="832"/>
      <c r="F28" s="832"/>
      <c r="G28" s="832"/>
      <c r="H28" s="832"/>
      <c r="I28" s="832"/>
    </row>
    <row r="30" spans="1:9" ht="27.75" customHeight="1" x14ac:dyDescent="0.2">
      <c r="A30" s="825" t="s">
        <v>681</v>
      </c>
      <c r="B30" s="825"/>
      <c r="C30" s="825"/>
      <c r="D30" s="825"/>
      <c r="E30" s="825"/>
      <c r="F30" s="825"/>
      <c r="G30" s="825"/>
      <c r="H30" s="825"/>
      <c r="I30" s="825"/>
    </row>
    <row r="32" spans="1:9" x14ac:dyDescent="0.2">
      <c r="A32" s="831" t="s">
        <v>514</v>
      </c>
      <c r="B32" s="832"/>
      <c r="C32" s="832"/>
      <c r="D32" s="832"/>
      <c r="E32" s="832"/>
      <c r="F32" s="832"/>
      <c r="G32" s="832"/>
      <c r="H32" s="832"/>
      <c r="I32" s="832"/>
    </row>
    <row r="34" spans="1:9" ht="40.5" customHeight="1" x14ac:dyDescent="0.2">
      <c r="A34" s="830" t="s">
        <v>524</v>
      </c>
      <c r="B34" s="829"/>
      <c r="C34" s="829"/>
      <c r="D34" s="829"/>
      <c r="E34" s="829"/>
      <c r="F34" s="829"/>
      <c r="G34" s="829"/>
      <c r="H34" s="829"/>
      <c r="I34" s="829"/>
    </row>
    <row r="36" spans="1:9" ht="25.5" customHeight="1" x14ac:dyDescent="0.2">
      <c r="A36" s="833" t="s">
        <v>525</v>
      </c>
      <c r="B36" s="824"/>
      <c r="C36" s="824"/>
      <c r="D36" s="824"/>
      <c r="E36" s="824"/>
      <c r="F36" s="824"/>
      <c r="G36" s="824"/>
      <c r="H36" s="824"/>
      <c r="I36" s="824"/>
    </row>
    <row r="38" spans="1:9" ht="25.5" customHeight="1" x14ac:dyDescent="0.2">
      <c r="A38" s="833" t="s">
        <v>526</v>
      </c>
      <c r="B38" s="824"/>
      <c r="C38" s="824"/>
      <c r="D38" s="824"/>
      <c r="E38" s="824"/>
      <c r="F38" s="824"/>
      <c r="G38" s="824"/>
      <c r="H38" s="824"/>
      <c r="I38" s="824"/>
    </row>
    <row r="40" spans="1:9" ht="25.5" customHeight="1" x14ac:dyDescent="0.2">
      <c r="A40" s="825" t="s">
        <v>515</v>
      </c>
      <c r="B40" s="825"/>
      <c r="C40" s="825"/>
      <c r="D40" s="825"/>
      <c r="E40" s="825"/>
      <c r="F40" s="825"/>
      <c r="G40" s="825"/>
      <c r="H40" s="825"/>
      <c r="I40" s="825"/>
    </row>
    <row r="41" spans="1:9" x14ac:dyDescent="0.2">
      <c r="A41" s="252"/>
      <c r="B41" s="252"/>
      <c r="C41" s="252"/>
      <c r="D41" s="252"/>
      <c r="E41" s="252"/>
      <c r="F41" s="252"/>
      <c r="G41" s="252"/>
      <c r="H41" s="252"/>
      <c r="I41" s="252"/>
    </row>
    <row r="42" spans="1:9" ht="12.75" customHeight="1" x14ac:dyDescent="0.2">
      <c r="A42" s="825" t="s">
        <v>516</v>
      </c>
      <c r="B42" s="825"/>
      <c r="C42" s="825"/>
      <c r="D42" s="825"/>
      <c r="E42" s="825"/>
      <c r="F42" s="825"/>
      <c r="G42" s="825"/>
      <c r="H42" s="825"/>
      <c r="I42" s="825"/>
    </row>
    <row r="44" spans="1:9" x14ac:dyDescent="0.2">
      <c r="A44" s="826" t="s">
        <v>235</v>
      </c>
      <c r="B44" s="827"/>
      <c r="C44" s="827"/>
      <c r="D44" s="827"/>
      <c r="E44" s="827"/>
      <c r="F44" s="827"/>
      <c r="G44" s="827"/>
      <c r="H44" s="827"/>
      <c r="I44" s="827"/>
    </row>
    <row r="45" spans="1:9" x14ac:dyDescent="0.2">
      <c r="A45" s="827"/>
      <c r="B45" s="827"/>
      <c r="C45" s="827"/>
      <c r="D45" s="827"/>
      <c r="E45" s="827"/>
      <c r="F45" s="827"/>
      <c r="G45" s="827"/>
      <c r="H45" s="827"/>
      <c r="I45" s="827"/>
    </row>
    <row r="46" spans="1:9" x14ac:dyDescent="0.2">
      <c r="A46" s="704"/>
      <c r="B46" s="704"/>
      <c r="C46" s="704"/>
      <c r="D46" s="704"/>
      <c r="E46" s="704"/>
      <c r="F46" s="704"/>
      <c r="G46" s="704"/>
      <c r="H46" s="704"/>
      <c r="I46" s="704"/>
    </row>
    <row r="47" spans="1:9" ht="37.5" customHeight="1" x14ac:dyDescent="0.2">
      <c r="A47" s="823" t="s">
        <v>517</v>
      </c>
      <c r="B47" s="823"/>
      <c r="C47" s="823"/>
      <c r="D47" s="823"/>
      <c r="E47" s="823"/>
      <c r="F47" s="823"/>
      <c r="G47" s="823"/>
      <c r="H47" s="823"/>
      <c r="I47" s="823"/>
    </row>
    <row r="48" spans="1:9" x14ac:dyDescent="0.2">
      <c r="A48" s="706"/>
      <c r="B48" s="706"/>
      <c r="C48" s="706"/>
      <c r="D48" s="706"/>
      <c r="E48" s="706"/>
      <c r="F48" s="706"/>
      <c r="G48" s="706"/>
      <c r="H48" s="706"/>
      <c r="I48" s="706"/>
    </row>
    <row r="49" spans="1:9" ht="24" customHeight="1" x14ac:dyDescent="0.2">
      <c r="A49" s="839" t="s">
        <v>580</v>
      </c>
      <c r="B49" s="839"/>
      <c r="C49" s="839"/>
      <c r="D49" s="839"/>
      <c r="E49" s="839"/>
      <c r="F49" s="839"/>
      <c r="G49" s="839"/>
      <c r="H49" s="839"/>
      <c r="I49" s="839"/>
    </row>
    <row r="50" spans="1:9" ht="12.75" customHeight="1" x14ac:dyDescent="0.2">
      <c r="A50" s="705"/>
      <c r="B50" s="705"/>
      <c r="C50" s="705"/>
      <c r="D50" s="705"/>
      <c r="E50" s="705"/>
      <c r="F50" s="705"/>
      <c r="G50" s="705"/>
      <c r="H50" s="705"/>
      <c r="I50" s="705"/>
    </row>
    <row r="51" spans="1:9" ht="42" customHeight="1" x14ac:dyDescent="0.2">
      <c r="A51" s="839" t="s">
        <v>518</v>
      </c>
      <c r="B51" s="839"/>
      <c r="C51" s="839"/>
      <c r="D51" s="839"/>
      <c r="E51" s="839"/>
      <c r="F51" s="839"/>
      <c r="G51" s="839"/>
      <c r="H51" s="839"/>
      <c r="I51" s="839"/>
    </row>
    <row r="52" spans="1:9" ht="12.75" customHeight="1" x14ac:dyDescent="0.2">
      <c r="A52" s="705"/>
      <c r="B52" s="705"/>
      <c r="C52" s="705"/>
      <c r="D52" s="705"/>
      <c r="E52" s="705"/>
      <c r="F52" s="705"/>
      <c r="G52" s="705"/>
      <c r="H52" s="705"/>
      <c r="I52" s="705"/>
    </row>
    <row r="53" spans="1:9" ht="26.25" customHeight="1" x14ac:dyDescent="0.2">
      <c r="A53" s="839" t="s">
        <v>519</v>
      </c>
      <c r="B53" s="839"/>
      <c r="C53" s="839"/>
      <c r="D53" s="839"/>
      <c r="E53" s="839"/>
      <c r="F53" s="839"/>
      <c r="G53" s="839"/>
      <c r="H53" s="839"/>
      <c r="I53" s="839"/>
    </row>
    <row r="54" spans="1:9" x14ac:dyDescent="0.2">
      <c r="A54" s="703"/>
      <c r="B54" s="703"/>
      <c r="C54" s="703"/>
      <c r="D54" s="703"/>
      <c r="E54" s="703"/>
      <c r="F54" s="703"/>
      <c r="G54" s="703"/>
      <c r="H54" s="703"/>
      <c r="I54" s="703"/>
    </row>
    <row r="55" spans="1:9" ht="14.25" x14ac:dyDescent="0.2">
      <c r="A55" s="831" t="s">
        <v>520</v>
      </c>
      <c r="B55" s="832"/>
      <c r="C55" s="832"/>
      <c r="D55" s="832"/>
      <c r="E55" s="832"/>
      <c r="F55" s="832"/>
      <c r="G55" s="832"/>
      <c r="H55" s="832"/>
      <c r="I55" s="832"/>
    </row>
    <row r="57" spans="1:9" x14ac:dyDescent="0.2">
      <c r="A57" s="830" t="s">
        <v>521</v>
      </c>
      <c r="B57" s="829"/>
      <c r="C57" s="829"/>
      <c r="D57" s="829"/>
      <c r="E57" s="829"/>
      <c r="F57" s="829"/>
      <c r="G57" s="829"/>
      <c r="H57" s="829"/>
      <c r="I57" s="829"/>
    </row>
    <row r="59" spans="1:9" ht="24.75" customHeight="1" x14ac:dyDescent="0.2">
      <c r="A59" s="834" t="s">
        <v>522</v>
      </c>
      <c r="B59" s="834"/>
      <c r="C59" s="834"/>
      <c r="D59" s="834"/>
      <c r="E59" s="834"/>
      <c r="F59" s="834"/>
      <c r="G59" s="834"/>
      <c r="H59" s="834"/>
      <c r="I59" s="834"/>
    </row>
    <row r="60" spans="1:9" x14ac:dyDescent="0.2">
      <c r="A60" s="68"/>
    </row>
    <row r="61" spans="1:9" x14ac:dyDescent="0.2">
      <c r="A61" s="47" t="s">
        <v>527</v>
      </c>
    </row>
  </sheetData>
  <mergeCells count="28">
    <mergeCell ref="A57:I57"/>
    <mergeCell ref="A59:I59"/>
    <mergeCell ref="A1:I1"/>
    <mergeCell ref="A2:I2"/>
    <mergeCell ref="A4:I5"/>
    <mergeCell ref="A7:I7"/>
    <mergeCell ref="A55:I55"/>
    <mergeCell ref="A51:I51"/>
    <mergeCell ref="A53:I53"/>
    <mergeCell ref="A9:I9"/>
    <mergeCell ref="A47:I47"/>
    <mergeCell ref="A49:I49"/>
    <mergeCell ref="A19:I19"/>
    <mergeCell ref="A21:I21"/>
    <mergeCell ref="A23:I23"/>
    <mergeCell ref="A28:I28"/>
    <mergeCell ref="A11:I11"/>
    <mergeCell ref="A40:I40"/>
    <mergeCell ref="A42:I42"/>
    <mergeCell ref="A44:I45"/>
    <mergeCell ref="A13:I13"/>
    <mergeCell ref="A15:I15"/>
    <mergeCell ref="A17:I17"/>
    <mergeCell ref="A30:I30"/>
    <mergeCell ref="A32:I32"/>
    <mergeCell ref="A34:I34"/>
    <mergeCell ref="A36:I36"/>
    <mergeCell ref="A38:I38"/>
  </mergeCells>
  <phoneticPr fontId="3" type="noConversion"/>
  <pageMargins left="0.59055118110236227" right="0.78740157480314965" top="0.78740157480314965" bottom="0.78740157480314965" header="0.39370078740157483" footer="0.39370078740157483"/>
  <pageSetup paperSize="9" scale="81" firstPageNumber="104" fitToHeight="2" orientation="portrait" useFirstPageNumber="1" r:id="rId1"/>
  <headerFooter>
    <oddHeader>&amp;R&amp;12Les finances des groupements à fiscalité propre en 2023</oddHeader>
    <oddFooter>&amp;LDirection Générale des Collectivités Locales / DESL&amp;C&amp;P&amp;RMise en ligne : janvier 2025</oddFooter>
    <evenHeader>&amp;R&amp;12Les finances des groupements à fiscalité propre en 2019</evenHeader>
    <evenFooter>&amp;LDirection Générale des Collectivités Locales / DESL&amp;C105&amp;R&amp;12Mise en ligne : mai 2021</evenFooter>
    <firstHeader>&amp;R&amp;12Les finances des groupements à fiscalité propre en 2019</firstHeader>
    <firstFooter>&amp;L&amp;12Direction Générale des Collectivités Locales / DESL&amp;C&amp;12 104&amp;R&amp;12Mise en ligne : mai 2021</firstFooter>
  </headerFooter>
  <rowBreaks count="1" manualBreakCount="1">
    <brk id="33"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7"/>
  <sheetViews>
    <sheetView zoomScaleNormal="100" workbookViewId="0">
      <selection sqref="A1:I1"/>
    </sheetView>
  </sheetViews>
  <sheetFormatPr baseColWidth="10" defaultRowHeight="12.75" x14ac:dyDescent="0.2"/>
  <sheetData>
    <row r="1" spans="1:13" ht="21" customHeight="1" x14ac:dyDescent="0.2">
      <c r="A1" s="841" t="s">
        <v>249</v>
      </c>
      <c r="B1" s="842"/>
      <c r="C1" s="842"/>
      <c r="D1" s="842"/>
      <c r="E1" s="842"/>
      <c r="F1" s="842"/>
      <c r="G1" s="842"/>
      <c r="H1" s="842"/>
      <c r="I1" s="842"/>
    </row>
    <row r="3" spans="1:13" x14ac:dyDescent="0.2">
      <c r="A3" s="843" t="s">
        <v>368</v>
      </c>
      <c r="B3" s="843"/>
      <c r="C3" s="843"/>
      <c r="D3" s="843"/>
      <c r="E3" s="843"/>
      <c r="F3" s="843"/>
      <c r="G3" s="843"/>
      <c r="H3" s="843"/>
      <c r="I3" s="843"/>
    </row>
    <row r="4" spans="1:13" x14ac:dyDescent="0.2">
      <c r="A4" s="647"/>
      <c r="B4" s="647"/>
      <c r="C4" s="647"/>
      <c r="D4" s="647"/>
      <c r="E4" s="647"/>
      <c r="F4" s="647"/>
      <c r="G4" s="647"/>
      <c r="H4" s="647"/>
      <c r="I4" s="647"/>
    </row>
    <row r="5" spans="1:13" x14ac:dyDescent="0.2">
      <c r="A5" s="258" t="s">
        <v>411</v>
      </c>
    </row>
    <row r="6" spans="1:13" ht="93.75" customHeight="1" x14ac:dyDescent="0.2">
      <c r="A6" s="844" t="s">
        <v>575</v>
      </c>
      <c r="B6" s="844"/>
      <c r="C6" s="844"/>
      <c r="D6" s="844"/>
      <c r="E6" s="844"/>
      <c r="F6" s="844"/>
      <c r="G6" s="844"/>
      <c r="H6" s="844"/>
      <c r="I6" s="844"/>
      <c r="J6" s="738"/>
    </row>
    <row r="7" spans="1:13" ht="13.5" customHeight="1" x14ac:dyDescent="0.2">
      <c r="A7" s="253"/>
      <c r="B7" s="253"/>
      <c r="C7" s="253"/>
      <c r="D7" s="253"/>
      <c r="E7" s="253"/>
      <c r="F7" s="253"/>
      <c r="G7" s="47"/>
      <c r="H7" s="47"/>
      <c r="I7" s="47"/>
    </row>
    <row r="8" spans="1:13" ht="130.5" customHeight="1" x14ac:dyDescent="0.2">
      <c r="A8" s="812" t="s">
        <v>369</v>
      </c>
      <c r="B8" s="812"/>
      <c r="C8" s="812"/>
      <c r="D8" s="812"/>
      <c r="E8" s="812"/>
      <c r="F8" s="812"/>
      <c r="G8" s="812"/>
      <c r="H8" s="812"/>
      <c r="I8" s="812"/>
      <c r="J8" s="594"/>
      <c r="K8" s="594"/>
      <c r="L8" s="594"/>
      <c r="M8" s="594"/>
    </row>
    <row r="9" spans="1:13" ht="12.75" customHeight="1" x14ac:dyDescent="0.2">
      <c r="A9" s="648"/>
      <c r="B9" s="648"/>
      <c r="C9" s="648"/>
      <c r="D9" s="648"/>
      <c r="E9" s="648"/>
      <c r="F9" s="648"/>
      <c r="G9" s="648"/>
      <c r="H9" s="648"/>
      <c r="I9" s="648"/>
      <c r="J9" s="594"/>
      <c r="K9" s="594"/>
      <c r="L9" s="594"/>
      <c r="M9" s="594"/>
    </row>
    <row r="10" spans="1:13" x14ac:dyDescent="0.2">
      <c r="A10" s="649" t="s">
        <v>412</v>
      </c>
      <c r="K10" s="192"/>
      <c r="L10" s="192"/>
    </row>
    <row r="11" spans="1:13" ht="55.5" customHeight="1" x14ac:dyDescent="0.2">
      <c r="A11" s="811" t="s">
        <v>556</v>
      </c>
      <c r="B11" s="811"/>
      <c r="C11" s="811"/>
      <c r="D11" s="811"/>
      <c r="E11" s="811"/>
      <c r="F11" s="811"/>
      <c r="G11" s="811"/>
      <c r="H11" s="811"/>
      <c r="I11" s="811"/>
      <c r="J11" s="595"/>
      <c r="K11" s="595"/>
      <c r="L11" s="595"/>
      <c r="M11" s="595"/>
    </row>
    <row r="12" spans="1:13" x14ac:dyDescent="0.2">
      <c r="A12" s="47"/>
      <c r="B12" s="47"/>
      <c r="C12" s="47"/>
      <c r="D12" s="47"/>
      <c r="E12" s="47"/>
      <c r="F12" s="47"/>
      <c r="G12" s="47"/>
      <c r="H12" s="47"/>
      <c r="I12" s="47"/>
      <c r="K12" s="192"/>
      <c r="L12" s="192"/>
    </row>
    <row r="13" spans="1:13" x14ac:dyDescent="0.2">
      <c r="A13" s="258" t="s">
        <v>413</v>
      </c>
      <c r="B13" s="47"/>
      <c r="C13" s="47"/>
      <c r="D13" s="47"/>
      <c r="E13" s="47"/>
      <c r="F13" s="47"/>
      <c r="G13" s="47"/>
      <c r="H13" s="47"/>
      <c r="I13" s="47"/>
      <c r="K13" s="192"/>
      <c r="L13" s="192"/>
    </row>
    <row r="14" spans="1:13" ht="63.75" customHeight="1" x14ac:dyDescent="0.2">
      <c r="A14" s="810" t="s">
        <v>414</v>
      </c>
      <c r="B14" s="810"/>
      <c r="C14" s="810"/>
      <c r="D14" s="810"/>
      <c r="E14" s="810"/>
      <c r="F14" s="810"/>
      <c r="G14" s="810"/>
      <c r="H14" s="810"/>
      <c r="I14" s="810"/>
      <c r="J14" s="594"/>
      <c r="K14" s="594"/>
      <c r="L14" s="594"/>
      <c r="M14" s="594"/>
    </row>
    <row r="15" spans="1:13" x14ac:dyDescent="0.2">
      <c r="A15" s="47"/>
      <c r="B15" s="47"/>
      <c r="C15" s="47"/>
      <c r="D15" s="47"/>
      <c r="E15" s="47"/>
      <c r="F15" s="47"/>
      <c r="G15" s="47"/>
      <c r="H15" s="47"/>
      <c r="I15" s="47"/>
      <c r="K15" s="192"/>
      <c r="L15" s="192"/>
    </row>
    <row r="16" spans="1:13" ht="53.25" customHeight="1" x14ac:dyDescent="0.2">
      <c r="A16" s="810" t="s">
        <v>370</v>
      </c>
      <c r="B16" s="810"/>
      <c r="C16" s="810"/>
      <c r="D16" s="810"/>
      <c r="E16" s="810"/>
      <c r="F16" s="810"/>
      <c r="G16" s="810"/>
      <c r="H16" s="810"/>
      <c r="I16" s="810"/>
      <c r="J16" s="596"/>
      <c r="K16" s="596"/>
      <c r="L16" s="596"/>
      <c r="M16" s="596"/>
    </row>
    <row r="17" spans="1:13" x14ac:dyDescent="0.2">
      <c r="A17" s="47"/>
      <c r="B17" s="47"/>
      <c r="C17" s="47"/>
      <c r="D17" s="47"/>
      <c r="E17" s="47"/>
      <c r="F17" s="47"/>
      <c r="G17" s="47"/>
      <c r="H17" s="47"/>
      <c r="I17" s="47"/>
      <c r="K17" s="192"/>
      <c r="L17" s="192"/>
    </row>
    <row r="18" spans="1:13" x14ac:dyDescent="0.2">
      <c r="A18" s="47" t="s">
        <v>416</v>
      </c>
      <c r="B18" s="47"/>
      <c r="C18" s="47"/>
      <c r="D18" s="47"/>
      <c r="E18" s="47"/>
      <c r="F18" s="47"/>
      <c r="G18" s="47"/>
      <c r="H18" s="47"/>
      <c r="I18" s="47"/>
      <c r="K18" s="192"/>
      <c r="L18" s="192"/>
    </row>
    <row r="19" spans="1:13" ht="38.25" customHeight="1" x14ac:dyDescent="0.2">
      <c r="A19" s="810" t="s">
        <v>415</v>
      </c>
      <c r="B19" s="810"/>
      <c r="C19" s="810"/>
      <c r="D19" s="810"/>
      <c r="E19" s="810"/>
      <c r="F19" s="810"/>
      <c r="G19" s="810"/>
      <c r="H19" s="810"/>
      <c r="I19" s="810"/>
      <c r="J19" s="596"/>
      <c r="K19" s="596"/>
      <c r="L19" s="596"/>
      <c r="M19" s="596"/>
    </row>
    <row r="20" spans="1:13" x14ac:dyDescent="0.2">
      <c r="A20" s="47"/>
      <c r="B20" s="47"/>
      <c r="C20" s="47"/>
      <c r="D20" s="47"/>
      <c r="E20" s="47"/>
      <c r="F20" s="47"/>
      <c r="G20" s="47"/>
      <c r="H20" s="47"/>
      <c r="I20" s="47"/>
      <c r="K20" s="192"/>
      <c r="L20" s="192"/>
    </row>
    <row r="21" spans="1:13" x14ac:dyDescent="0.2">
      <c r="A21" s="258" t="s">
        <v>367</v>
      </c>
      <c r="B21" s="47"/>
      <c r="C21" s="47"/>
      <c r="D21" s="47"/>
      <c r="E21" s="47"/>
      <c r="F21" s="47"/>
      <c r="G21" s="47"/>
      <c r="H21" s="47"/>
      <c r="I21" s="47"/>
      <c r="K21" s="192"/>
      <c r="L21" s="192"/>
    </row>
    <row r="23" spans="1:13" x14ac:dyDescent="0.2">
      <c r="A23" s="258" t="s">
        <v>418</v>
      </c>
    </row>
    <row r="24" spans="1:13" ht="36.75" customHeight="1" x14ac:dyDescent="0.2">
      <c r="A24" s="811" t="s">
        <v>417</v>
      </c>
      <c r="B24" s="840"/>
      <c r="C24" s="840"/>
      <c r="D24" s="840"/>
      <c r="E24" s="840"/>
      <c r="F24" s="840"/>
      <c r="G24" s="840"/>
      <c r="H24" s="840"/>
      <c r="I24" s="840"/>
    </row>
    <row r="26" spans="1:13" x14ac:dyDescent="0.2">
      <c r="A26" s="258" t="s">
        <v>419</v>
      </c>
    </row>
    <row r="27" spans="1:13" ht="129" customHeight="1" x14ac:dyDescent="0.2">
      <c r="A27" s="811" t="s">
        <v>529</v>
      </c>
      <c r="B27" s="840"/>
      <c r="C27" s="840"/>
      <c r="D27" s="840"/>
      <c r="E27" s="840"/>
      <c r="F27" s="840"/>
      <c r="G27" s="840"/>
      <c r="H27" s="840"/>
      <c r="I27" s="840"/>
    </row>
  </sheetData>
  <mergeCells count="10">
    <mergeCell ref="A24:I24"/>
    <mergeCell ref="A27:I27"/>
    <mergeCell ref="A1:I1"/>
    <mergeCell ref="A3:I3"/>
    <mergeCell ref="A14:I14"/>
    <mergeCell ref="A16:I16"/>
    <mergeCell ref="A19:I19"/>
    <mergeCell ref="A6:I6"/>
    <mergeCell ref="A8:I8"/>
    <mergeCell ref="A11:I11"/>
  </mergeCells>
  <pageMargins left="0.51181102362204722" right="0.51181102362204722" top="0.74803149606299213" bottom="0.74803149606299213" header="0.31496062992125984" footer="0.31496062992125984"/>
  <pageSetup paperSize="9" scale="86" firstPageNumber="106" orientation="portrait" useFirstPageNumber="1" r:id="rId1"/>
  <headerFooter>
    <oddHeader>&amp;R&amp;12Les finances des groupements à fiscalité propre en 2023</oddHeader>
    <oddFooter>&amp;LDirection Générale des Collectivités Locales / DESL&amp;C&amp;P&amp;RMise en ligne : janvier 2025</oddFooter>
    <firstHeader>&amp;R&amp;12Les finances des groupements à fiscalité propre en 2019</firstHeader>
    <firstFooter>&amp;L&amp;12Direction Générale des Collectivités Locales / DESL&amp;C&amp;12 106&amp;R&amp;12Mise en ligne : mai 2021</first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zoomScaleNormal="100" workbookViewId="0">
      <selection sqref="A1:I1"/>
    </sheetView>
  </sheetViews>
  <sheetFormatPr baseColWidth="10" defaultRowHeight="12.75" x14ac:dyDescent="0.2"/>
  <sheetData>
    <row r="1" spans="1:9" ht="21" customHeight="1" x14ac:dyDescent="0.2">
      <c r="A1" s="841" t="s">
        <v>250</v>
      </c>
      <c r="B1" s="842"/>
      <c r="C1" s="842"/>
      <c r="D1" s="842"/>
      <c r="E1" s="842"/>
      <c r="F1" s="842"/>
      <c r="G1" s="842"/>
      <c r="H1" s="842"/>
      <c r="I1" s="842"/>
    </row>
    <row r="3" spans="1:9" s="47" customFormat="1" ht="12.75" customHeight="1" x14ac:dyDescent="0.2">
      <c r="A3" s="258" t="s">
        <v>159</v>
      </c>
    </row>
    <row r="4" spans="1:9" s="47" customFormat="1" ht="72" customHeight="1" x14ac:dyDescent="0.2">
      <c r="A4" s="846" t="s">
        <v>160</v>
      </c>
      <c r="B4" s="846"/>
      <c r="C4" s="846"/>
      <c r="D4" s="846"/>
      <c r="E4" s="846"/>
      <c r="F4" s="846"/>
      <c r="G4" s="846"/>
      <c r="H4" s="846"/>
      <c r="I4" s="846"/>
    </row>
    <row r="5" spans="1:9" s="47" customFormat="1" ht="12.75" customHeight="1" x14ac:dyDescent="0.3">
      <c r="A5" s="207"/>
    </row>
    <row r="6" spans="1:9" s="47" customFormat="1" ht="42.75" customHeight="1" x14ac:dyDescent="0.2">
      <c r="A6" s="847" t="s">
        <v>218</v>
      </c>
      <c r="B6" s="847"/>
      <c r="C6" s="847"/>
      <c r="D6" s="847"/>
      <c r="E6" s="847"/>
      <c r="F6" s="847"/>
      <c r="G6" s="847"/>
      <c r="H6" s="847"/>
      <c r="I6" s="847"/>
    </row>
    <row r="7" spans="1:9" s="47" customFormat="1" ht="12.75" customHeight="1" x14ac:dyDescent="0.3">
      <c r="A7" s="207"/>
    </row>
    <row r="8" spans="1:9" s="47" customFormat="1" ht="38.25" customHeight="1" x14ac:dyDescent="0.2">
      <c r="A8" s="845" t="s">
        <v>551</v>
      </c>
      <c r="B8" s="845"/>
      <c r="C8" s="845"/>
      <c r="D8" s="845"/>
      <c r="E8" s="845"/>
      <c r="F8" s="845"/>
      <c r="G8" s="845"/>
      <c r="H8" s="845"/>
      <c r="I8" s="845"/>
    </row>
    <row r="9" spans="1:9" s="47" customFormat="1" ht="12.75" customHeight="1" x14ac:dyDescent="0.2">
      <c r="A9" s="254"/>
    </row>
    <row r="10" spans="1:9" s="47" customFormat="1" ht="12.75" customHeight="1" x14ac:dyDescent="0.2">
      <c r="A10" s="845" t="s">
        <v>582</v>
      </c>
      <c r="B10" s="845"/>
      <c r="C10" s="845"/>
      <c r="D10" s="845"/>
      <c r="E10" s="845"/>
      <c r="F10" s="845"/>
      <c r="G10" s="845"/>
      <c r="H10" s="845"/>
      <c r="I10" s="845"/>
    </row>
    <row r="11" spans="1:9" s="47" customFormat="1" ht="12.75" customHeight="1" x14ac:dyDescent="0.2">
      <c r="A11" s="255"/>
      <c r="B11" s="255"/>
      <c r="C11" s="255"/>
      <c r="D11" s="255"/>
      <c r="E11" s="255"/>
      <c r="F11" s="255"/>
    </row>
    <row r="12" spans="1:9" s="47" customFormat="1" ht="32.25" customHeight="1" x14ac:dyDescent="0.2">
      <c r="A12" s="845" t="s">
        <v>219</v>
      </c>
      <c r="B12" s="845"/>
      <c r="C12" s="845"/>
      <c r="D12" s="845"/>
      <c r="E12" s="845"/>
      <c r="F12" s="845"/>
      <c r="G12" s="845"/>
      <c r="H12" s="845"/>
      <c r="I12" s="845"/>
    </row>
    <row r="13" spans="1:9" s="47" customFormat="1" ht="12.75" customHeight="1" x14ac:dyDescent="0.2">
      <c r="A13" s="256"/>
    </row>
    <row r="14" spans="1:9" s="47" customFormat="1" ht="44.25" customHeight="1" x14ac:dyDescent="0.2">
      <c r="A14" s="845" t="s">
        <v>220</v>
      </c>
      <c r="B14" s="845"/>
      <c r="C14" s="845"/>
      <c r="D14" s="845"/>
      <c r="E14" s="845"/>
      <c r="F14" s="845"/>
      <c r="G14" s="845"/>
      <c r="H14" s="845"/>
      <c r="I14" s="845"/>
    </row>
    <row r="15" spans="1:9" s="47" customFormat="1" ht="12.75" customHeight="1" x14ac:dyDescent="0.2">
      <c r="A15" s="256"/>
    </row>
    <row r="16" spans="1:9" s="47" customFormat="1" ht="77.25" customHeight="1" x14ac:dyDescent="0.2">
      <c r="A16" s="845" t="s">
        <v>581</v>
      </c>
      <c r="B16" s="845"/>
      <c r="C16" s="845"/>
      <c r="D16" s="845"/>
      <c r="E16" s="845"/>
      <c r="F16" s="845"/>
      <c r="G16" s="845"/>
      <c r="H16" s="845"/>
      <c r="I16" s="845"/>
    </row>
    <row r="17" spans="1:9" s="47" customFormat="1" ht="12.75" customHeight="1" x14ac:dyDescent="0.2">
      <c r="A17" s="254"/>
    </row>
    <row r="18" spans="1:9" s="47" customFormat="1" ht="29.25" customHeight="1" x14ac:dyDescent="0.2">
      <c r="A18" s="845" t="s">
        <v>221</v>
      </c>
      <c r="B18" s="845"/>
      <c r="C18" s="845"/>
      <c r="D18" s="845"/>
      <c r="E18" s="845"/>
      <c r="F18" s="845"/>
      <c r="G18" s="845"/>
      <c r="H18" s="845"/>
      <c r="I18" s="845"/>
    </row>
    <row r="19" spans="1:9" s="47" customFormat="1" ht="12.75" customHeight="1" x14ac:dyDescent="0.2">
      <c r="A19" s="257"/>
    </row>
    <row r="20" spans="1:9" s="47" customFormat="1" ht="29.25" customHeight="1" x14ac:dyDescent="0.2">
      <c r="A20" s="845" t="s">
        <v>231</v>
      </c>
      <c r="B20" s="845"/>
      <c r="C20" s="845"/>
      <c r="D20" s="845"/>
      <c r="E20" s="845"/>
      <c r="F20" s="845"/>
      <c r="G20" s="845"/>
      <c r="H20" s="845"/>
      <c r="I20" s="845"/>
    </row>
    <row r="21" spans="1:9" s="47" customFormat="1" ht="12.75" customHeight="1" x14ac:dyDescent="0.2">
      <c r="A21" s="257"/>
    </row>
    <row r="22" spans="1:9" s="47" customFormat="1" ht="35.25" customHeight="1" x14ac:dyDescent="0.2">
      <c r="A22" s="845" t="s">
        <v>222</v>
      </c>
      <c r="B22" s="845"/>
      <c r="C22" s="845"/>
      <c r="D22" s="845"/>
      <c r="E22" s="845"/>
      <c r="F22" s="845"/>
      <c r="G22" s="845"/>
      <c r="H22" s="845"/>
      <c r="I22" s="845"/>
    </row>
    <row r="23" spans="1:9" s="47" customFormat="1" ht="12" customHeight="1" x14ac:dyDescent="0.2">
      <c r="A23" s="255"/>
      <c r="B23" s="255"/>
      <c r="C23" s="255"/>
      <c r="D23" s="255"/>
      <c r="E23" s="255"/>
      <c r="F23" s="255"/>
      <c r="G23" s="255"/>
      <c r="H23" s="255"/>
      <c r="I23" s="255"/>
    </row>
    <row r="24" spans="1:9" s="47" customFormat="1" ht="72.75" customHeight="1" x14ac:dyDescent="0.2">
      <c r="A24" s="845" t="s">
        <v>552</v>
      </c>
      <c r="B24" s="845"/>
      <c r="C24" s="845"/>
      <c r="D24" s="845"/>
      <c r="E24" s="845"/>
      <c r="F24" s="845"/>
      <c r="G24" s="845"/>
      <c r="H24" s="845"/>
      <c r="I24" s="845"/>
    </row>
    <row r="25" spans="1:9" s="47" customFormat="1" ht="12.75" customHeight="1" x14ac:dyDescent="0.2">
      <c r="A25" s="257"/>
    </row>
    <row r="26" spans="1:9" s="47" customFormat="1" ht="39" customHeight="1" x14ac:dyDescent="0.2">
      <c r="A26" s="845" t="s">
        <v>441</v>
      </c>
      <c r="B26" s="845"/>
      <c r="C26" s="845"/>
      <c r="D26" s="845"/>
      <c r="E26" s="845"/>
      <c r="F26" s="845"/>
      <c r="G26" s="845"/>
      <c r="H26" s="845"/>
      <c r="I26" s="845"/>
    </row>
    <row r="27" spans="1:9" s="47" customFormat="1" ht="12.75" customHeight="1" x14ac:dyDescent="0.2">
      <c r="A27" s="257"/>
    </row>
    <row r="28" spans="1:9" s="47" customFormat="1" ht="29.25" customHeight="1" x14ac:dyDescent="0.2">
      <c r="A28" s="845" t="s">
        <v>223</v>
      </c>
      <c r="B28" s="845"/>
      <c r="C28" s="845"/>
      <c r="D28" s="845"/>
      <c r="E28" s="845"/>
      <c r="F28" s="845"/>
      <c r="G28" s="845"/>
      <c r="H28" s="845"/>
      <c r="I28" s="845"/>
    </row>
  </sheetData>
  <mergeCells count="14">
    <mergeCell ref="A28:I28"/>
    <mergeCell ref="A1:I1"/>
    <mergeCell ref="A4:I4"/>
    <mergeCell ref="A6:I6"/>
    <mergeCell ref="A8:I8"/>
    <mergeCell ref="A10:I10"/>
    <mergeCell ref="A12:I12"/>
    <mergeCell ref="A14:I14"/>
    <mergeCell ref="A16:I16"/>
    <mergeCell ref="A18:I18"/>
    <mergeCell ref="A20:I20"/>
    <mergeCell ref="A22:I22"/>
    <mergeCell ref="A24:I24"/>
    <mergeCell ref="A26:I26"/>
  </mergeCells>
  <pageMargins left="0.51181102362204722" right="0.31496062992125984" top="0.74803149606299213" bottom="0.74803149606299213" header="0.31496062992125984" footer="0.31496062992125984"/>
  <pageSetup paperSize="9" scale="86" firstPageNumber="107" orientation="portrait" useFirstPageNumber="1" r:id="rId1"/>
  <headerFooter>
    <oddHeader>&amp;R&amp;12Les finances des groupements à fiscalité propre en 2023</oddHeader>
    <oddFooter>&amp;LDirection Générale des Collectivités Locales / DESL&amp;C&amp;P&amp;RMise en ligne : janvier 2025</oddFooter>
    <firstHeader>&amp;R&amp;12Les finances des groupements à fiscalité propre en 2019</firstHeader>
    <firstFooter>&amp;L&amp;12Direction Générale des Collectivités Locales / DESL&amp;C107&amp;R&amp;12Mise en ligne : mai 2021</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6"/>
  <sheetViews>
    <sheetView zoomScaleNormal="100" zoomScalePageLayoutView="85" workbookViewId="0"/>
  </sheetViews>
  <sheetFormatPr baseColWidth="10" defaultRowHeight="12.75" x14ac:dyDescent="0.2"/>
  <cols>
    <col min="1" max="1" width="29.140625" customWidth="1"/>
    <col min="2" max="7" width="14.7109375" customWidth="1"/>
    <col min="8" max="9" width="20" customWidth="1"/>
    <col min="10" max="10" width="13.7109375" customWidth="1"/>
  </cols>
  <sheetData>
    <row r="1" spans="1:10" ht="21" x14ac:dyDescent="0.25">
      <c r="A1" s="9" t="s">
        <v>725</v>
      </c>
    </row>
    <row r="2" spans="1:10" ht="14.25" x14ac:dyDescent="0.2">
      <c r="A2" s="22" t="s">
        <v>353</v>
      </c>
    </row>
    <row r="3" spans="1:10" x14ac:dyDescent="0.2">
      <c r="A3" s="1"/>
      <c r="B3" s="1"/>
      <c r="C3" s="1"/>
      <c r="D3" s="1"/>
      <c r="E3" s="1"/>
      <c r="F3" s="1"/>
      <c r="G3" s="2"/>
      <c r="H3" s="2"/>
      <c r="I3" s="1"/>
      <c r="J3" s="2"/>
    </row>
    <row r="4" spans="1:10" x14ac:dyDescent="0.2">
      <c r="A4" s="3"/>
      <c r="B4" s="10" t="s">
        <v>34</v>
      </c>
      <c r="C4" s="176" t="s">
        <v>455</v>
      </c>
      <c r="D4" s="176" t="s">
        <v>457</v>
      </c>
      <c r="E4" s="177" t="s">
        <v>97</v>
      </c>
      <c r="F4" s="177" t="s">
        <v>267</v>
      </c>
      <c r="G4" s="178">
        <v>300000</v>
      </c>
      <c r="H4" s="184" t="s">
        <v>236</v>
      </c>
      <c r="I4" s="181" t="s">
        <v>236</v>
      </c>
      <c r="J4" s="186" t="s">
        <v>199</v>
      </c>
    </row>
    <row r="5" spans="1:10" x14ac:dyDescent="0.2">
      <c r="A5" s="183" t="s">
        <v>108</v>
      </c>
      <c r="B5" s="176" t="s">
        <v>454</v>
      </c>
      <c r="C5" s="10" t="s">
        <v>35</v>
      </c>
      <c r="D5" s="10" t="s">
        <v>35</v>
      </c>
      <c r="E5" s="177" t="s">
        <v>35</v>
      </c>
      <c r="F5" s="177" t="s">
        <v>35</v>
      </c>
      <c r="G5" s="179" t="s">
        <v>36</v>
      </c>
      <c r="H5" s="184" t="s">
        <v>262</v>
      </c>
      <c r="I5" s="181" t="s">
        <v>263</v>
      </c>
      <c r="J5" s="185" t="s">
        <v>59</v>
      </c>
    </row>
    <row r="6" spans="1:10" x14ac:dyDescent="0.2">
      <c r="A6" s="3"/>
      <c r="B6" s="10" t="s">
        <v>36</v>
      </c>
      <c r="C6" s="176" t="s">
        <v>456</v>
      </c>
      <c r="D6" s="176" t="s">
        <v>99</v>
      </c>
      <c r="E6" s="177" t="s">
        <v>100</v>
      </c>
      <c r="F6" s="177" t="s">
        <v>268</v>
      </c>
      <c r="G6" s="179" t="s">
        <v>101</v>
      </c>
      <c r="H6" s="184" t="s">
        <v>269</v>
      </c>
      <c r="I6" s="181" t="s">
        <v>270</v>
      </c>
      <c r="J6" s="185" t="s">
        <v>264</v>
      </c>
    </row>
    <row r="7" spans="1:10" x14ac:dyDescent="0.2">
      <c r="A7" s="182"/>
      <c r="B7" s="4"/>
      <c r="C7" s="4"/>
      <c r="D7" s="4"/>
      <c r="E7" s="4"/>
      <c r="F7" s="4"/>
      <c r="G7" s="5"/>
      <c r="H7" s="5"/>
      <c r="I7" s="4"/>
      <c r="J7" s="5"/>
    </row>
    <row r="8" spans="1:10" x14ac:dyDescent="0.2">
      <c r="A8" s="180" t="s">
        <v>590</v>
      </c>
      <c r="B8" s="283">
        <v>54</v>
      </c>
      <c r="C8" s="283">
        <v>44</v>
      </c>
      <c r="D8" s="283">
        <v>27</v>
      </c>
      <c r="E8" s="283">
        <v>26</v>
      </c>
      <c r="F8" s="283">
        <v>9</v>
      </c>
      <c r="G8" s="283">
        <v>4</v>
      </c>
      <c r="H8" s="261">
        <v>151</v>
      </c>
      <c r="I8" s="262">
        <v>13</v>
      </c>
      <c r="J8" s="259">
        <v>164</v>
      </c>
    </row>
    <row r="9" spans="1:10" x14ac:dyDescent="0.2">
      <c r="A9" s="68" t="s">
        <v>591</v>
      </c>
      <c r="B9" s="346">
        <v>52</v>
      </c>
      <c r="C9" s="346">
        <v>43</v>
      </c>
      <c r="D9" s="346">
        <v>6</v>
      </c>
      <c r="E9" s="346">
        <v>7</v>
      </c>
      <c r="F9" s="346">
        <v>5</v>
      </c>
      <c r="G9" s="346" t="s">
        <v>84</v>
      </c>
      <c r="H9" s="263">
        <v>108</v>
      </c>
      <c r="I9" s="264">
        <v>5</v>
      </c>
      <c r="J9" s="260">
        <v>113</v>
      </c>
    </row>
    <row r="10" spans="1:10" x14ac:dyDescent="0.2">
      <c r="A10" s="180" t="s">
        <v>41</v>
      </c>
      <c r="B10" s="283">
        <v>2</v>
      </c>
      <c r="C10" s="283">
        <v>25</v>
      </c>
      <c r="D10" s="283">
        <v>12</v>
      </c>
      <c r="E10" s="283">
        <v>13</v>
      </c>
      <c r="F10" s="283">
        <v>7</v>
      </c>
      <c r="G10" s="283">
        <v>1</v>
      </c>
      <c r="H10" s="261">
        <v>52</v>
      </c>
      <c r="I10" s="262">
        <v>8</v>
      </c>
      <c r="J10" s="259">
        <v>60</v>
      </c>
    </row>
    <row r="11" spans="1:10" x14ac:dyDescent="0.2">
      <c r="A11" s="68" t="s">
        <v>592</v>
      </c>
      <c r="B11" s="346">
        <v>30</v>
      </c>
      <c r="C11" s="346">
        <v>29</v>
      </c>
      <c r="D11" s="346">
        <v>8</v>
      </c>
      <c r="E11" s="346">
        <v>6</v>
      </c>
      <c r="F11" s="346">
        <v>5</v>
      </c>
      <c r="G11" s="346">
        <v>1</v>
      </c>
      <c r="H11" s="263">
        <v>73</v>
      </c>
      <c r="I11" s="264">
        <v>6</v>
      </c>
      <c r="J11" s="260">
        <v>79</v>
      </c>
    </row>
    <row r="12" spans="1:10" x14ac:dyDescent="0.2">
      <c r="A12" s="180" t="s">
        <v>44</v>
      </c>
      <c r="B12" s="283">
        <v>15</v>
      </c>
      <c r="C12" s="283">
        <v>2</v>
      </c>
      <c r="D12" s="283" t="s">
        <v>84</v>
      </c>
      <c r="E12" s="283">
        <v>2</v>
      </c>
      <c r="F12" s="283" t="s">
        <v>84</v>
      </c>
      <c r="G12" s="283" t="s">
        <v>84</v>
      </c>
      <c r="H12" s="261">
        <v>19</v>
      </c>
      <c r="I12" s="262" t="s">
        <v>84</v>
      </c>
      <c r="J12" s="259">
        <v>19</v>
      </c>
    </row>
    <row r="13" spans="1:10" x14ac:dyDescent="0.2">
      <c r="A13" s="68" t="s">
        <v>102</v>
      </c>
      <c r="B13" s="346">
        <v>44</v>
      </c>
      <c r="C13" s="346">
        <v>61</v>
      </c>
      <c r="D13" s="346">
        <v>22</v>
      </c>
      <c r="E13" s="346">
        <v>14</v>
      </c>
      <c r="F13" s="346">
        <v>7</v>
      </c>
      <c r="G13" s="346">
        <v>2</v>
      </c>
      <c r="H13" s="263">
        <v>141</v>
      </c>
      <c r="I13" s="264">
        <v>9</v>
      </c>
      <c r="J13" s="260">
        <v>150</v>
      </c>
    </row>
    <row r="14" spans="1:10" x14ac:dyDescent="0.2">
      <c r="A14" s="180" t="s">
        <v>593</v>
      </c>
      <c r="B14" s="283">
        <v>5</v>
      </c>
      <c r="C14" s="283">
        <v>36</v>
      </c>
      <c r="D14" s="283">
        <v>19</v>
      </c>
      <c r="E14" s="283">
        <v>14</v>
      </c>
      <c r="F14" s="283">
        <v>15</v>
      </c>
      <c r="G14" s="283">
        <v>1</v>
      </c>
      <c r="H14" s="261">
        <v>74</v>
      </c>
      <c r="I14" s="262">
        <v>16</v>
      </c>
      <c r="J14" s="259">
        <v>90</v>
      </c>
    </row>
    <row r="15" spans="1:10" x14ac:dyDescent="0.2">
      <c r="A15" s="68" t="s">
        <v>103</v>
      </c>
      <c r="B15" s="346">
        <v>11</v>
      </c>
      <c r="C15" s="346">
        <v>29</v>
      </c>
      <c r="D15" s="346">
        <v>14</v>
      </c>
      <c r="E15" s="346">
        <v>9</v>
      </c>
      <c r="F15" s="346">
        <v>5</v>
      </c>
      <c r="G15" s="346">
        <v>1</v>
      </c>
      <c r="H15" s="263">
        <v>63</v>
      </c>
      <c r="I15" s="264">
        <v>6</v>
      </c>
      <c r="J15" s="260">
        <v>69</v>
      </c>
    </row>
    <row r="16" spans="1:10" x14ac:dyDescent="0.2">
      <c r="A16" s="180" t="s">
        <v>594</v>
      </c>
      <c r="B16" s="283">
        <v>50</v>
      </c>
      <c r="C16" s="283">
        <v>54</v>
      </c>
      <c r="D16" s="283">
        <v>22</v>
      </c>
      <c r="E16" s="283">
        <v>17</v>
      </c>
      <c r="F16" s="283">
        <v>9</v>
      </c>
      <c r="G16" s="283">
        <v>2</v>
      </c>
      <c r="H16" s="261">
        <v>143</v>
      </c>
      <c r="I16" s="262">
        <v>11</v>
      </c>
      <c r="J16" s="259">
        <v>154</v>
      </c>
    </row>
    <row r="17" spans="1:12" x14ac:dyDescent="0.2">
      <c r="A17" s="68" t="s">
        <v>104</v>
      </c>
      <c r="B17" s="346">
        <v>69</v>
      </c>
      <c r="C17" s="346">
        <v>48</v>
      </c>
      <c r="D17" s="346">
        <v>22</v>
      </c>
      <c r="E17" s="346">
        <v>11</v>
      </c>
      <c r="F17" s="346">
        <v>9</v>
      </c>
      <c r="G17" s="346">
        <v>2</v>
      </c>
      <c r="H17" s="263">
        <v>150</v>
      </c>
      <c r="I17" s="264">
        <v>11</v>
      </c>
      <c r="J17" s="260">
        <v>161</v>
      </c>
    </row>
    <row r="18" spans="1:12" x14ac:dyDescent="0.2">
      <c r="A18" s="180" t="s">
        <v>53</v>
      </c>
      <c r="B18" s="283">
        <v>2</v>
      </c>
      <c r="C18" s="283">
        <v>30</v>
      </c>
      <c r="D18" s="283">
        <v>16</v>
      </c>
      <c r="E18" s="283">
        <v>12</v>
      </c>
      <c r="F18" s="283">
        <v>7</v>
      </c>
      <c r="G18" s="283">
        <v>2</v>
      </c>
      <c r="H18" s="261">
        <v>60</v>
      </c>
      <c r="I18" s="262">
        <v>9</v>
      </c>
      <c r="J18" s="259">
        <v>69</v>
      </c>
    </row>
    <row r="19" spans="1:12" x14ac:dyDescent="0.2">
      <c r="A19" s="68" t="s">
        <v>75</v>
      </c>
      <c r="B19" s="346">
        <v>13</v>
      </c>
      <c r="C19" s="346">
        <v>13</v>
      </c>
      <c r="D19" s="346">
        <v>6</v>
      </c>
      <c r="E19" s="346">
        <v>10</v>
      </c>
      <c r="F19" s="346">
        <v>7</v>
      </c>
      <c r="G19" s="346">
        <v>3</v>
      </c>
      <c r="H19" s="263">
        <v>42</v>
      </c>
      <c r="I19" s="264">
        <v>10</v>
      </c>
      <c r="J19" s="260">
        <v>52</v>
      </c>
    </row>
    <row r="20" spans="1:12" x14ac:dyDescent="0.2">
      <c r="A20" s="347" t="s">
        <v>105</v>
      </c>
      <c r="B20" s="409" t="s">
        <v>84</v>
      </c>
      <c r="C20" s="283">
        <v>19</v>
      </c>
      <c r="D20" s="283">
        <v>9</v>
      </c>
      <c r="E20" s="283">
        <v>7</v>
      </c>
      <c r="F20" s="283">
        <v>11</v>
      </c>
      <c r="G20" s="283">
        <v>6</v>
      </c>
      <c r="H20" s="261">
        <v>35</v>
      </c>
      <c r="I20" s="262">
        <v>17</v>
      </c>
      <c r="J20" s="259">
        <v>52</v>
      </c>
    </row>
    <row r="21" spans="1:12" x14ac:dyDescent="0.2">
      <c r="A21" s="16" t="s">
        <v>171</v>
      </c>
      <c r="B21" s="346">
        <f t="shared" ref="B21:J21" si="0">SUM(B8:B20)</f>
        <v>347</v>
      </c>
      <c r="C21" s="346">
        <f t="shared" si="0"/>
        <v>433</v>
      </c>
      <c r="D21" s="346">
        <f t="shared" si="0"/>
        <v>183</v>
      </c>
      <c r="E21" s="346">
        <f t="shared" si="0"/>
        <v>148</v>
      </c>
      <c r="F21" s="346">
        <f t="shared" si="0"/>
        <v>96</v>
      </c>
      <c r="G21" s="346">
        <f t="shared" si="0"/>
        <v>25</v>
      </c>
      <c r="H21" s="263">
        <f t="shared" si="0"/>
        <v>1111</v>
      </c>
      <c r="I21" s="264">
        <f t="shared" si="0"/>
        <v>121</v>
      </c>
      <c r="J21" s="260">
        <f t="shared" si="0"/>
        <v>1232</v>
      </c>
      <c r="L21" s="532"/>
    </row>
    <row r="22" spans="1:12" ht="14.25" x14ac:dyDescent="0.2">
      <c r="A22" s="214" t="s">
        <v>463</v>
      </c>
      <c r="B22" s="283">
        <v>2</v>
      </c>
      <c r="C22" s="283">
        <v>1</v>
      </c>
      <c r="D22" s="283">
        <v>2</v>
      </c>
      <c r="E22" s="283">
        <v>10</v>
      </c>
      <c r="F22" s="283">
        <v>8</v>
      </c>
      <c r="G22" s="283" t="s">
        <v>84</v>
      </c>
      <c r="H22" s="672">
        <v>15</v>
      </c>
      <c r="I22" s="672">
        <v>8</v>
      </c>
      <c r="J22" s="672">
        <v>23</v>
      </c>
    </row>
    <row r="23" spans="1:12" x14ac:dyDescent="0.2">
      <c r="A23" s="68" t="s">
        <v>458</v>
      </c>
      <c r="B23" s="346">
        <v>1</v>
      </c>
      <c r="C23" s="346" t="s">
        <v>84</v>
      </c>
      <c r="D23" s="346" t="s">
        <v>84</v>
      </c>
      <c r="E23" s="346">
        <v>5</v>
      </c>
      <c r="F23" s="346" t="s">
        <v>84</v>
      </c>
      <c r="G23" s="346" t="s">
        <v>84</v>
      </c>
      <c r="H23" s="673">
        <v>6</v>
      </c>
      <c r="I23" s="673" t="s">
        <v>84</v>
      </c>
      <c r="J23" s="673">
        <v>6</v>
      </c>
    </row>
    <row r="24" spans="1:12" x14ac:dyDescent="0.2">
      <c r="A24" s="667" t="s">
        <v>459</v>
      </c>
      <c r="B24" s="668" t="s">
        <v>84</v>
      </c>
      <c r="C24" s="668" t="s">
        <v>84</v>
      </c>
      <c r="D24" s="668" t="s">
        <v>84</v>
      </c>
      <c r="E24" s="668">
        <v>1</v>
      </c>
      <c r="F24" s="668">
        <v>2</v>
      </c>
      <c r="G24" s="668" t="s">
        <v>84</v>
      </c>
      <c r="H24" s="674">
        <v>1</v>
      </c>
      <c r="I24" s="674">
        <v>2</v>
      </c>
      <c r="J24" s="674">
        <v>3</v>
      </c>
    </row>
    <row r="25" spans="1:12" x14ac:dyDescent="0.2">
      <c r="A25" s="68" t="s">
        <v>460</v>
      </c>
      <c r="B25" s="346">
        <v>1</v>
      </c>
      <c r="C25" s="346">
        <v>1</v>
      </c>
      <c r="D25" s="346" t="s">
        <v>84</v>
      </c>
      <c r="E25" s="346">
        <v>1</v>
      </c>
      <c r="F25" s="346">
        <v>1</v>
      </c>
      <c r="G25" s="346" t="s">
        <v>84</v>
      </c>
      <c r="H25" s="673">
        <v>3</v>
      </c>
      <c r="I25" s="673">
        <v>1</v>
      </c>
      <c r="J25" s="673">
        <v>4</v>
      </c>
    </row>
    <row r="26" spans="1:12" x14ac:dyDescent="0.2">
      <c r="A26" s="667" t="s">
        <v>461</v>
      </c>
      <c r="B26" s="668" t="s">
        <v>84</v>
      </c>
      <c r="C26" s="668" t="s">
        <v>84</v>
      </c>
      <c r="D26" s="668" t="s">
        <v>84</v>
      </c>
      <c r="E26" s="668" t="s">
        <v>84</v>
      </c>
      <c r="F26" s="668">
        <v>5</v>
      </c>
      <c r="G26" s="668" t="s">
        <v>84</v>
      </c>
      <c r="H26" s="674" t="s">
        <v>84</v>
      </c>
      <c r="I26" s="674">
        <v>5</v>
      </c>
      <c r="J26" s="674">
        <v>5</v>
      </c>
    </row>
    <row r="27" spans="1:12" x14ac:dyDescent="0.2">
      <c r="A27" s="68" t="s">
        <v>462</v>
      </c>
      <c r="B27" s="346" t="s">
        <v>84</v>
      </c>
      <c r="C27" s="346" t="s">
        <v>84</v>
      </c>
      <c r="D27" s="346">
        <v>2</v>
      </c>
      <c r="E27" s="346">
        <v>3</v>
      </c>
      <c r="F27" s="346" t="s">
        <v>84</v>
      </c>
      <c r="G27" s="346" t="s">
        <v>84</v>
      </c>
      <c r="H27" s="673">
        <v>5</v>
      </c>
      <c r="I27" s="673" t="s">
        <v>84</v>
      </c>
      <c r="J27" s="673">
        <v>5</v>
      </c>
    </row>
    <row r="28" spans="1:12" x14ac:dyDescent="0.2">
      <c r="A28" s="669" t="s">
        <v>57</v>
      </c>
      <c r="B28" s="670">
        <f t="shared" ref="B28:J28" si="1">SUM(B21:B22)</f>
        <v>349</v>
      </c>
      <c r="C28" s="670">
        <f t="shared" si="1"/>
        <v>434</v>
      </c>
      <c r="D28" s="670">
        <f t="shared" si="1"/>
        <v>185</v>
      </c>
      <c r="E28" s="670">
        <f t="shared" si="1"/>
        <v>158</v>
      </c>
      <c r="F28" s="670">
        <f t="shared" si="1"/>
        <v>104</v>
      </c>
      <c r="G28" s="670">
        <f t="shared" si="1"/>
        <v>25</v>
      </c>
      <c r="H28" s="671">
        <f t="shared" si="1"/>
        <v>1126</v>
      </c>
      <c r="I28" s="671">
        <f t="shared" si="1"/>
        <v>129</v>
      </c>
      <c r="J28" s="671">
        <f t="shared" si="1"/>
        <v>1255</v>
      </c>
    </row>
    <row r="29" spans="1:12" x14ac:dyDescent="0.2">
      <c r="A29" s="171" t="s">
        <v>354</v>
      </c>
      <c r="B29" s="3"/>
      <c r="D29" s="163"/>
    </row>
    <row r="30" spans="1:12" x14ac:dyDescent="0.2">
      <c r="A30" s="8" t="s">
        <v>355</v>
      </c>
    </row>
    <row r="31" spans="1:12" x14ac:dyDescent="0.2">
      <c r="A31" s="8" t="s">
        <v>726</v>
      </c>
    </row>
    <row r="32" spans="1:12" x14ac:dyDescent="0.2">
      <c r="A32" s="171" t="s">
        <v>722</v>
      </c>
      <c r="B32" s="3"/>
      <c r="D32" s="163"/>
    </row>
    <row r="34" spans="1:10" ht="18" x14ac:dyDescent="0.25">
      <c r="A34" s="9" t="s">
        <v>720</v>
      </c>
    </row>
    <row r="35" spans="1:10" x14ac:dyDescent="0.2">
      <c r="A35" s="200" t="s">
        <v>157</v>
      </c>
      <c r="I35" s="22"/>
    </row>
    <row r="36" spans="1:10" x14ac:dyDescent="0.2">
      <c r="A36" s="1"/>
      <c r="B36" s="1"/>
      <c r="C36" s="1"/>
      <c r="D36" s="1"/>
      <c r="E36" s="1"/>
      <c r="F36" s="1"/>
      <c r="G36" s="2"/>
      <c r="H36" s="2"/>
      <c r="I36" s="1"/>
      <c r="J36" s="2"/>
    </row>
    <row r="37" spans="1:10" x14ac:dyDescent="0.2">
      <c r="A37" s="3"/>
      <c r="B37" s="10" t="s">
        <v>34</v>
      </c>
      <c r="C37" s="176" t="s">
        <v>455</v>
      </c>
      <c r="D37" s="176" t="s">
        <v>457</v>
      </c>
      <c r="E37" s="177" t="s">
        <v>97</v>
      </c>
      <c r="F37" s="177" t="s">
        <v>267</v>
      </c>
      <c r="G37" s="178">
        <v>300000</v>
      </c>
      <c r="H37" s="184" t="s">
        <v>94</v>
      </c>
      <c r="I37" s="181" t="s">
        <v>94</v>
      </c>
      <c r="J37" s="186" t="s">
        <v>20</v>
      </c>
    </row>
    <row r="38" spans="1:10" x14ac:dyDescent="0.2">
      <c r="A38" s="183" t="s">
        <v>200</v>
      </c>
      <c r="B38" s="176" t="s">
        <v>454</v>
      </c>
      <c r="C38" s="10" t="s">
        <v>35</v>
      </c>
      <c r="D38" s="10" t="s">
        <v>35</v>
      </c>
      <c r="E38" s="177" t="s">
        <v>35</v>
      </c>
      <c r="F38" s="177" t="s">
        <v>35</v>
      </c>
      <c r="G38" s="179" t="s">
        <v>36</v>
      </c>
      <c r="H38" s="184" t="s">
        <v>262</v>
      </c>
      <c r="I38" s="181" t="s">
        <v>263</v>
      </c>
      <c r="J38" s="185" t="s">
        <v>107</v>
      </c>
    </row>
    <row r="39" spans="1:10" x14ac:dyDescent="0.2">
      <c r="A39" s="3"/>
      <c r="B39" s="10" t="s">
        <v>36</v>
      </c>
      <c r="C39" s="176" t="s">
        <v>456</v>
      </c>
      <c r="D39" s="176" t="s">
        <v>99</v>
      </c>
      <c r="E39" s="177" t="s">
        <v>100</v>
      </c>
      <c r="F39" s="177" t="s">
        <v>268</v>
      </c>
      <c r="G39" s="179" t="s">
        <v>101</v>
      </c>
      <c r="H39" s="184" t="s">
        <v>269</v>
      </c>
      <c r="I39" s="181" t="s">
        <v>270</v>
      </c>
      <c r="J39" s="185" t="s">
        <v>265</v>
      </c>
    </row>
    <row r="40" spans="1:10" x14ac:dyDescent="0.2">
      <c r="A40" s="200" t="s">
        <v>158</v>
      </c>
      <c r="B40" s="4"/>
      <c r="C40" s="4"/>
      <c r="D40" s="4"/>
      <c r="E40" s="4"/>
      <c r="F40" s="4"/>
      <c r="G40" s="5"/>
      <c r="H40" s="5"/>
      <c r="I40" s="4"/>
      <c r="J40" s="5"/>
    </row>
    <row r="41" spans="1:10" x14ac:dyDescent="0.2">
      <c r="A41" s="180" t="s">
        <v>590</v>
      </c>
      <c r="B41" s="283">
        <v>504.60899999999998</v>
      </c>
      <c r="C41" s="283">
        <v>948.61099999999999</v>
      </c>
      <c r="D41" s="283">
        <v>1071.845</v>
      </c>
      <c r="E41" s="283">
        <v>1849.011</v>
      </c>
      <c r="F41" s="283">
        <v>1261.5170000000001</v>
      </c>
      <c r="G41" s="283">
        <v>2600.6999999999998</v>
      </c>
      <c r="H41" s="261">
        <v>4374.076</v>
      </c>
      <c r="I41" s="262">
        <v>3862.2170000000001</v>
      </c>
      <c r="J41" s="259">
        <v>8236.2929999999997</v>
      </c>
    </row>
    <row r="42" spans="1:10" x14ac:dyDescent="0.2">
      <c r="A42" s="68" t="s">
        <v>591</v>
      </c>
      <c r="B42" s="346">
        <v>478.00700000000001</v>
      </c>
      <c r="C42" s="346">
        <v>880.11500000000001</v>
      </c>
      <c r="D42" s="346">
        <v>212.63900000000001</v>
      </c>
      <c r="E42" s="346">
        <v>479.13400000000001</v>
      </c>
      <c r="F42" s="346">
        <v>827.101</v>
      </c>
      <c r="G42" s="346" t="s">
        <v>84</v>
      </c>
      <c r="H42" s="263">
        <v>2049.895</v>
      </c>
      <c r="I42" s="264">
        <v>827.101</v>
      </c>
      <c r="J42" s="260">
        <v>2876.9960000000001</v>
      </c>
    </row>
    <row r="43" spans="1:10" x14ac:dyDescent="0.2">
      <c r="A43" s="180" t="s">
        <v>41</v>
      </c>
      <c r="B43" s="283">
        <v>13.554</v>
      </c>
      <c r="C43" s="283">
        <v>582.67600000000004</v>
      </c>
      <c r="D43" s="283">
        <v>466.12900000000002</v>
      </c>
      <c r="E43" s="283">
        <v>866.30200000000002</v>
      </c>
      <c r="F43" s="283">
        <v>1076.453</v>
      </c>
      <c r="G43" s="283">
        <v>471.952</v>
      </c>
      <c r="H43" s="261">
        <v>1928.6610000000001</v>
      </c>
      <c r="I43" s="262">
        <v>1548.405</v>
      </c>
      <c r="J43" s="259">
        <v>3477.0659999999998</v>
      </c>
    </row>
    <row r="44" spans="1:10" x14ac:dyDescent="0.2">
      <c r="A44" s="68" t="s">
        <v>592</v>
      </c>
      <c r="B44" s="346">
        <v>261.05799999999999</v>
      </c>
      <c r="C44" s="346">
        <v>624.15300000000002</v>
      </c>
      <c r="D44" s="346">
        <v>330.60199999999998</v>
      </c>
      <c r="E44" s="346">
        <v>351.28300000000002</v>
      </c>
      <c r="F44" s="346">
        <v>768.22799999999995</v>
      </c>
      <c r="G44" s="346">
        <v>303.762</v>
      </c>
      <c r="H44" s="263">
        <v>1567.096</v>
      </c>
      <c r="I44" s="264">
        <v>1071.99</v>
      </c>
      <c r="J44" s="260">
        <v>2639.0859999999998</v>
      </c>
    </row>
    <row r="45" spans="1:10" x14ac:dyDescent="0.2">
      <c r="A45" s="180" t="s">
        <v>44</v>
      </c>
      <c r="B45" s="283">
        <v>148.584</v>
      </c>
      <c r="C45" s="283">
        <v>45.835999999999999</v>
      </c>
      <c r="D45" s="283" t="s">
        <v>84</v>
      </c>
      <c r="E45" s="283">
        <v>154.34</v>
      </c>
      <c r="F45" s="283" t="s">
        <v>84</v>
      </c>
      <c r="G45" s="283" t="s">
        <v>84</v>
      </c>
      <c r="H45" s="261">
        <v>348.76</v>
      </c>
      <c r="I45" s="262" t="s">
        <v>84</v>
      </c>
      <c r="J45" s="259">
        <v>348.76</v>
      </c>
    </row>
    <row r="46" spans="1:10" x14ac:dyDescent="0.2">
      <c r="A46" s="68" t="s">
        <v>102</v>
      </c>
      <c r="B46" s="346">
        <v>423.065</v>
      </c>
      <c r="C46" s="346">
        <v>1280.2619999999999</v>
      </c>
      <c r="D46" s="346">
        <v>868.94</v>
      </c>
      <c r="E46" s="346">
        <v>974.50199999999995</v>
      </c>
      <c r="F46" s="346">
        <v>1303.1600000000001</v>
      </c>
      <c r="G46" s="346">
        <v>818.78399999999999</v>
      </c>
      <c r="H46" s="263">
        <v>3546.7689999999998</v>
      </c>
      <c r="I46" s="264">
        <v>2121.944</v>
      </c>
      <c r="J46" s="260">
        <v>5668.7129999999997</v>
      </c>
    </row>
    <row r="47" spans="1:10" x14ac:dyDescent="0.2">
      <c r="A47" s="180" t="s">
        <v>593</v>
      </c>
      <c r="B47" s="283">
        <v>47.820999999999998</v>
      </c>
      <c r="C47" s="283">
        <v>823.55</v>
      </c>
      <c r="D47" s="283">
        <v>718.529</v>
      </c>
      <c r="E47" s="283">
        <v>981.35699999999997</v>
      </c>
      <c r="F47" s="283">
        <v>2305.4679999999998</v>
      </c>
      <c r="G47" s="283">
        <v>1192.973</v>
      </c>
      <c r="H47" s="261">
        <v>2571.2570000000001</v>
      </c>
      <c r="I47" s="262">
        <v>3498.4409999999998</v>
      </c>
      <c r="J47" s="259">
        <v>6069.6980000000003</v>
      </c>
    </row>
    <row r="48" spans="1:10" x14ac:dyDescent="0.2">
      <c r="A48" s="68" t="s">
        <v>103</v>
      </c>
      <c r="B48" s="346">
        <v>110.38</v>
      </c>
      <c r="C48" s="346">
        <v>667.84100000000001</v>
      </c>
      <c r="D48" s="346">
        <v>549.62300000000005</v>
      </c>
      <c r="E48" s="346">
        <v>633.19600000000003</v>
      </c>
      <c r="F48" s="346">
        <v>947.25099999999998</v>
      </c>
      <c r="G48" s="346">
        <v>503.77199999999999</v>
      </c>
      <c r="H48" s="263">
        <v>1961.04</v>
      </c>
      <c r="I48" s="264">
        <v>1451.0229999999999</v>
      </c>
      <c r="J48" s="260">
        <v>3412.0630000000001</v>
      </c>
    </row>
    <row r="49" spans="1:10" x14ac:dyDescent="0.2">
      <c r="A49" s="180" t="s">
        <v>594</v>
      </c>
      <c r="B49" s="283">
        <v>516.95399999999995</v>
      </c>
      <c r="C49" s="283">
        <v>1159.7260000000001</v>
      </c>
      <c r="D49" s="283">
        <v>817.75199999999995</v>
      </c>
      <c r="E49" s="283">
        <v>1170.492</v>
      </c>
      <c r="F49" s="283">
        <v>1349.99</v>
      </c>
      <c r="G49" s="283">
        <v>1157.5820000000001</v>
      </c>
      <c r="H49" s="261">
        <v>3664.924</v>
      </c>
      <c r="I49" s="262">
        <v>2507.5720000000001</v>
      </c>
      <c r="J49" s="259">
        <v>6172.4960000000001</v>
      </c>
    </row>
    <row r="50" spans="1:10" x14ac:dyDescent="0.2">
      <c r="A50" s="68" t="s">
        <v>104</v>
      </c>
      <c r="B50" s="346">
        <v>599.77599999999995</v>
      </c>
      <c r="C50" s="346">
        <v>1061.3779999999999</v>
      </c>
      <c r="D50" s="346">
        <v>847.84799999999996</v>
      </c>
      <c r="E50" s="346">
        <v>784.51800000000003</v>
      </c>
      <c r="F50" s="346">
        <v>1437.6389999999999</v>
      </c>
      <c r="G50" s="346">
        <v>1322.335</v>
      </c>
      <c r="H50" s="263">
        <v>3293.52</v>
      </c>
      <c r="I50" s="264">
        <v>2759.9740000000002</v>
      </c>
      <c r="J50" s="260">
        <v>6053.4939999999997</v>
      </c>
    </row>
    <row r="51" spans="1:10" x14ac:dyDescent="0.2">
      <c r="A51" s="180" t="s">
        <v>53</v>
      </c>
      <c r="B51" s="283">
        <v>23.495000000000001</v>
      </c>
      <c r="C51" s="283">
        <v>676.13900000000001</v>
      </c>
      <c r="D51" s="283">
        <v>584.54399999999998</v>
      </c>
      <c r="E51" s="283">
        <v>716.94500000000005</v>
      </c>
      <c r="F51" s="283">
        <v>898.928</v>
      </c>
      <c r="G51" s="283">
        <v>994.87400000000002</v>
      </c>
      <c r="H51" s="261">
        <v>2001.123</v>
      </c>
      <c r="I51" s="262">
        <v>1893.8019999999999</v>
      </c>
      <c r="J51" s="259">
        <v>3894.9250000000002</v>
      </c>
    </row>
    <row r="52" spans="1:10" x14ac:dyDescent="0.2">
      <c r="A52" s="68" t="s">
        <v>75</v>
      </c>
      <c r="B52" s="346">
        <v>118.479</v>
      </c>
      <c r="C52" s="346">
        <v>305.78100000000001</v>
      </c>
      <c r="D52" s="346">
        <v>253.62</v>
      </c>
      <c r="E52" s="346">
        <v>639.78599999999994</v>
      </c>
      <c r="F52" s="346">
        <v>976.87800000000004</v>
      </c>
      <c r="G52" s="346">
        <v>2934.3449999999998</v>
      </c>
      <c r="H52" s="263">
        <v>1317.6659999999999</v>
      </c>
      <c r="I52" s="264">
        <v>3911.223</v>
      </c>
      <c r="J52" s="260">
        <v>5228.8890000000001</v>
      </c>
    </row>
    <row r="53" spans="1:10" x14ac:dyDescent="0.2">
      <c r="A53" s="347" t="s">
        <v>105</v>
      </c>
      <c r="B53" s="283" t="s">
        <v>84</v>
      </c>
      <c r="C53" s="283">
        <v>463.40699999999998</v>
      </c>
      <c r="D53" s="283">
        <v>351.00299999999999</v>
      </c>
      <c r="E53" s="283">
        <v>470.11099999999999</v>
      </c>
      <c r="F53" s="283">
        <v>2160.3560000000002</v>
      </c>
      <c r="G53" s="283">
        <v>8943.991</v>
      </c>
      <c r="H53" s="261">
        <v>1284.521</v>
      </c>
      <c r="I53" s="262">
        <v>11104.347</v>
      </c>
      <c r="J53" s="259">
        <v>12388.868</v>
      </c>
    </row>
    <row r="54" spans="1:10" x14ac:dyDescent="0.2">
      <c r="A54" s="16" t="s">
        <v>171</v>
      </c>
      <c r="B54" s="346">
        <f t="shared" ref="B54:J54" si="2">SUM(B41:B53)</f>
        <v>3245.7819999999997</v>
      </c>
      <c r="C54" s="346">
        <f t="shared" si="2"/>
        <v>9519.4750000000004</v>
      </c>
      <c r="D54" s="346">
        <f t="shared" si="2"/>
        <v>7073.0739999999987</v>
      </c>
      <c r="E54" s="346">
        <f t="shared" si="2"/>
        <v>10070.977000000001</v>
      </c>
      <c r="F54" s="346">
        <f t="shared" si="2"/>
        <v>15312.968999999999</v>
      </c>
      <c r="G54" s="346">
        <f t="shared" si="2"/>
        <v>21245.07</v>
      </c>
      <c r="H54" s="263">
        <f t="shared" si="2"/>
        <v>29909.308000000001</v>
      </c>
      <c r="I54" s="264">
        <f t="shared" si="2"/>
        <v>36558.039000000004</v>
      </c>
      <c r="J54" s="260">
        <f t="shared" si="2"/>
        <v>66467.346999999994</v>
      </c>
    </row>
    <row r="55" spans="1:10" ht="14.25" x14ac:dyDescent="0.2">
      <c r="A55" s="214" t="s">
        <v>464</v>
      </c>
      <c r="B55" s="283">
        <v>18.093</v>
      </c>
      <c r="C55" s="283">
        <v>29.922999999999998</v>
      </c>
      <c r="D55" s="283">
        <v>61.984000000000002</v>
      </c>
      <c r="E55" s="283">
        <v>773.31299999999999</v>
      </c>
      <c r="F55" s="283">
        <v>1294.0329999999999</v>
      </c>
      <c r="G55" s="283" t="s">
        <v>84</v>
      </c>
      <c r="H55" s="261">
        <v>883.31299999999999</v>
      </c>
      <c r="I55" s="262">
        <v>1294.0329999999999</v>
      </c>
      <c r="J55" s="259">
        <v>2177.346</v>
      </c>
    </row>
    <row r="56" spans="1:10" x14ac:dyDescent="0.2">
      <c r="A56" s="68" t="s">
        <v>458</v>
      </c>
      <c r="B56" s="346">
        <v>10.641999999999999</v>
      </c>
      <c r="C56" s="346" t="s">
        <v>84</v>
      </c>
      <c r="D56" s="346" t="s">
        <v>84</v>
      </c>
      <c r="E56" s="346">
        <v>378.08499999999998</v>
      </c>
      <c r="F56" s="346" t="s">
        <v>84</v>
      </c>
      <c r="G56" s="346" t="s">
        <v>84</v>
      </c>
      <c r="H56" s="673">
        <v>388.72699999999998</v>
      </c>
      <c r="I56" s="673" t="s">
        <v>84</v>
      </c>
      <c r="J56" s="673">
        <v>388.72699999999998</v>
      </c>
    </row>
    <row r="57" spans="1:10" x14ac:dyDescent="0.2">
      <c r="A57" s="667" t="s">
        <v>459</v>
      </c>
      <c r="B57" s="668" t="s">
        <v>84</v>
      </c>
      <c r="C57" s="668" t="s">
        <v>84</v>
      </c>
      <c r="D57" s="668" t="s">
        <v>84</v>
      </c>
      <c r="E57" s="668">
        <v>97.358000000000004</v>
      </c>
      <c r="F57" s="668">
        <v>268.37599999999998</v>
      </c>
      <c r="G57" s="668" t="s">
        <v>84</v>
      </c>
      <c r="H57" s="674">
        <v>97.358000000000004</v>
      </c>
      <c r="I57" s="674">
        <v>268.37599999999998</v>
      </c>
      <c r="J57" s="674">
        <v>365.73399999999998</v>
      </c>
    </row>
    <row r="58" spans="1:10" x14ac:dyDescent="0.2">
      <c r="A58" s="68" t="s">
        <v>460</v>
      </c>
      <c r="B58" s="346">
        <v>7.4509999999999996</v>
      </c>
      <c r="C58" s="346">
        <v>29.922999999999998</v>
      </c>
      <c r="D58" s="346" t="s">
        <v>84</v>
      </c>
      <c r="E58" s="346">
        <v>96.959000000000003</v>
      </c>
      <c r="F58" s="346">
        <v>153.02199999999999</v>
      </c>
      <c r="G58" s="346" t="s">
        <v>84</v>
      </c>
      <c r="H58" s="673">
        <v>134.333</v>
      </c>
      <c r="I58" s="673">
        <v>153.02199999999999</v>
      </c>
      <c r="J58" s="673">
        <v>287.35500000000002</v>
      </c>
    </row>
    <row r="59" spans="1:10" x14ac:dyDescent="0.2">
      <c r="A59" s="667" t="s">
        <v>461</v>
      </c>
      <c r="B59" s="668" t="s">
        <v>84</v>
      </c>
      <c r="C59" s="668" t="s">
        <v>84</v>
      </c>
      <c r="D59" s="668" t="s">
        <v>84</v>
      </c>
      <c r="E59" s="668" t="s">
        <v>84</v>
      </c>
      <c r="F59" s="668">
        <v>872.63499999999999</v>
      </c>
      <c r="G59" s="668" t="s">
        <v>84</v>
      </c>
      <c r="H59" s="674" t="s">
        <v>84</v>
      </c>
      <c r="I59" s="674">
        <v>872.63499999999999</v>
      </c>
      <c r="J59" s="674">
        <v>872.63499999999999</v>
      </c>
    </row>
    <row r="60" spans="1:10" x14ac:dyDescent="0.2">
      <c r="A60" s="68" t="s">
        <v>462</v>
      </c>
      <c r="B60" s="346" t="s">
        <v>84</v>
      </c>
      <c r="C60" s="346" t="s">
        <v>84</v>
      </c>
      <c r="D60" s="346">
        <v>61.984000000000002</v>
      </c>
      <c r="E60" s="346">
        <v>200.911</v>
      </c>
      <c r="F60" s="346" t="s">
        <v>84</v>
      </c>
      <c r="G60" s="346" t="s">
        <v>84</v>
      </c>
      <c r="H60" s="673">
        <v>262.89499999999998</v>
      </c>
      <c r="I60" s="673" t="s">
        <v>84</v>
      </c>
      <c r="J60" s="673">
        <v>262.89499999999998</v>
      </c>
    </row>
    <row r="61" spans="1:10" x14ac:dyDescent="0.2">
      <c r="A61" s="669" t="s">
        <v>57</v>
      </c>
      <c r="B61" s="670">
        <f t="shared" ref="B61:J61" si="3">SUM(B54:B55)</f>
        <v>3263.8749999999995</v>
      </c>
      <c r="C61" s="670">
        <f t="shared" si="3"/>
        <v>9549.398000000001</v>
      </c>
      <c r="D61" s="670">
        <f t="shared" si="3"/>
        <v>7135.0579999999991</v>
      </c>
      <c r="E61" s="670">
        <f t="shared" si="3"/>
        <v>10844.29</v>
      </c>
      <c r="F61" s="670">
        <f t="shared" si="3"/>
        <v>16607.002</v>
      </c>
      <c r="G61" s="670">
        <f t="shared" si="3"/>
        <v>21245.07</v>
      </c>
      <c r="H61" s="671">
        <f t="shared" si="3"/>
        <v>30792.620999999999</v>
      </c>
      <c r="I61" s="675">
        <f t="shared" si="3"/>
        <v>37852.072000000007</v>
      </c>
      <c r="J61" s="671">
        <f t="shared" si="3"/>
        <v>68644.692999999999</v>
      </c>
    </row>
    <row r="62" spans="1:10" ht="12.75" customHeight="1" x14ac:dyDescent="0.2">
      <c r="A62" s="8" t="s">
        <v>266</v>
      </c>
    </row>
    <row r="63" spans="1:10" ht="12.75" customHeight="1" x14ac:dyDescent="0.2">
      <c r="A63" s="8" t="s">
        <v>727</v>
      </c>
    </row>
    <row r="64" spans="1:10" x14ac:dyDescent="0.2">
      <c r="A64" s="171" t="s">
        <v>723</v>
      </c>
      <c r="B64" s="3"/>
      <c r="D64" s="163"/>
    </row>
    <row r="66" spans="1:10" ht="18.75" customHeight="1" x14ac:dyDescent="0.25">
      <c r="A66" s="9" t="s">
        <v>721</v>
      </c>
    </row>
    <row r="67" spans="1:10" ht="12.75" customHeight="1" x14ac:dyDescent="0.2">
      <c r="A67" s="200" t="s">
        <v>201</v>
      </c>
    </row>
    <row r="68" spans="1:10" ht="12.75" customHeight="1" x14ac:dyDescent="0.2">
      <c r="A68" s="1"/>
      <c r="B68" s="1"/>
      <c r="C68" s="1"/>
      <c r="D68" s="1"/>
      <c r="E68" s="1"/>
      <c r="F68" s="1"/>
      <c r="G68" s="2"/>
      <c r="H68" s="2"/>
      <c r="I68" s="1"/>
      <c r="J68" s="2"/>
    </row>
    <row r="69" spans="1:10" ht="12.75" customHeight="1" x14ac:dyDescent="0.2">
      <c r="A69" s="3"/>
      <c r="B69" s="10" t="s">
        <v>34</v>
      </c>
      <c r="C69" s="176" t="s">
        <v>455</v>
      </c>
      <c r="D69" s="176" t="s">
        <v>457</v>
      </c>
      <c r="E69" s="177" t="s">
        <v>97</v>
      </c>
      <c r="F69" s="177" t="s">
        <v>267</v>
      </c>
      <c r="G69" s="178">
        <v>300000</v>
      </c>
      <c r="H69" s="184" t="s">
        <v>109</v>
      </c>
      <c r="I69" s="181" t="s">
        <v>109</v>
      </c>
      <c r="J69" s="186" t="s">
        <v>110</v>
      </c>
    </row>
    <row r="70" spans="1:10" ht="12.75" customHeight="1" x14ac:dyDescent="0.2">
      <c r="A70" s="183" t="s">
        <v>108</v>
      </c>
      <c r="B70" s="176" t="s">
        <v>454</v>
      </c>
      <c r="C70" s="10" t="s">
        <v>35</v>
      </c>
      <c r="D70" s="10" t="s">
        <v>35</v>
      </c>
      <c r="E70" s="177" t="s">
        <v>35</v>
      </c>
      <c r="F70" s="177" t="s">
        <v>35</v>
      </c>
      <c r="G70" s="179" t="s">
        <v>36</v>
      </c>
      <c r="H70" s="184" t="s">
        <v>262</v>
      </c>
      <c r="I70" s="181" t="s">
        <v>263</v>
      </c>
      <c r="J70" s="185" t="s">
        <v>92</v>
      </c>
    </row>
    <row r="71" spans="1:10" ht="12.75" customHeight="1" x14ac:dyDescent="0.2">
      <c r="A71" s="3"/>
      <c r="B71" s="10" t="s">
        <v>36</v>
      </c>
      <c r="C71" s="176" t="s">
        <v>456</v>
      </c>
      <c r="D71" s="176" t="s">
        <v>99</v>
      </c>
      <c r="E71" s="177" t="s">
        <v>100</v>
      </c>
      <c r="F71" s="177" t="s">
        <v>268</v>
      </c>
      <c r="G71" s="179" t="s">
        <v>101</v>
      </c>
      <c r="H71" s="184" t="s">
        <v>269</v>
      </c>
      <c r="I71" s="181" t="s">
        <v>270</v>
      </c>
      <c r="J71" s="185" t="s">
        <v>265</v>
      </c>
    </row>
    <row r="72" spans="1:10" ht="12.75" customHeight="1" x14ac:dyDescent="0.2">
      <c r="A72" s="200" t="s">
        <v>528</v>
      </c>
      <c r="B72" s="4"/>
      <c r="C72" s="4"/>
      <c r="D72" s="4"/>
      <c r="E72" s="4"/>
      <c r="F72" s="4"/>
      <c r="G72" s="5"/>
      <c r="H72" s="5"/>
      <c r="I72" s="4"/>
      <c r="J72" s="5"/>
    </row>
    <row r="73" spans="1:10" ht="12.75" customHeight="1" x14ac:dyDescent="0.2">
      <c r="A73" s="180" t="s">
        <v>590</v>
      </c>
      <c r="B73" s="409">
        <f t="shared" ref="B73:J73" si="4">IF(B8&lt;&gt;"-",B41*1000/B8,"-")</f>
        <v>9344.6111111111113</v>
      </c>
      <c r="C73" s="283">
        <f t="shared" si="4"/>
        <v>21559.340909090908</v>
      </c>
      <c r="D73" s="283">
        <f t="shared" si="4"/>
        <v>39697.962962962964</v>
      </c>
      <c r="E73" s="283">
        <f t="shared" si="4"/>
        <v>71115.807692307688</v>
      </c>
      <c r="F73" s="283">
        <f t="shared" si="4"/>
        <v>140168.55555555556</v>
      </c>
      <c r="G73" s="283">
        <f t="shared" si="4"/>
        <v>650175</v>
      </c>
      <c r="H73" s="261">
        <f t="shared" si="4"/>
        <v>28967.390728476821</v>
      </c>
      <c r="I73" s="262">
        <f t="shared" si="4"/>
        <v>297093.61538461538</v>
      </c>
      <c r="J73" s="259">
        <f t="shared" si="4"/>
        <v>50221.298780487807</v>
      </c>
    </row>
    <row r="74" spans="1:10" ht="12.75" customHeight="1" x14ac:dyDescent="0.2">
      <c r="A74" s="68" t="s">
        <v>591</v>
      </c>
      <c r="B74" s="346">
        <f t="shared" ref="B74:J74" si="5">IF(B9&lt;&gt;"-",B42*1000/B9,"-")</f>
        <v>9192.4423076923085</v>
      </c>
      <c r="C74" s="346">
        <f t="shared" si="5"/>
        <v>20467.79069767442</v>
      </c>
      <c r="D74" s="346">
        <f t="shared" si="5"/>
        <v>35439.833333333336</v>
      </c>
      <c r="E74" s="346">
        <f t="shared" si="5"/>
        <v>68447.71428571429</v>
      </c>
      <c r="F74" s="346">
        <f t="shared" si="5"/>
        <v>165420.20000000001</v>
      </c>
      <c r="G74" s="346" t="str">
        <f t="shared" si="5"/>
        <v>-</v>
      </c>
      <c r="H74" s="263">
        <f t="shared" si="5"/>
        <v>18980.509259259259</v>
      </c>
      <c r="I74" s="264">
        <f t="shared" si="5"/>
        <v>165420.20000000001</v>
      </c>
      <c r="J74" s="260">
        <f t="shared" si="5"/>
        <v>25460.141592920354</v>
      </c>
    </row>
    <row r="75" spans="1:10" ht="12.75" customHeight="1" x14ac:dyDescent="0.2">
      <c r="A75" s="180" t="s">
        <v>41</v>
      </c>
      <c r="B75" s="283">
        <f t="shared" ref="B75:J75" si="6">IF(B10&lt;&gt;"-",B43*1000/B10,"-")</f>
        <v>6777</v>
      </c>
      <c r="C75" s="283">
        <f t="shared" si="6"/>
        <v>23307.040000000001</v>
      </c>
      <c r="D75" s="283">
        <f t="shared" si="6"/>
        <v>38844.083333333336</v>
      </c>
      <c r="E75" s="283">
        <f t="shared" si="6"/>
        <v>66638.61538461539</v>
      </c>
      <c r="F75" s="283">
        <f t="shared" si="6"/>
        <v>153779</v>
      </c>
      <c r="G75" s="283">
        <f t="shared" si="6"/>
        <v>471952</v>
      </c>
      <c r="H75" s="261">
        <f t="shared" si="6"/>
        <v>37089.634615384617</v>
      </c>
      <c r="I75" s="262">
        <f t="shared" si="6"/>
        <v>193550.625</v>
      </c>
      <c r="J75" s="259">
        <f t="shared" si="6"/>
        <v>57951.1</v>
      </c>
    </row>
    <row r="76" spans="1:10" ht="12.75" customHeight="1" x14ac:dyDescent="0.2">
      <c r="A76" s="68" t="s">
        <v>592</v>
      </c>
      <c r="B76" s="346">
        <f t="shared" ref="B76:J76" si="7">IF(B11&lt;&gt;"-",B44*1000/B11,"-")</f>
        <v>8701.9333333333325</v>
      </c>
      <c r="C76" s="346">
        <f t="shared" si="7"/>
        <v>21522.517241379312</v>
      </c>
      <c r="D76" s="346">
        <f t="shared" si="7"/>
        <v>41325.25</v>
      </c>
      <c r="E76" s="346">
        <f t="shared" si="7"/>
        <v>58547.166666666664</v>
      </c>
      <c r="F76" s="346">
        <f t="shared" si="7"/>
        <v>153645.6</v>
      </c>
      <c r="G76" s="346">
        <f t="shared" si="7"/>
        <v>303762</v>
      </c>
      <c r="H76" s="263">
        <f t="shared" si="7"/>
        <v>21467.068493150684</v>
      </c>
      <c r="I76" s="264">
        <f t="shared" si="7"/>
        <v>178665</v>
      </c>
      <c r="J76" s="260">
        <f t="shared" si="7"/>
        <v>33406.151898734177</v>
      </c>
    </row>
    <row r="77" spans="1:10" ht="12.75" customHeight="1" x14ac:dyDescent="0.2">
      <c r="A77" s="180" t="s">
        <v>44</v>
      </c>
      <c r="B77" s="283">
        <f t="shared" ref="B77:J77" si="8">IF(B12&lt;&gt;"-",B45*1000/B12,"-")</f>
        <v>9905.6</v>
      </c>
      <c r="C77" s="283">
        <f t="shared" si="8"/>
        <v>22918</v>
      </c>
      <c r="D77" s="283" t="str">
        <f t="shared" si="8"/>
        <v>-</v>
      </c>
      <c r="E77" s="283">
        <f t="shared" si="8"/>
        <v>77170</v>
      </c>
      <c r="F77" s="283" t="str">
        <f t="shared" si="8"/>
        <v>-</v>
      </c>
      <c r="G77" s="283" t="str">
        <f t="shared" si="8"/>
        <v>-</v>
      </c>
      <c r="H77" s="261">
        <f t="shared" si="8"/>
        <v>18355.78947368421</v>
      </c>
      <c r="I77" s="262" t="str">
        <f t="shared" si="8"/>
        <v>-</v>
      </c>
      <c r="J77" s="259">
        <f t="shared" si="8"/>
        <v>18355.78947368421</v>
      </c>
    </row>
    <row r="78" spans="1:10" ht="12.75" customHeight="1" x14ac:dyDescent="0.2">
      <c r="A78" s="68" t="s">
        <v>102</v>
      </c>
      <c r="B78" s="346">
        <f t="shared" ref="B78:J78" si="9">IF(B13&lt;&gt;"-",B46*1000/B13,"-")</f>
        <v>9615.113636363636</v>
      </c>
      <c r="C78" s="346">
        <f t="shared" si="9"/>
        <v>20987.901639344262</v>
      </c>
      <c r="D78" s="346">
        <f t="shared" si="9"/>
        <v>39497.272727272728</v>
      </c>
      <c r="E78" s="346">
        <f t="shared" si="9"/>
        <v>69607.28571428571</v>
      </c>
      <c r="F78" s="346">
        <f t="shared" si="9"/>
        <v>186165.71428571429</v>
      </c>
      <c r="G78" s="346">
        <f t="shared" si="9"/>
        <v>409392</v>
      </c>
      <c r="H78" s="263">
        <f t="shared" si="9"/>
        <v>25154.390070921985</v>
      </c>
      <c r="I78" s="264">
        <f t="shared" si="9"/>
        <v>235771.55555555556</v>
      </c>
      <c r="J78" s="260">
        <f t="shared" si="9"/>
        <v>37791.42</v>
      </c>
    </row>
    <row r="79" spans="1:10" ht="12.75" customHeight="1" x14ac:dyDescent="0.2">
      <c r="A79" s="180" t="s">
        <v>593</v>
      </c>
      <c r="B79" s="283">
        <f t="shared" ref="B79:J79" si="10">IF(B14&lt;&gt;"-",B47*1000/B14,"-")</f>
        <v>9564.2000000000007</v>
      </c>
      <c r="C79" s="283">
        <f t="shared" si="10"/>
        <v>22876.388888888891</v>
      </c>
      <c r="D79" s="283">
        <f t="shared" si="10"/>
        <v>37817.315789473687</v>
      </c>
      <c r="E79" s="283">
        <f t="shared" si="10"/>
        <v>70096.928571428565</v>
      </c>
      <c r="F79" s="283">
        <f t="shared" si="10"/>
        <v>153697.86666666667</v>
      </c>
      <c r="G79" s="283">
        <f t="shared" si="10"/>
        <v>1192973</v>
      </c>
      <c r="H79" s="261">
        <f t="shared" si="10"/>
        <v>34746.716216216213</v>
      </c>
      <c r="I79" s="262">
        <f t="shared" si="10"/>
        <v>218652.5625</v>
      </c>
      <c r="J79" s="259">
        <f t="shared" si="10"/>
        <v>67441.088888888888</v>
      </c>
    </row>
    <row r="80" spans="1:10" ht="12.75" customHeight="1" x14ac:dyDescent="0.2">
      <c r="A80" s="68" t="s">
        <v>103</v>
      </c>
      <c r="B80" s="346">
        <f t="shared" ref="B80:J80" si="11">IF(B15&lt;&gt;"-",B48*1000/B15,"-")</f>
        <v>10034.545454545454</v>
      </c>
      <c r="C80" s="346">
        <f t="shared" si="11"/>
        <v>23029</v>
      </c>
      <c r="D80" s="346">
        <f t="shared" si="11"/>
        <v>39258.785714285717</v>
      </c>
      <c r="E80" s="346">
        <f t="shared" si="11"/>
        <v>70355.111111111109</v>
      </c>
      <c r="F80" s="346">
        <f t="shared" si="11"/>
        <v>189450.2</v>
      </c>
      <c r="G80" s="346">
        <f t="shared" si="11"/>
        <v>503772</v>
      </c>
      <c r="H80" s="263">
        <f t="shared" si="11"/>
        <v>31127.619047619046</v>
      </c>
      <c r="I80" s="264">
        <f t="shared" si="11"/>
        <v>241837.16666666666</v>
      </c>
      <c r="J80" s="260">
        <f t="shared" si="11"/>
        <v>49450.188405797104</v>
      </c>
    </row>
    <row r="81" spans="1:10" ht="12.75" customHeight="1" x14ac:dyDescent="0.2">
      <c r="A81" s="180" t="s">
        <v>594</v>
      </c>
      <c r="B81" s="283">
        <f t="shared" ref="B81:J81" si="12">IF(B16&lt;&gt;"-",B49*1000/B16,"-")</f>
        <v>10339.079999999998</v>
      </c>
      <c r="C81" s="283">
        <f t="shared" si="12"/>
        <v>21476.407407407409</v>
      </c>
      <c r="D81" s="283">
        <f t="shared" si="12"/>
        <v>37170.545454545456</v>
      </c>
      <c r="E81" s="283">
        <f t="shared" si="12"/>
        <v>68852.470588235301</v>
      </c>
      <c r="F81" s="283">
        <f t="shared" si="12"/>
        <v>149998.88888888888</v>
      </c>
      <c r="G81" s="283">
        <f t="shared" si="12"/>
        <v>578791</v>
      </c>
      <c r="H81" s="261">
        <f t="shared" si="12"/>
        <v>25628.839160839161</v>
      </c>
      <c r="I81" s="262">
        <f t="shared" si="12"/>
        <v>227961.09090909091</v>
      </c>
      <c r="J81" s="259">
        <f t="shared" si="12"/>
        <v>40081.142857142855</v>
      </c>
    </row>
    <row r="82" spans="1:10" ht="12.75" customHeight="1" x14ac:dyDescent="0.2">
      <c r="A82" s="68" t="s">
        <v>104</v>
      </c>
      <c r="B82" s="346">
        <f t="shared" ref="B82:J82" si="13">IF(B17&lt;&gt;"-",B50*1000/B17,"-")</f>
        <v>8692.4057971014499</v>
      </c>
      <c r="C82" s="346">
        <f t="shared" si="13"/>
        <v>22112.041666666668</v>
      </c>
      <c r="D82" s="346">
        <f t="shared" si="13"/>
        <v>38538.545454545456</v>
      </c>
      <c r="E82" s="346">
        <f t="shared" si="13"/>
        <v>71319.818181818177</v>
      </c>
      <c r="F82" s="346">
        <f t="shared" si="13"/>
        <v>159737.66666666666</v>
      </c>
      <c r="G82" s="346">
        <f t="shared" si="13"/>
        <v>661167.5</v>
      </c>
      <c r="H82" s="263">
        <f t="shared" si="13"/>
        <v>21956.799999999999</v>
      </c>
      <c r="I82" s="264">
        <f t="shared" si="13"/>
        <v>250906.72727272726</v>
      </c>
      <c r="J82" s="260">
        <f t="shared" si="13"/>
        <v>37599.341614906829</v>
      </c>
    </row>
    <row r="83" spans="1:10" ht="12.75" customHeight="1" x14ac:dyDescent="0.2">
      <c r="A83" s="180" t="s">
        <v>53</v>
      </c>
      <c r="B83" s="283">
        <f t="shared" ref="B83:J83" si="14">IF(B18&lt;&gt;"-",B51*1000/B18,"-")</f>
        <v>11747.5</v>
      </c>
      <c r="C83" s="283">
        <f t="shared" si="14"/>
        <v>22537.966666666667</v>
      </c>
      <c r="D83" s="283">
        <f t="shared" si="14"/>
        <v>36534</v>
      </c>
      <c r="E83" s="283">
        <f t="shared" si="14"/>
        <v>59745.416666666664</v>
      </c>
      <c r="F83" s="283">
        <f t="shared" si="14"/>
        <v>128418.28571428571</v>
      </c>
      <c r="G83" s="283">
        <f t="shared" si="14"/>
        <v>497437</v>
      </c>
      <c r="H83" s="261">
        <f t="shared" si="14"/>
        <v>33352.050000000003</v>
      </c>
      <c r="I83" s="262">
        <f t="shared" si="14"/>
        <v>210422.44444444444</v>
      </c>
      <c r="J83" s="259">
        <f t="shared" si="14"/>
        <v>56448.188405797104</v>
      </c>
    </row>
    <row r="84" spans="1:10" ht="12.75" customHeight="1" x14ac:dyDescent="0.2">
      <c r="A84" s="68" t="s">
        <v>75</v>
      </c>
      <c r="B84" s="346">
        <f t="shared" ref="B84:J84" si="15">IF(B19&lt;&gt;"-",B52*1000/B19,"-")</f>
        <v>9113.7692307692305</v>
      </c>
      <c r="C84" s="346">
        <f t="shared" si="15"/>
        <v>23521.615384615383</v>
      </c>
      <c r="D84" s="346">
        <f t="shared" si="15"/>
        <v>42270</v>
      </c>
      <c r="E84" s="346">
        <f t="shared" si="15"/>
        <v>63978.6</v>
      </c>
      <c r="F84" s="346">
        <f t="shared" si="15"/>
        <v>139554</v>
      </c>
      <c r="G84" s="346">
        <f t="shared" si="15"/>
        <v>978115</v>
      </c>
      <c r="H84" s="263">
        <f t="shared" si="15"/>
        <v>31373</v>
      </c>
      <c r="I84" s="264">
        <f t="shared" si="15"/>
        <v>391122.3</v>
      </c>
      <c r="J84" s="260">
        <f t="shared" si="15"/>
        <v>100555.55769230769</v>
      </c>
    </row>
    <row r="85" spans="1:10" ht="12.75" customHeight="1" x14ac:dyDescent="0.2">
      <c r="A85" s="347" t="s">
        <v>105</v>
      </c>
      <c r="B85" s="283" t="str">
        <f t="shared" ref="B85:J85" si="16">IF(B20&lt;&gt;"-",B53*1000/B20,"-")</f>
        <v>-</v>
      </c>
      <c r="C85" s="283">
        <f t="shared" si="16"/>
        <v>24389.842105263157</v>
      </c>
      <c r="D85" s="283">
        <f t="shared" si="16"/>
        <v>39000.333333333336</v>
      </c>
      <c r="E85" s="283">
        <f t="shared" si="16"/>
        <v>67158.71428571429</v>
      </c>
      <c r="F85" s="283">
        <f t="shared" si="16"/>
        <v>196396</v>
      </c>
      <c r="G85" s="283">
        <f t="shared" si="16"/>
        <v>1490665.1666666667</v>
      </c>
      <c r="H85" s="261">
        <f t="shared" si="16"/>
        <v>36700.6</v>
      </c>
      <c r="I85" s="262">
        <f t="shared" si="16"/>
        <v>653196.8823529412</v>
      </c>
      <c r="J85" s="259">
        <f t="shared" si="16"/>
        <v>238247.46153846153</v>
      </c>
    </row>
    <row r="86" spans="1:10" ht="12.75" customHeight="1" x14ac:dyDescent="0.2">
      <c r="A86" s="16" t="s">
        <v>171</v>
      </c>
      <c r="B86" s="346">
        <f t="shared" ref="B86:J86" si="17">IF(B21&lt;&gt;"-",B54*1000/B21,"-")</f>
        <v>9353.8386167146964</v>
      </c>
      <c r="C86" s="346">
        <f t="shared" si="17"/>
        <v>21984.930715935334</v>
      </c>
      <c r="D86" s="346">
        <f t="shared" si="17"/>
        <v>38650.677595628411</v>
      </c>
      <c r="E86" s="346">
        <f t="shared" si="17"/>
        <v>68047.141891891893</v>
      </c>
      <c r="F86" s="346">
        <f t="shared" si="17"/>
        <v>159510.09375</v>
      </c>
      <c r="G86" s="346">
        <f t="shared" si="17"/>
        <v>849802.8</v>
      </c>
      <c r="H86" s="263">
        <f t="shared" si="17"/>
        <v>26921.069306930694</v>
      </c>
      <c r="I86" s="264">
        <f t="shared" si="17"/>
        <v>302132.55371900834</v>
      </c>
      <c r="J86" s="260">
        <f t="shared" si="17"/>
        <v>53950.768668831166</v>
      </c>
    </row>
    <row r="87" spans="1:10" ht="12.75" customHeight="1" x14ac:dyDescent="0.2">
      <c r="A87" s="214" t="s">
        <v>465</v>
      </c>
      <c r="B87" s="283">
        <f t="shared" ref="B87:J87" si="18">IF(B22&lt;&gt;"-",B55*1000/B22,"-")</f>
        <v>9046.5</v>
      </c>
      <c r="C87" s="283">
        <f t="shared" si="18"/>
        <v>29923</v>
      </c>
      <c r="D87" s="283">
        <f t="shared" si="18"/>
        <v>30992</v>
      </c>
      <c r="E87" s="283">
        <f t="shared" si="18"/>
        <v>77331.3</v>
      </c>
      <c r="F87" s="283">
        <f t="shared" si="18"/>
        <v>161754.125</v>
      </c>
      <c r="G87" s="283" t="str">
        <f t="shared" si="18"/>
        <v>-</v>
      </c>
      <c r="H87" s="261">
        <f t="shared" si="18"/>
        <v>58887.533333333333</v>
      </c>
      <c r="I87" s="262">
        <f t="shared" si="18"/>
        <v>161754.125</v>
      </c>
      <c r="J87" s="259">
        <f t="shared" si="18"/>
        <v>94667.217391304352</v>
      </c>
    </row>
    <row r="88" spans="1:10" ht="12.75" customHeight="1" x14ac:dyDescent="0.2">
      <c r="A88" s="68" t="s">
        <v>458</v>
      </c>
      <c r="B88" s="346">
        <f t="shared" ref="B88:J88" si="19">IF(B23&lt;&gt;"-",B56*1000/B23,"-")</f>
        <v>10642</v>
      </c>
      <c r="C88" s="346" t="str">
        <f t="shared" si="19"/>
        <v>-</v>
      </c>
      <c r="D88" s="346" t="str">
        <f t="shared" si="19"/>
        <v>-</v>
      </c>
      <c r="E88" s="346">
        <f t="shared" si="19"/>
        <v>75617</v>
      </c>
      <c r="F88" s="346" t="str">
        <f t="shared" si="19"/>
        <v>-</v>
      </c>
      <c r="G88" s="346" t="str">
        <f t="shared" si="19"/>
        <v>-</v>
      </c>
      <c r="H88" s="673">
        <f t="shared" si="19"/>
        <v>64787.833333333336</v>
      </c>
      <c r="I88" s="673" t="str">
        <f t="shared" si="19"/>
        <v>-</v>
      </c>
      <c r="J88" s="673">
        <f t="shared" si="19"/>
        <v>64787.833333333336</v>
      </c>
    </row>
    <row r="89" spans="1:10" ht="12.75" customHeight="1" x14ac:dyDescent="0.2">
      <c r="A89" s="667" t="s">
        <v>459</v>
      </c>
      <c r="B89" s="668" t="str">
        <f t="shared" ref="B89:J89" si="20">IF(B24&lt;&gt;"-",B57*1000/B24,"-")</f>
        <v>-</v>
      </c>
      <c r="C89" s="668" t="str">
        <f t="shared" si="20"/>
        <v>-</v>
      </c>
      <c r="D89" s="668" t="str">
        <f t="shared" si="20"/>
        <v>-</v>
      </c>
      <c r="E89" s="668">
        <f t="shared" si="20"/>
        <v>97358</v>
      </c>
      <c r="F89" s="668">
        <f t="shared" si="20"/>
        <v>134188</v>
      </c>
      <c r="G89" s="668" t="str">
        <f t="shared" si="20"/>
        <v>-</v>
      </c>
      <c r="H89" s="674">
        <f t="shared" si="20"/>
        <v>97358</v>
      </c>
      <c r="I89" s="674">
        <f t="shared" si="20"/>
        <v>134188</v>
      </c>
      <c r="J89" s="674">
        <f t="shared" si="20"/>
        <v>121911.33333333333</v>
      </c>
    </row>
    <row r="90" spans="1:10" ht="12.75" customHeight="1" x14ac:dyDescent="0.2">
      <c r="A90" s="68" t="s">
        <v>460</v>
      </c>
      <c r="B90" s="346">
        <f t="shared" ref="B90:J90" si="21">IF(B25&lt;&gt;"-",B58*1000/B25,"-")</f>
        <v>7451</v>
      </c>
      <c r="C90" s="346">
        <f t="shared" si="21"/>
        <v>29923</v>
      </c>
      <c r="D90" s="346" t="str">
        <f t="shared" si="21"/>
        <v>-</v>
      </c>
      <c r="E90" s="346">
        <f t="shared" si="21"/>
        <v>96959</v>
      </c>
      <c r="F90" s="346">
        <f t="shared" si="21"/>
        <v>153022</v>
      </c>
      <c r="G90" s="346" t="str">
        <f t="shared" si="21"/>
        <v>-</v>
      </c>
      <c r="H90" s="673">
        <f t="shared" si="21"/>
        <v>44777.666666666664</v>
      </c>
      <c r="I90" s="673">
        <f t="shared" si="21"/>
        <v>153022</v>
      </c>
      <c r="J90" s="673">
        <f t="shared" si="21"/>
        <v>71838.75</v>
      </c>
    </row>
    <row r="91" spans="1:10" ht="12.75" customHeight="1" x14ac:dyDescent="0.2">
      <c r="A91" s="667" t="s">
        <v>461</v>
      </c>
      <c r="B91" s="668" t="str">
        <f t="shared" ref="B91:J91" si="22">IF(B26&lt;&gt;"-",B59*1000/B26,"-")</f>
        <v>-</v>
      </c>
      <c r="C91" s="668" t="str">
        <f t="shared" si="22"/>
        <v>-</v>
      </c>
      <c r="D91" s="668" t="str">
        <f t="shared" si="22"/>
        <v>-</v>
      </c>
      <c r="E91" s="668" t="str">
        <f t="shared" si="22"/>
        <v>-</v>
      </c>
      <c r="F91" s="668">
        <f t="shared" si="22"/>
        <v>174527</v>
      </c>
      <c r="G91" s="668" t="str">
        <f t="shared" si="22"/>
        <v>-</v>
      </c>
      <c r="H91" s="674" t="str">
        <f t="shared" si="22"/>
        <v>-</v>
      </c>
      <c r="I91" s="674">
        <f t="shared" si="22"/>
        <v>174527</v>
      </c>
      <c r="J91" s="674">
        <f t="shared" si="22"/>
        <v>174527</v>
      </c>
    </row>
    <row r="92" spans="1:10" ht="12.75" customHeight="1" x14ac:dyDescent="0.2">
      <c r="A92" s="68" t="s">
        <v>462</v>
      </c>
      <c r="B92" s="346" t="str">
        <f t="shared" ref="B92:J92" si="23">IF(B27&lt;&gt;"-",B60*1000/B27,"-")</f>
        <v>-</v>
      </c>
      <c r="C92" s="346" t="str">
        <f t="shared" si="23"/>
        <v>-</v>
      </c>
      <c r="D92" s="346">
        <f t="shared" si="23"/>
        <v>30992</v>
      </c>
      <c r="E92" s="346">
        <f t="shared" si="23"/>
        <v>66970.333333333328</v>
      </c>
      <c r="F92" s="346" t="str">
        <f t="shared" si="23"/>
        <v>-</v>
      </c>
      <c r="G92" s="346" t="str">
        <f t="shared" si="23"/>
        <v>-</v>
      </c>
      <c r="H92" s="673">
        <f t="shared" si="23"/>
        <v>52579</v>
      </c>
      <c r="I92" s="673" t="str">
        <f t="shared" si="23"/>
        <v>-</v>
      </c>
      <c r="J92" s="673">
        <f t="shared" si="23"/>
        <v>52579</v>
      </c>
    </row>
    <row r="93" spans="1:10" ht="12.75" customHeight="1" x14ac:dyDescent="0.2">
      <c r="A93" s="669" t="s">
        <v>57</v>
      </c>
      <c r="B93" s="670">
        <f t="shared" ref="B93:J93" si="24">IF(B28&lt;&gt;"-",B61*1000/B28,"-")</f>
        <v>9352.0773638968476</v>
      </c>
      <c r="C93" s="670">
        <f t="shared" si="24"/>
        <v>22003.221198156687</v>
      </c>
      <c r="D93" s="670">
        <f t="shared" si="24"/>
        <v>38567.881081081076</v>
      </c>
      <c r="E93" s="670">
        <f t="shared" si="24"/>
        <v>68634.746835443031</v>
      </c>
      <c r="F93" s="670">
        <f t="shared" si="24"/>
        <v>159682.71153846153</v>
      </c>
      <c r="G93" s="670">
        <f t="shared" si="24"/>
        <v>849802.8</v>
      </c>
      <c r="H93" s="671">
        <f t="shared" si="24"/>
        <v>27346.91030195382</v>
      </c>
      <c r="I93" s="675">
        <f t="shared" si="24"/>
        <v>293426.91472868226</v>
      </c>
      <c r="J93" s="671">
        <f t="shared" si="24"/>
        <v>54696.966533864543</v>
      </c>
    </row>
    <row r="94" spans="1:10" ht="12.75" customHeight="1" x14ac:dyDescent="0.2">
      <c r="A94" s="8" t="s">
        <v>266</v>
      </c>
    </row>
    <row r="95" spans="1:10" ht="12.75" customHeight="1" x14ac:dyDescent="0.2">
      <c r="A95" s="8" t="s">
        <v>728</v>
      </c>
    </row>
    <row r="96" spans="1:10" x14ac:dyDescent="0.2">
      <c r="A96" s="171" t="s">
        <v>724</v>
      </c>
      <c r="B96" s="3"/>
      <c r="D96" s="163"/>
    </row>
  </sheetData>
  <phoneticPr fontId="3" type="noConversion"/>
  <pageMargins left="0.59055118110236227" right="0.59055118110236227" top="1.5748031496062993" bottom="0.78740157480314965" header="0.39370078740157483" footer="0.39370078740157483"/>
  <pageSetup paperSize="9" scale="70" firstPageNumber="3" fitToHeight="3" orientation="landscape" useFirstPageNumber="1" r:id="rId1"/>
  <headerFooter alignWithMargins="0">
    <oddHeader>&amp;R&amp;12Les finances des groupements à fiscalité propre en 2023</oddHeader>
    <oddFooter xml:space="preserve">&amp;L&amp;12Direction Générale des Collectivités Locales / DESL&amp;C&amp;12&amp;P&amp;R&amp;12Mise en ligne : janvier 2025
</oddFooter>
  </headerFooter>
  <rowBreaks count="2" manualBreakCount="2">
    <brk id="32" max="12" man="1"/>
    <brk id="6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65"/>
  <sheetViews>
    <sheetView zoomScaleNormal="100" zoomScaleSheetLayoutView="85" workbookViewId="0">
      <selection activeCell="A59" sqref="A59:J59"/>
    </sheetView>
  </sheetViews>
  <sheetFormatPr baseColWidth="10" defaultRowHeight="12.75" x14ac:dyDescent="0.2"/>
  <cols>
    <col min="1" max="1" width="34" customWidth="1"/>
    <col min="2" max="7" width="14.7109375" customWidth="1"/>
    <col min="8" max="9" width="19.42578125" style="192" customWidth="1"/>
    <col min="10" max="10" width="14.7109375" customWidth="1"/>
  </cols>
  <sheetData>
    <row r="1" spans="1:12" ht="20.25" customHeight="1" x14ac:dyDescent="0.25">
      <c r="A1" s="9" t="s">
        <v>730</v>
      </c>
    </row>
    <row r="3" spans="1:12" x14ac:dyDescent="0.2">
      <c r="A3" s="1"/>
      <c r="B3" s="1"/>
      <c r="C3" s="1"/>
      <c r="D3" s="1"/>
      <c r="E3" s="1"/>
      <c r="F3" s="1"/>
      <c r="G3" s="2"/>
      <c r="H3" s="2"/>
      <c r="I3" s="1"/>
      <c r="J3" s="2"/>
    </row>
    <row r="4" spans="1:12" x14ac:dyDescent="0.2">
      <c r="A4" s="3"/>
      <c r="B4" s="10" t="s">
        <v>34</v>
      </c>
      <c r="C4" s="176" t="s">
        <v>455</v>
      </c>
      <c r="D4" s="176" t="s">
        <v>457</v>
      </c>
      <c r="E4" s="177" t="s">
        <v>97</v>
      </c>
      <c r="F4" s="177" t="s">
        <v>267</v>
      </c>
      <c r="G4" s="178">
        <v>300000</v>
      </c>
      <c r="H4" s="184" t="s">
        <v>236</v>
      </c>
      <c r="I4" s="181" t="s">
        <v>236</v>
      </c>
      <c r="J4" s="186" t="s">
        <v>199</v>
      </c>
    </row>
    <row r="5" spans="1:12" x14ac:dyDescent="0.2">
      <c r="A5" s="190" t="s">
        <v>272</v>
      </c>
      <c r="B5" s="176" t="s">
        <v>454</v>
      </c>
      <c r="C5" s="10" t="s">
        <v>35</v>
      </c>
      <c r="D5" s="10" t="s">
        <v>35</v>
      </c>
      <c r="E5" s="177" t="s">
        <v>35</v>
      </c>
      <c r="F5" s="177" t="s">
        <v>35</v>
      </c>
      <c r="G5" s="179" t="s">
        <v>36</v>
      </c>
      <c r="H5" s="184" t="s">
        <v>262</v>
      </c>
      <c r="I5" s="181" t="s">
        <v>263</v>
      </c>
      <c r="J5" s="185" t="s">
        <v>59</v>
      </c>
    </row>
    <row r="6" spans="1:12" x14ac:dyDescent="0.2">
      <c r="A6" s="3"/>
      <c r="B6" s="10" t="s">
        <v>36</v>
      </c>
      <c r="C6" s="176" t="s">
        <v>456</v>
      </c>
      <c r="D6" s="176" t="s">
        <v>99</v>
      </c>
      <c r="E6" s="177" t="s">
        <v>100</v>
      </c>
      <c r="F6" s="177" t="s">
        <v>268</v>
      </c>
      <c r="G6" s="179" t="s">
        <v>101</v>
      </c>
      <c r="H6" s="184" t="s">
        <v>269</v>
      </c>
      <c r="I6" s="181" t="s">
        <v>270</v>
      </c>
      <c r="J6" s="185" t="s">
        <v>264</v>
      </c>
    </row>
    <row r="7" spans="1:12" x14ac:dyDescent="0.2">
      <c r="A7" s="4"/>
      <c r="B7" s="4"/>
      <c r="C7" s="4"/>
      <c r="D7" s="4"/>
      <c r="E7" s="4"/>
      <c r="F7" s="4"/>
      <c r="G7" s="5"/>
      <c r="H7" s="5"/>
      <c r="I7" s="4"/>
      <c r="J7" s="5"/>
    </row>
    <row r="8" spans="1:12" x14ac:dyDescent="0.2">
      <c r="A8" s="22" t="s">
        <v>273</v>
      </c>
      <c r="J8" s="47"/>
    </row>
    <row r="9" spans="1:12" ht="14.25" customHeight="1" x14ac:dyDescent="0.2">
      <c r="A9" s="180" t="s">
        <v>271</v>
      </c>
      <c r="B9" s="265" t="s">
        <v>84</v>
      </c>
      <c r="C9" s="265" t="s">
        <v>84</v>
      </c>
      <c r="D9" s="265" t="s">
        <v>84</v>
      </c>
      <c r="E9" s="265">
        <v>2</v>
      </c>
      <c r="F9" s="265">
        <v>14</v>
      </c>
      <c r="G9" s="265">
        <v>20</v>
      </c>
      <c r="H9" s="262">
        <v>2</v>
      </c>
      <c r="I9" s="262">
        <v>34</v>
      </c>
      <c r="J9" s="261">
        <v>36</v>
      </c>
    </row>
    <row r="10" spans="1:12" x14ac:dyDescent="0.2">
      <c r="A10" s="47" t="s">
        <v>305</v>
      </c>
      <c r="B10" s="266" t="s">
        <v>84</v>
      </c>
      <c r="C10" s="266">
        <v>2</v>
      </c>
      <c r="D10" s="266">
        <v>17</v>
      </c>
      <c r="E10" s="266">
        <v>115</v>
      </c>
      <c r="F10" s="266">
        <v>88</v>
      </c>
      <c r="G10" s="266">
        <v>5</v>
      </c>
      <c r="H10" s="267">
        <v>134</v>
      </c>
      <c r="I10" s="267">
        <v>93</v>
      </c>
      <c r="J10" s="268">
        <v>227</v>
      </c>
    </row>
    <row r="11" spans="1:12" x14ac:dyDescent="0.2">
      <c r="A11" s="191" t="s">
        <v>113</v>
      </c>
      <c r="B11" s="265">
        <v>251</v>
      </c>
      <c r="C11" s="265">
        <v>377</v>
      </c>
      <c r="D11" s="265">
        <v>158</v>
      </c>
      <c r="E11" s="265">
        <v>40</v>
      </c>
      <c r="F11" s="265">
        <v>2</v>
      </c>
      <c r="G11" s="269" t="s">
        <v>84</v>
      </c>
      <c r="H11" s="262">
        <v>826</v>
      </c>
      <c r="I11" s="262">
        <v>2</v>
      </c>
      <c r="J11" s="261">
        <v>828</v>
      </c>
    </row>
    <row r="12" spans="1:12" x14ac:dyDescent="0.2">
      <c r="A12" s="47" t="s">
        <v>114</v>
      </c>
      <c r="B12" s="266">
        <v>98</v>
      </c>
      <c r="C12" s="266">
        <v>55</v>
      </c>
      <c r="D12" s="266">
        <v>10</v>
      </c>
      <c r="E12" s="266">
        <v>1</v>
      </c>
      <c r="F12" s="266" t="s">
        <v>84</v>
      </c>
      <c r="G12" s="270" t="s">
        <v>84</v>
      </c>
      <c r="H12" s="267">
        <v>164</v>
      </c>
      <c r="I12" s="267" t="s">
        <v>84</v>
      </c>
      <c r="J12" s="268">
        <v>164</v>
      </c>
    </row>
    <row r="13" spans="1:12" ht="14.25" x14ac:dyDescent="0.2">
      <c r="A13" s="410" t="s">
        <v>400</v>
      </c>
      <c r="B13" s="411">
        <f t="shared" ref="B13:J13" si="0">SUM(B9:B12)</f>
        <v>349</v>
      </c>
      <c r="C13" s="411">
        <f t="shared" si="0"/>
        <v>434</v>
      </c>
      <c r="D13" s="411">
        <f t="shared" si="0"/>
        <v>185</v>
      </c>
      <c r="E13" s="411">
        <f t="shared" si="0"/>
        <v>158</v>
      </c>
      <c r="F13" s="411">
        <f t="shared" si="0"/>
        <v>104</v>
      </c>
      <c r="G13" s="278">
        <f t="shared" si="0"/>
        <v>25</v>
      </c>
      <c r="H13" s="412">
        <f t="shared" si="0"/>
        <v>1126</v>
      </c>
      <c r="I13" s="412">
        <f t="shared" si="0"/>
        <v>129</v>
      </c>
      <c r="J13" s="281">
        <f t="shared" si="0"/>
        <v>1255</v>
      </c>
      <c r="L13" s="47"/>
    </row>
    <row r="14" spans="1:12" x14ac:dyDescent="0.2">
      <c r="A14" s="230"/>
      <c r="B14" s="413"/>
      <c r="C14" s="413"/>
      <c r="D14" s="413"/>
      <c r="E14" s="413"/>
      <c r="F14" s="413"/>
      <c r="G14" s="413"/>
      <c r="H14" s="414"/>
      <c r="I14" s="414"/>
      <c r="J14" s="415"/>
    </row>
    <row r="15" spans="1:12" x14ac:dyDescent="0.2">
      <c r="A15" s="200" t="s">
        <v>274</v>
      </c>
      <c r="B15" s="416"/>
      <c r="C15" s="416"/>
      <c r="D15" s="416"/>
      <c r="E15" s="416"/>
      <c r="F15" s="416"/>
      <c r="G15" s="416"/>
      <c r="H15" s="417"/>
      <c r="I15" s="417"/>
      <c r="J15" s="418"/>
    </row>
    <row r="16" spans="1:12" ht="14.25" x14ac:dyDescent="0.2">
      <c r="A16" s="180" t="s">
        <v>271</v>
      </c>
      <c r="B16" s="271" t="str">
        <f>IF(B9&lt;&gt;"-",B9/B$13,"-")</f>
        <v>-</v>
      </c>
      <c r="C16" s="271" t="str">
        <f t="shared" ref="C16:J16" si="1">IF(C9&lt;&gt;"-",C9/C$13,"-")</f>
        <v>-</v>
      </c>
      <c r="D16" s="272" t="str">
        <f t="shared" si="1"/>
        <v>-</v>
      </c>
      <c r="E16" s="271">
        <f t="shared" si="1"/>
        <v>1.2658227848101266E-2</v>
      </c>
      <c r="F16" s="271">
        <f t="shared" si="1"/>
        <v>0.13461538461538461</v>
      </c>
      <c r="G16" s="271">
        <f t="shared" si="1"/>
        <v>0.8</v>
      </c>
      <c r="H16" s="273">
        <f t="shared" si="1"/>
        <v>1.7761989342806395E-3</v>
      </c>
      <c r="I16" s="273">
        <f t="shared" si="1"/>
        <v>0.26356589147286824</v>
      </c>
      <c r="J16" s="274">
        <f t="shared" si="1"/>
        <v>2.8685258964143426E-2</v>
      </c>
    </row>
    <row r="17" spans="1:10" x14ac:dyDescent="0.2">
      <c r="A17" s="47" t="s">
        <v>304</v>
      </c>
      <c r="B17" s="275" t="str">
        <f t="shared" ref="B17:J17" si="2">IF(B10&lt;&gt;"-",B10/B$13,"-")</f>
        <v>-</v>
      </c>
      <c r="C17" s="275">
        <f t="shared" si="2"/>
        <v>4.608294930875576E-3</v>
      </c>
      <c r="D17" s="275">
        <f t="shared" si="2"/>
        <v>9.1891891891891897E-2</v>
      </c>
      <c r="E17" s="275">
        <f t="shared" si="2"/>
        <v>0.72784810126582278</v>
      </c>
      <c r="F17" s="275">
        <f t="shared" si="2"/>
        <v>0.84615384615384615</v>
      </c>
      <c r="G17" s="275">
        <f t="shared" si="2"/>
        <v>0.2</v>
      </c>
      <c r="H17" s="276">
        <f t="shared" si="2"/>
        <v>0.11900532859680284</v>
      </c>
      <c r="I17" s="276">
        <f t="shared" si="2"/>
        <v>0.72093023255813948</v>
      </c>
      <c r="J17" s="277">
        <f t="shared" si="2"/>
        <v>0.18087649402390438</v>
      </c>
    </row>
    <row r="18" spans="1:10" x14ac:dyDescent="0.2">
      <c r="A18" s="180" t="s">
        <v>113</v>
      </c>
      <c r="B18" s="271">
        <f t="shared" ref="B18:J18" si="3">IF(B11&lt;&gt;"-",B11/B$13,"-")</f>
        <v>0.71919770773638969</v>
      </c>
      <c r="C18" s="271">
        <f t="shared" si="3"/>
        <v>0.86866359447004604</v>
      </c>
      <c r="D18" s="272">
        <f t="shared" si="3"/>
        <v>0.8540540540540541</v>
      </c>
      <c r="E18" s="271">
        <f t="shared" si="3"/>
        <v>0.25316455696202533</v>
      </c>
      <c r="F18" s="271">
        <f t="shared" si="3"/>
        <v>1.9230769230769232E-2</v>
      </c>
      <c r="G18" s="269" t="str">
        <f t="shared" si="3"/>
        <v>-</v>
      </c>
      <c r="H18" s="273">
        <f t="shared" si="3"/>
        <v>0.73357015985790408</v>
      </c>
      <c r="I18" s="273">
        <f t="shared" si="3"/>
        <v>1.5503875968992248E-2</v>
      </c>
      <c r="J18" s="274">
        <f t="shared" si="3"/>
        <v>0.65976095617529884</v>
      </c>
    </row>
    <row r="19" spans="1:10" x14ac:dyDescent="0.2">
      <c r="A19" s="47" t="s">
        <v>114</v>
      </c>
      <c r="B19" s="275">
        <f t="shared" ref="B19:J19" si="4">IF(B12&lt;&gt;"-",B12/B$13,"-")</f>
        <v>0.28080229226361031</v>
      </c>
      <c r="C19" s="275">
        <f t="shared" si="4"/>
        <v>0.12672811059907835</v>
      </c>
      <c r="D19" s="275">
        <f t="shared" si="4"/>
        <v>5.4054054054054057E-2</v>
      </c>
      <c r="E19" s="275">
        <f t="shared" si="4"/>
        <v>6.3291139240506328E-3</v>
      </c>
      <c r="F19" s="275" t="str">
        <f t="shared" si="4"/>
        <v>-</v>
      </c>
      <c r="G19" s="270" t="str">
        <f t="shared" si="4"/>
        <v>-</v>
      </c>
      <c r="H19" s="276">
        <f t="shared" si="4"/>
        <v>0.14564831261101244</v>
      </c>
      <c r="I19" s="276" t="str">
        <f t="shared" si="4"/>
        <v>-</v>
      </c>
      <c r="J19" s="277">
        <f t="shared" si="4"/>
        <v>0.13067729083665339</v>
      </c>
    </row>
    <row r="20" spans="1:10" ht="14.25" x14ac:dyDescent="0.2">
      <c r="A20" s="410" t="s">
        <v>400</v>
      </c>
      <c r="B20" s="419">
        <f t="shared" ref="B20:J20" si="5">IF(B13&lt;&gt;"-",B13/B$13,"-")</f>
        <v>1</v>
      </c>
      <c r="C20" s="419">
        <f t="shared" si="5"/>
        <v>1</v>
      </c>
      <c r="D20" s="419">
        <f t="shared" si="5"/>
        <v>1</v>
      </c>
      <c r="E20" s="419">
        <f t="shared" si="5"/>
        <v>1</v>
      </c>
      <c r="F20" s="419">
        <f t="shared" si="5"/>
        <v>1</v>
      </c>
      <c r="G20" s="279">
        <f t="shared" si="5"/>
        <v>1</v>
      </c>
      <c r="H20" s="420">
        <f t="shared" si="5"/>
        <v>1</v>
      </c>
      <c r="I20" s="420">
        <f t="shared" si="5"/>
        <v>1</v>
      </c>
      <c r="J20" s="280">
        <f t="shared" si="5"/>
        <v>1</v>
      </c>
    </row>
    <row r="21" spans="1:10" x14ac:dyDescent="0.2">
      <c r="A21" s="171" t="s">
        <v>356</v>
      </c>
      <c r="B21" s="3"/>
      <c r="D21" s="163"/>
      <c r="H21"/>
      <c r="I21"/>
    </row>
    <row r="22" spans="1:10" x14ac:dyDescent="0.2">
      <c r="A22" s="8" t="s">
        <v>439</v>
      </c>
    </row>
    <row r="23" spans="1:10" x14ac:dyDescent="0.2">
      <c r="A23" s="15" t="s">
        <v>584</v>
      </c>
    </row>
    <row r="24" spans="1:10" x14ac:dyDescent="0.2">
      <c r="A24" s="15" t="s">
        <v>62</v>
      </c>
    </row>
    <row r="25" spans="1:10" x14ac:dyDescent="0.2">
      <c r="A25" s="8" t="s">
        <v>733</v>
      </c>
    </row>
    <row r="26" spans="1:10" s="14" customFormat="1" ht="11.25" x14ac:dyDescent="0.2">
      <c r="A26" s="171" t="s">
        <v>722</v>
      </c>
      <c r="B26" s="199"/>
      <c r="D26" s="163"/>
    </row>
    <row r="28" spans="1:10" ht="20.25" customHeight="1" x14ac:dyDescent="0.25">
      <c r="A28" s="9" t="s">
        <v>729</v>
      </c>
    </row>
    <row r="29" spans="1:10" x14ac:dyDescent="0.2">
      <c r="A29" s="200" t="s">
        <v>201</v>
      </c>
    </row>
    <row r="30" spans="1:10" x14ac:dyDescent="0.2">
      <c r="A30" s="1"/>
      <c r="B30" s="1"/>
      <c r="C30" s="1"/>
      <c r="D30" s="1"/>
      <c r="E30" s="1"/>
      <c r="F30" s="1"/>
      <c r="G30" s="2"/>
      <c r="H30" s="2"/>
      <c r="I30" s="1"/>
      <c r="J30" s="2"/>
    </row>
    <row r="31" spans="1:10" x14ac:dyDescent="0.2">
      <c r="A31" s="3"/>
      <c r="B31" s="10" t="s">
        <v>34</v>
      </c>
      <c r="C31" s="176" t="s">
        <v>455</v>
      </c>
      <c r="D31" s="176" t="s">
        <v>457</v>
      </c>
      <c r="E31" s="177" t="s">
        <v>97</v>
      </c>
      <c r="F31" s="177" t="s">
        <v>267</v>
      </c>
      <c r="G31" s="178">
        <v>300000</v>
      </c>
      <c r="H31" s="184" t="s">
        <v>94</v>
      </c>
      <c r="I31" s="181" t="s">
        <v>94</v>
      </c>
      <c r="J31" s="186" t="s">
        <v>20</v>
      </c>
    </row>
    <row r="32" spans="1:10" x14ac:dyDescent="0.2">
      <c r="A32" s="190" t="s">
        <v>272</v>
      </c>
      <c r="B32" s="176" t="s">
        <v>454</v>
      </c>
      <c r="C32" s="10" t="s">
        <v>35</v>
      </c>
      <c r="D32" s="10" t="s">
        <v>35</v>
      </c>
      <c r="E32" s="177" t="s">
        <v>35</v>
      </c>
      <c r="F32" s="177" t="s">
        <v>35</v>
      </c>
      <c r="G32" s="179" t="s">
        <v>36</v>
      </c>
      <c r="H32" s="184" t="s">
        <v>262</v>
      </c>
      <c r="I32" s="181" t="s">
        <v>263</v>
      </c>
      <c r="J32" s="185" t="s">
        <v>107</v>
      </c>
    </row>
    <row r="33" spans="1:11" x14ac:dyDescent="0.2">
      <c r="A33" s="3"/>
      <c r="B33" s="10" t="s">
        <v>36</v>
      </c>
      <c r="C33" s="176" t="s">
        <v>456</v>
      </c>
      <c r="D33" s="176" t="s">
        <v>99</v>
      </c>
      <c r="E33" s="177" t="s">
        <v>100</v>
      </c>
      <c r="F33" s="177" t="s">
        <v>268</v>
      </c>
      <c r="G33" s="179" t="s">
        <v>101</v>
      </c>
      <c r="H33" s="184" t="s">
        <v>269</v>
      </c>
      <c r="I33" s="181" t="s">
        <v>270</v>
      </c>
      <c r="J33" s="185" t="s">
        <v>265</v>
      </c>
    </row>
    <row r="34" spans="1:11" x14ac:dyDescent="0.2">
      <c r="A34" s="4"/>
      <c r="B34" s="4"/>
      <c r="C34" s="4"/>
      <c r="D34" s="4"/>
      <c r="E34" s="4"/>
      <c r="F34" s="4"/>
      <c r="G34" s="5"/>
      <c r="H34" s="193"/>
      <c r="I34" s="193"/>
      <c r="J34" s="5"/>
    </row>
    <row r="35" spans="1:11" x14ac:dyDescent="0.2">
      <c r="A35" s="22" t="s">
        <v>111</v>
      </c>
      <c r="J35" s="47"/>
    </row>
    <row r="36" spans="1:11" ht="14.25" x14ac:dyDescent="0.2">
      <c r="A36" s="180" t="s">
        <v>237</v>
      </c>
      <c r="B36" s="265" t="s">
        <v>84</v>
      </c>
      <c r="C36" s="265" t="s">
        <v>84</v>
      </c>
      <c r="D36" s="265" t="s">
        <v>84</v>
      </c>
      <c r="E36" s="265">
        <v>150736</v>
      </c>
      <c r="F36" s="265">
        <v>3220485</v>
      </c>
      <c r="G36" s="265">
        <v>19539089</v>
      </c>
      <c r="H36" s="262">
        <v>150736</v>
      </c>
      <c r="I36" s="262">
        <v>22759574</v>
      </c>
      <c r="J36" s="261">
        <v>22910310</v>
      </c>
    </row>
    <row r="37" spans="1:11" x14ac:dyDescent="0.2">
      <c r="A37" s="47" t="s">
        <v>305</v>
      </c>
      <c r="B37" s="266" t="s">
        <v>84</v>
      </c>
      <c r="C37" s="266">
        <v>58157</v>
      </c>
      <c r="D37" s="266">
        <v>729138</v>
      </c>
      <c r="E37" s="266">
        <v>8165865</v>
      </c>
      <c r="F37" s="266">
        <v>13176572</v>
      </c>
      <c r="G37" s="266">
        <v>1705981</v>
      </c>
      <c r="H37" s="267">
        <v>8953160</v>
      </c>
      <c r="I37" s="267">
        <v>14882553</v>
      </c>
      <c r="J37" s="268">
        <v>23835713</v>
      </c>
    </row>
    <row r="38" spans="1:11" x14ac:dyDescent="0.2">
      <c r="A38" s="191" t="s">
        <v>113</v>
      </c>
      <c r="B38" s="265">
        <v>2433679</v>
      </c>
      <c r="C38" s="265">
        <v>8343904</v>
      </c>
      <c r="D38" s="265">
        <v>6017577</v>
      </c>
      <c r="E38" s="265">
        <v>2457449</v>
      </c>
      <c r="F38" s="265">
        <v>209945</v>
      </c>
      <c r="G38" s="269" t="s">
        <v>84</v>
      </c>
      <c r="H38" s="262">
        <v>19252609</v>
      </c>
      <c r="I38" s="262">
        <v>209945</v>
      </c>
      <c r="J38" s="261">
        <v>19462554</v>
      </c>
    </row>
    <row r="39" spans="1:11" x14ac:dyDescent="0.2">
      <c r="A39" s="47" t="s">
        <v>114</v>
      </c>
      <c r="B39" s="266">
        <v>830196</v>
      </c>
      <c r="C39" s="266">
        <v>1147337</v>
      </c>
      <c r="D39" s="266">
        <v>388343</v>
      </c>
      <c r="E39" s="266">
        <v>70240</v>
      </c>
      <c r="F39" s="266" t="s">
        <v>84</v>
      </c>
      <c r="G39" s="270" t="s">
        <v>84</v>
      </c>
      <c r="H39" s="267">
        <v>2436116</v>
      </c>
      <c r="I39" s="267" t="s">
        <v>84</v>
      </c>
      <c r="J39" s="268">
        <v>2436116</v>
      </c>
    </row>
    <row r="40" spans="1:11" ht="14.25" x14ac:dyDescent="0.2">
      <c r="A40" s="410" t="s">
        <v>401</v>
      </c>
      <c r="B40" s="411">
        <f t="shared" ref="B40:J40" si="6">SUM(B36:B39)</f>
        <v>3263875</v>
      </c>
      <c r="C40" s="411">
        <f t="shared" si="6"/>
        <v>9549398</v>
      </c>
      <c r="D40" s="411">
        <f t="shared" si="6"/>
        <v>7135058</v>
      </c>
      <c r="E40" s="411">
        <f t="shared" si="6"/>
        <v>10844290</v>
      </c>
      <c r="F40" s="411">
        <f t="shared" si="6"/>
        <v>16607002</v>
      </c>
      <c r="G40" s="278">
        <f t="shared" si="6"/>
        <v>21245070</v>
      </c>
      <c r="H40" s="412">
        <f t="shared" si="6"/>
        <v>30792621</v>
      </c>
      <c r="I40" s="412">
        <f t="shared" si="6"/>
        <v>37852072</v>
      </c>
      <c r="J40" s="281">
        <f t="shared" si="6"/>
        <v>68644693</v>
      </c>
      <c r="K40" t="s">
        <v>252</v>
      </c>
    </row>
    <row r="41" spans="1:11" x14ac:dyDescent="0.2">
      <c r="A41" s="230"/>
      <c r="B41" s="413"/>
      <c r="C41" s="413"/>
      <c r="D41" s="413"/>
      <c r="E41" s="413"/>
      <c r="F41" s="413"/>
      <c r="G41" s="413"/>
      <c r="H41" s="414"/>
      <c r="I41" s="414"/>
      <c r="J41" s="415"/>
      <c r="K41" s="408"/>
    </row>
    <row r="42" spans="1:11" x14ac:dyDescent="0.2">
      <c r="A42" s="209" t="s">
        <v>112</v>
      </c>
      <c r="B42" s="282"/>
      <c r="C42" s="282"/>
      <c r="D42" s="282"/>
      <c r="E42" s="282"/>
      <c r="F42" s="282"/>
      <c r="G42" s="282"/>
      <c r="H42" s="284"/>
      <c r="I42" s="284"/>
      <c r="J42" s="285"/>
    </row>
    <row r="43" spans="1:11" ht="14.25" x14ac:dyDescent="0.2">
      <c r="A43" s="180" t="s">
        <v>237</v>
      </c>
      <c r="B43" s="271" t="str">
        <f>IF(B36&lt;&gt;"-",B36/B$40,"-")</f>
        <v>-</v>
      </c>
      <c r="C43" s="271" t="str">
        <f t="shared" ref="C43:J43" si="7">IF(C36&lt;&gt;"-",C36/C$40,"-")</f>
        <v>-</v>
      </c>
      <c r="D43" s="272" t="str">
        <f t="shared" si="7"/>
        <v>-</v>
      </c>
      <c r="E43" s="271">
        <f t="shared" si="7"/>
        <v>1.3900034027123951E-2</v>
      </c>
      <c r="F43" s="271">
        <f t="shared" si="7"/>
        <v>0.19392332222275882</v>
      </c>
      <c r="G43" s="271">
        <f t="shared" si="7"/>
        <v>0.91969991155595154</v>
      </c>
      <c r="H43" s="273">
        <f t="shared" si="7"/>
        <v>4.895198755571992E-3</v>
      </c>
      <c r="I43" s="273">
        <f t="shared" si="7"/>
        <v>0.60127683366976581</v>
      </c>
      <c r="J43" s="274">
        <f t="shared" si="7"/>
        <v>0.33375209355222846</v>
      </c>
    </row>
    <row r="44" spans="1:11" x14ac:dyDescent="0.2">
      <c r="A44" s="47" t="s">
        <v>304</v>
      </c>
      <c r="B44" s="275" t="str">
        <f t="shared" ref="B44:J44" si="8">IF(B37&lt;&gt;"-",B37/B$40,"-")</f>
        <v>-</v>
      </c>
      <c r="C44" s="275">
        <f t="shared" si="8"/>
        <v>6.0901221207870903E-3</v>
      </c>
      <c r="D44" s="275">
        <f t="shared" si="8"/>
        <v>0.1021909002001105</v>
      </c>
      <c r="E44" s="275">
        <f t="shared" si="8"/>
        <v>0.75301057053988785</v>
      </c>
      <c r="F44" s="275">
        <f t="shared" si="8"/>
        <v>0.79343472108933333</v>
      </c>
      <c r="G44" s="275">
        <f t="shared" si="8"/>
        <v>8.0300088444048429E-2</v>
      </c>
      <c r="H44" s="276">
        <f t="shared" si="8"/>
        <v>0.29075667186628901</v>
      </c>
      <c r="I44" s="276">
        <f t="shared" si="8"/>
        <v>0.39317670641649421</v>
      </c>
      <c r="J44" s="277">
        <f t="shared" si="8"/>
        <v>0.3472331502742681</v>
      </c>
    </row>
    <row r="45" spans="1:11" x14ac:dyDescent="0.2">
      <c r="A45" s="180" t="s">
        <v>113</v>
      </c>
      <c r="B45" s="271">
        <f t="shared" ref="B45:J45" si="9">IF(B38&lt;&gt;"-",B38/B$40,"-")</f>
        <v>0.7456409942169967</v>
      </c>
      <c r="C45" s="271">
        <f t="shared" si="9"/>
        <v>0.87376230417875556</v>
      </c>
      <c r="D45" s="272">
        <f t="shared" si="9"/>
        <v>0.84338165155770284</v>
      </c>
      <c r="E45" s="271">
        <f t="shared" si="9"/>
        <v>0.22661225400648635</v>
      </c>
      <c r="F45" s="271">
        <f t="shared" si="9"/>
        <v>1.2641956687907907E-2</v>
      </c>
      <c r="G45" s="269" t="str">
        <f t="shared" si="9"/>
        <v>-</v>
      </c>
      <c r="H45" s="273">
        <f t="shared" si="9"/>
        <v>0.62523450017457105</v>
      </c>
      <c r="I45" s="273">
        <f t="shared" si="9"/>
        <v>5.5464599137399926E-3</v>
      </c>
      <c r="J45" s="274">
        <f t="shared" si="9"/>
        <v>0.28352598211780189</v>
      </c>
    </row>
    <row r="46" spans="1:11" x14ac:dyDescent="0.2">
      <c r="A46" s="47" t="s">
        <v>114</v>
      </c>
      <c r="B46" s="275">
        <f t="shared" ref="B46:J46" si="10">IF(B39&lt;&gt;"-",B39/B$40,"-")</f>
        <v>0.25435900578300336</v>
      </c>
      <c r="C46" s="275">
        <f t="shared" si="10"/>
        <v>0.12014757370045735</v>
      </c>
      <c r="D46" s="275">
        <f t="shared" si="10"/>
        <v>5.4427448242186677E-2</v>
      </c>
      <c r="E46" s="275">
        <f t="shared" si="10"/>
        <v>6.4771414265018734E-3</v>
      </c>
      <c r="F46" s="275" t="str">
        <f t="shared" si="10"/>
        <v>-</v>
      </c>
      <c r="G46" s="270" t="str">
        <f t="shared" si="10"/>
        <v>-</v>
      </c>
      <c r="H46" s="276">
        <f t="shared" si="10"/>
        <v>7.9113629203567959E-2</v>
      </c>
      <c r="I46" s="276" t="str">
        <f t="shared" si="10"/>
        <v>-</v>
      </c>
      <c r="J46" s="277">
        <f t="shared" si="10"/>
        <v>3.5488774055701583E-2</v>
      </c>
    </row>
    <row r="47" spans="1:11" ht="14.25" x14ac:dyDescent="0.2">
      <c r="A47" s="410" t="s">
        <v>401</v>
      </c>
      <c r="B47" s="419">
        <f t="shared" ref="B47:J47" si="11">IF(B40&lt;&gt;"-",B40/B$40,"-")</f>
        <v>1</v>
      </c>
      <c r="C47" s="419">
        <f t="shared" si="11"/>
        <v>1</v>
      </c>
      <c r="D47" s="419">
        <f t="shared" si="11"/>
        <v>1</v>
      </c>
      <c r="E47" s="419">
        <f t="shared" si="11"/>
        <v>1</v>
      </c>
      <c r="F47" s="419">
        <f t="shared" si="11"/>
        <v>1</v>
      </c>
      <c r="G47" s="279">
        <f t="shared" si="11"/>
        <v>1</v>
      </c>
      <c r="H47" s="420">
        <f t="shared" si="11"/>
        <v>1</v>
      </c>
      <c r="I47" s="420">
        <f t="shared" si="11"/>
        <v>1</v>
      </c>
      <c r="J47" s="280">
        <f t="shared" si="11"/>
        <v>1</v>
      </c>
    </row>
    <row r="48" spans="1:11" x14ac:dyDescent="0.2">
      <c r="A48" s="8" t="s">
        <v>440</v>
      </c>
    </row>
    <row r="49" spans="1:10" x14ac:dyDescent="0.2">
      <c r="A49" s="15" t="s">
        <v>585</v>
      </c>
    </row>
    <row r="50" spans="1:10" x14ac:dyDescent="0.2">
      <c r="A50" s="15" t="s">
        <v>62</v>
      </c>
    </row>
    <row r="51" spans="1:10" x14ac:dyDescent="0.2">
      <c r="A51" s="8" t="s">
        <v>734</v>
      </c>
    </row>
    <row r="52" spans="1:10" s="14" customFormat="1" ht="11.25" x14ac:dyDescent="0.2">
      <c r="A52" s="171" t="s">
        <v>722</v>
      </c>
      <c r="B52" s="199"/>
      <c r="D52" s="163"/>
    </row>
    <row r="53" spans="1:10" s="14" customFormat="1" ht="11.25" x14ac:dyDescent="0.2">
      <c r="A53" s="171"/>
      <c r="B53" s="199"/>
      <c r="D53" s="163"/>
    </row>
    <row r="55" spans="1:10" ht="82.5" customHeight="1" x14ac:dyDescent="0.2">
      <c r="A55" s="810" t="s">
        <v>731</v>
      </c>
      <c r="B55" s="810"/>
      <c r="C55" s="810"/>
      <c r="D55" s="810"/>
      <c r="E55" s="810"/>
      <c r="F55" s="810"/>
      <c r="G55" s="810"/>
      <c r="H55" s="810"/>
      <c r="I55" s="810"/>
      <c r="J55" s="810"/>
    </row>
    <row r="56" spans="1:10" x14ac:dyDescent="0.2">
      <c r="A56" s="47"/>
      <c r="B56" s="47"/>
      <c r="C56" s="47"/>
      <c r="D56" s="47"/>
      <c r="E56" s="47"/>
      <c r="F56" s="47"/>
      <c r="G56" s="47"/>
      <c r="J56" s="47"/>
    </row>
    <row r="57" spans="1:10" ht="39" customHeight="1" x14ac:dyDescent="0.2">
      <c r="A57" s="811" t="s">
        <v>558</v>
      </c>
      <c r="B57" s="811"/>
      <c r="C57" s="811"/>
      <c r="D57" s="811"/>
      <c r="E57" s="811"/>
      <c r="F57" s="811"/>
      <c r="G57" s="811"/>
      <c r="H57" s="811"/>
      <c r="I57" s="811"/>
      <c r="J57" s="811"/>
    </row>
    <row r="58" spans="1:10" x14ac:dyDescent="0.2">
      <c r="A58" s="47"/>
      <c r="B58" s="47"/>
      <c r="C58" s="47"/>
      <c r="D58" s="47"/>
      <c r="E58" s="47"/>
      <c r="F58" s="47"/>
      <c r="G58" s="47"/>
      <c r="J58" s="47"/>
    </row>
    <row r="59" spans="1:10" ht="39.75" customHeight="1" x14ac:dyDescent="0.2">
      <c r="A59" s="810" t="s">
        <v>732</v>
      </c>
      <c r="B59" s="812"/>
      <c r="C59" s="812"/>
      <c r="D59" s="812"/>
      <c r="E59" s="812"/>
      <c r="F59" s="812"/>
      <c r="G59" s="812"/>
      <c r="H59" s="812"/>
      <c r="I59" s="812"/>
      <c r="J59" s="812"/>
    </row>
    <row r="60" spans="1:10" x14ac:dyDescent="0.2">
      <c r="A60" s="47"/>
      <c r="B60" s="47"/>
      <c r="C60" s="47"/>
      <c r="D60" s="47"/>
      <c r="E60" s="47"/>
      <c r="F60" s="47"/>
      <c r="G60" s="47"/>
      <c r="J60" s="47"/>
    </row>
    <row r="61" spans="1:10" ht="36.75" customHeight="1" x14ac:dyDescent="0.2">
      <c r="A61" s="810" t="s">
        <v>559</v>
      </c>
      <c r="B61" s="810"/>
      <c r="C61" s="810"/>
      <c r="D61" s="810"/>
      <c r="E61" s="810"/>
      <c r="F61" s="810"/>
      <c r="G61" s="810"/>
      <c r="H61" s="810"/>
      <c r="I61" s="810"/>
      <c r="J61" s="810"/>
    </row>
    <row r="62" spans="1:10" x14ac:dyDescent="0.2">
      <c r="A62" s="47"/>
      <c r="B62" s="47"/>
      <c r="C62" s="47"/>
      <c r="D62" s="47"/>
      <c r="E62" s="47"/>
      <c r="F62" s="47"/>
      <c r="G62" s="47"/>
      <c r="J62" s="47"/>
    </row>
    <row r="63" spans="1:10" ht="27" customHeight="1" x14ac:dyDescent="0.2">
      <c r="A63" s="810" t="s">
        <v>560</v>
      </c>
      <c r="B63" s="810"/>
      <c r="C63" s="810"/>
      <c r="D63" s="810"/>
      <c r="E63" s="810"/>
      <c r="F63" s="810"/>
      <c r="G63" s="810"/>
      <c r="H63" s="810"/>
      <c r="I63" s="810"/>
      <c r="J63" s="810"/>
    </row>
    <row r="64" spans="1:10" x14ac:dyDescent="0.2">
      <c r="A64" s="47"/>
      <c r="B64" s="47"/>
      <c r="C64" s="47"/>
      <c r="D64" s="47"/>
      <c r="E64" s="47"/>
      <c r="F64" s="47"/>
      <c r="G64" s="47"/>
      <c r="J64" s="47"/>
    </row>
    <row r="65" spans="1:10" ht="170.25" customHeight="1" x14ac:dyDescent="0.2">
      <c r="A65" s="810" t="s">
        <v>561</v>
      </c>
      <c r="B65" s="810"/>
      <c r="C65" s="810"/>
      <c r="D65" s="810"/>
      <c r="E65" s="810"/>
      <c r="F65" s="810"/>
      <c r="G65" s="810"/>
      <c r="H65" s="810"/>
      <c r="I65" s="810"/>
      <c r="J65" s="810"/>
    </row>
  </sheetData>
  <mergeCells count="6">
    <mergeCell ref="A65:J65"/>
    <mergeCell ref="A55:J55"/>
    <mergeCell ref="A57:J57"/>
    <mergeCell ref="A59:J59"/>
    <mergeCell ref="A61:J61"/>
    <mergeCell ref="A63:J63"/>
  </mergeCells>
  <phoneticPr fontId="3" type="noConversion"/>
  <pageMargins left="0.59055118110236227" right="0.59055118110236227" top="0.78740157480314965" bottom="0.78740157480314965" header="0.39370078740157483" footer="0.39370078740157483"/>
  <pageSetup paperSize="9" scale="72" firstPageNumber="6" fitToHeight="2" orientation="landscape" useFirstPageNumber="1" r:id="rId1"/>
  <headerFooter alignWithMargins="0">
    <oddHeader>&amp;RLes finances des groupements à fiscalité propre en 2023</oddHeader>
    <oddFooter>&amp;LDirection Générale des collectivités locale / DESL&amp;C&amp;P&amp;RMise en ligne : janvier 2025</oddFooter>
    <evenHeader>&amp;RLes finances des groupements à fiscalité propre en 2019</evenHeader>
    <evenFooter>&amp;LDirection Générale des collectivités locale / DESL&amp;C7&amp;RMise en ligne : mai 2021</evenFooter>
    <firstHeader>&amp;RLes finances des groupements à fiscalité propre en 2019</firstHeader>
    <firstFooter>&amp;LDirection Générale des collectivités locale / DESL&amp;C6&amp;RMise en ligne : mai 2021</firstFooter>
  </headerFooter>
  <rowBreaks count="1" manualBreakCount="1">
    <brk id="5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21"/>
  <sheetViews>
    <sheetView zoomScaleNormal="100" zoomScaleSheetLayoutView="85" zoomScalePageLayoutView="70" workbookViewId="0"/>
  </sheetViews>
  <sheetFormatPr baseColWidth="10" defaultColWidth="11.42578125" defaultRowHeight="12.75" customHeight="1" x14ac:dyDescent="0.2"/>
  <cols>
    <col min="1" max="1" width="77.425781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2" ht="19.5" customHeight="1" x14ac:dyDescent="0.25">
      <c r="A1" s="434" t="s">
        <v>735</v>
      </c>
    </row>
    <row r="2" spans="1:12" ht="12.75" customHeight="1" thickBot="1" x14ac:dyDescent="0.25">
      <c r="J2" s="435" t="s">
        <v>64</v>
      </c>
    </row>
    <row r="3" spans="1:12" ht="14.25" customHeight="1" x14ac:dyDescent="0.2">
      <c r="A3" s="436" t="s">
        <v>736</v>
      </c>
      <c r="B3" s="480" t="s">
        <v>34</v>
      </c>
      <c r="C3" s="480" t="s">
        <v>455</v>
      </c>
      <c r="D3" s="480" t="s">
        <v>457</v>
      </c>
      <c r="E3" s="480" t="s">
        <v>97</v>
      </c>
      <c r="F3" s="480" t="s">
        <v>267</v>
      </c>
      <c r="G3" s="481">
        <v>300000</v>
      </c>
      <c r="H3" s="482" t="s">
        <v>283</v>
      </c>
      <c r="I3" s="482" t="s">
        <v>283</v>
      </c>
      <c r="J3" s="482" t="s">
        <v>61</v>
      </c>
    </row>
    <row r="4" spans="1:12" ht="14.25" customHeight="1" x14ac:dyDescent="0.2">
      <c r="A4" s="437" t="s">
        <v>153</v>
      </c>
      <c r="B4" s="483" t="s">
        <v>454</v>
      </c>
      <c r="C4" s="483" t="s">
        <v>35</v>
      </c>
      <c r="D4" s="483" t="s">
        <v>35</v>
      </c>
      <c r="E4" s="483" t="s">
        <v>35</v>
      </c>
      <c r="F4" s="483" t="s">
        <v>35</v>
      </c>
      <c r="G4" s="483" t="s">
        <v>36</v>
      </c>
      <c r="H4" s="484" t="s">
        <v>281</v>
      </c>
      <c r="I4" s="484" t="s">
        <v>282</v>
      </c>
      <c r="J4" s="484" t="s">
        <v>106</v>
      </c>
    </row>
    <row r="5" spans="1:12" ht="14.25" customHeight="1" thickBot="1" x14ac:dyDescent="0.25">
      <c r="A5" s="438" t="s">
        <v>65</v>
      </c>
      <c r="B5" s="485" t="s">
        <v>36</v>
      </c>
      <c r="C5" s="485" t="s">
        <v>456</v>
      </c>
      <c r="D5" s="485" t="s">
        <v>99</v>
      </c>
      <c r="E5" s="485" t="s">
        <v>100</v>
      </c>
      <c r="F5" s="485" t="s">
        <v>268</v>
      </c>
      <c r="G5" s="485" t="s">
        <v>101</v>
      </c>
      <c r="H5" s="486" t="s">
        <v>100</v>
      </c>
      <c r="I5" s="486" t="s">
        <v>101</v>
      </c>
      <c r="J5" s="486" t="s">
        <v>265</v>
      </c>
    </row>
    <row r="6" spans="1:12" ht="12.75" customHeight="1" x14ac:dyDescent="0.2">
      <c r="B6" s="422"/>
      <c r="C6" s="422"/>
      <c r="D6" s="422"/>
      <c r="E6" s="422"/>
      <c r="F6" s="422"/>
      <c r="G6" s="422"/>
      <c r="H6" s="422"/>
      <c r="I6" s="422"/>
      <c r="J6" s="422"/>
    </row>
    <row r="7" spans="1:12" ht="14.1" customHeight="1" x14ac:dyDescent="0.25">
      <c r="A7" s="332" t="s">
        <v>115</v>
      </c>
      <c r="B7" s="468">
        <v>1433.53725027</v>
      </c>
      <c r="C7" s="468">
        <v>3634.3045561899999</v>
      </c>
      <c r="D7" s="468">
        <v>2713.0372656700001</v>
      </c>
      <c r="E7" s="468">
        <v>4558.1397229599997</v>
      </c>
      <c r="F7" s="468">
        <v>8006.8466046900003</v>
      </c>
      <c r="G7" s="468">
        <v>11004.51195305</v>
      </c>
      <c r="H7" s="469">
        <v>12339.01879509</v>
      </c>
      <c r="I7" s="469">
        <v>19011.358557740001</v>
      </c>
      <c r="J7" s="469">
        <v>31350.377352830001</v>
      </c>
      <c r="L7" s="510"/>
    </row>
    <row r="8" spans="1:12" ht="14.1" customHeight="1" x14ac:dyDescent="0.2">
      <c r="A8" s="333" t="s">
        <v>116</v>
      </c>
      <c r="B8" s="470">
        <v>365.48926996</v>
      </c>
      <c r="C8" s="470">
        <v>1004.38017717</v>
      </c>
      <c r="D8" s="470">
        <v>717.75422176999996</v>
      </c>
      <c r="E8" s="470">
        <v>1281.93902703</v>
      </c>
      <c r="F8" s="470">
        <v>2229.35823794</v>
      </c>
      <c r="G8" s="470">
        <v>2826.8927495600001</v>
      </c>
      <c r="H8" s="330">
        <v>3369.5626959299998</v>
      </c>
      <c r="I8" s="330">
        <v>5056.2509874999996</v>
      </c>
      <c r="J8" s="330">
        <v>8425.8136834300003</v>
      </c>
    </row>
    <row r="9" spans="1:12" ht="14.1" customHeight="1" x14ac:dyDescent="0.2">
      <c r="A9" s="334" t="s">
        <v>117</v>
      </c>
      <c r="B9" s="471">
        <v>583.93354674</v>
      </c>
      <c r="C9" s="471">
        <v>1488.9777311600001</v>
      </c>
      <c r="D9" s="471">
        <v>1181.03979961</v>
      </c>
      <c r="E9" s="471">
        <v>1845.01159719</v>
      </c>
      <c r="F9" s="471">
        <v>3171.0358634099998</v>
      </c>
      <c r="G9" s="471">
        <v>3602.3334634399998</v>
      </c>
      <c r="H9" s="472">
        <v>5098.9626747000002</v>
      </c>
      <c r="I9" s="472">
        <v>6773.3693268500001</v>
      </c>
      <c r="J9" s="472">
        <v>11872.332001549999</v>
      </c>
    </row>
    <row r="10" spans="1:12" ht="14.1" customHeight="1" x14ac:dyDescent="0.2">
      <c r="A10" s="333" t="s">
        <v>118</v>
      </c>
      <c r="B10" s="470">
        <v>18.787062939999998</v>
      </c>
      <c r="C10" s="470">
        <v>46.151355469999999</v>
      </c>
      <c r="D10" s="470">
        <v>32.889584919999997</v>
      </c>
      <c r="E10" s="470">
        <v>67.463927600000005</v>
      </c>
      <c r="F10" s="470">
        <v>194.33643974</v>
      </c>
      <c r="G10" s="470">
        <v>353.33907707999998</v>
      </c>
      <c r="H10" s="330">
        <v>165.29193093000001</v>
      </c>
      <c r="I10" s="330">
        <v>547.67551681999998</v>
      </c>
      <c r="J10" s="330">
        <v>712.96744775000002</v>
      </c>
    </row>
    <row r="11" spans="1:12" ht="14.1" customHeight="1" x14ac:dyDescent="0.2">
      <c r="A11" s="334" t="s">
        <v>119</v>
      </c>
      <c r="B11" s="471">
        <v>389.69872100999999</v>
      </c>
      <c r="C11" s="471">
        <v>913.86509625999997</v>
      </c>
      <c r="D11" s="471">
        <v>659.13572047000002</v>
      </c>
      <c r="E11" s="471">
        <v>1132.4517175000001</v>
      </c>
      <c r="F11" s="471">
        <v>1977.3390703099999</v>
      </c>
      <c r="G11" s="471">
        <v>3633.38222137</v>
      </c>
      <c r="H11" s="472">
        <v>3095.15125524</v>
      </c>
      <c r="I11" s="472">
        <v>5610.7212916799999</v>
      </c>
      <c r="J11" s="472">
        <v>8705.8725469199999</v>
      </c>
    </row>
    <row r="12" spans="1:12" ht="14.1" customHeight="1" x14ac:dyDescent="0.2">
      <c r="A12" s="333" t="s">
        <v>120</v>
      </c>
      <c r="B12" s="470">
        <v>75.628649620000004</v>
      </c>
      <c r="C12" s="470">
        <v>180.93019613000001</v>
      </c>
      <c r="D12" s="470">
        <v>122.21793889999999</v>
      </c>
      <c r="E12" s="470">
        <v>231.27345364000001</v>
      </c>
      <c r="F12" s="470">
        <v>434.77699329000001</v>
      </c>
      <c r="G12" s="470">
        <v>588.56444160000001</v>
      </c>
      <c r="H12" s="330">
        <v>610.05023829000004</v>
      </c>
      <c r="I12" s="330">
        <v>1023.34143489</v>
      </c>
      <c r="J12" s="330">
        <v>1633.39167318</v>
      </c>
    </row>
    <row r="13" spans="1:12" ht="14.1" customHeight="1" x14ac:dyDescent="0.25">
      <c r="A13" s="335" t="s">
        <v>121</v>
      </c>
      <c r="B13" s="473">
        <v>1710.92413364</v>
      </c>
      <c r="C13" s="473">
        <v>4383.7171160799999</v>
      </c>
      <c r="D13" s="473">
        <v>3256.7913936499999</v>
      </c>
      <c r="E13" s="473">
        <v>5548.0431668000001</v>
      </c>
      <c r="F13" s="473">
        <v>10015.60582879</v>
      </c>
      <c r="G13" s="473">
        <v>13725.34448491</v>
      </c>
      <c r="H13" s="474">
        <v>14899.475810170001</v>
      </c>
      <c r="I13" s="474">
        <v>23740.950313699999</v>
      </c>
      <c r="J13" s="474">
        <v>38640.426123869998</v>
      </c>
    </row>
    <row r="14" spans="1:12" ht="14.1" customHeight="1" x14ac:dyDescent="0.2">
      <c r="A14" s="333" t="s">
        <v>63</v>
      </c>
      <c r="B14" s="470">
        <v>1056.44708449</v>
      </c>
      <c r="C14" s="470">
        <v>2631.73332699</v>
      </c>
      <c r="D14" s="470">
        <v>1900.87700855</v>
      </c>
      <c r="E14" s="470">
        <v>3285.71169319</v>
      </c>
      <c r="F14" s="470">
        <v>5978.5561972799997</v>
      </c>
      <c r="G14" s="470">
        <v>7153.1908526699999</v>
      </c>
      <c r="H14" s="330">
        <v>8874.7691132199998</v>
      </c>
      <c r="I14" s="330">
        <v>13131.74704995</v>
      </c>
      <c r="J14" s="330">
        <v>22006.516163169999</v>
      </c>
    </row>
    <row r="15" spans="1:12" ht="14.1" customHeight="1" x14ac:dyDescent="0.2">
      <c r="A15" s="334" t="s">
        <v>122</v>
      </c>
      <c r="B15" s="471">
        <v>377.37747919999998</v>
      </c>
      <c r="C15" s="471">
        <v>525.65935575000003</v>
      </c>
      <c r="D15" s="471">
        <v>283.18646316000002</v>
      </c>
      <c r="E15" s="471">
        <v>411.24157425999999</v>
      </c>
      <c r="F15" s="471">
        <v>814.71182082999997</v>
      </c>
      <c r="G15" s="471">
        <v>-219.71745834000001</v>
      </c>
      <c r="H15" s="472">
        <v>1597.46487237</v>
      </c>
      <c r="I15" s="472">
        <v>594.99436248999996</v>
      </c>
      <c r="J15" s="472">
        <v>2192.4592348599999</v>
      </c>
    </row>
    <row r="16" spans="1:12" ht="14.1" customHeight="1" x14ac:dyDescent="0.2">
      <c r="A16" s="539" t="s">
        <v>123</v>
      </c>
      <c r="B16" s="540">
        <v>679.06960529000003</v>
      </c>
      <c r="C16" s="540">
        <v>2106.07397124</v>
      </c>
      <c r="D16" s="540">
        <v>1617.6905453899999</v>
      </c>
      <c r="E16" s="540">
        <v>2874.4701189299999</v>
      </c>
      <c r="F16" s="540">
        <v>5163.8443764499998</v>
      </c>
      <c r="G16" s="540">
        <v>7372.90831101</v>
      </c>
      <c r="H16" s="370">
        <v>7277.3042408499996</v>
      </c>
      <c r="I16" s="370">
        <v>12536.752687460001</v>
      </c>
      <c r="J16" s="370">
        <v>19814.056928310001</v>
      </c>
      <c r="K16" s="510"/>
      <c r="L16" s="510"/>
    </row>
    <row r="17" spans="1:13" ht="14.1" customHeight="1" x14ac:dyDescent="0.2">
      <c r="A17" s="541" t="s">
        <v>124</v>
      </c>
      <c r="B17" s="542">
        <v>287.08155677000002</v>
      </c>
      <c r="C17" s="542">
        <v>857.62330967000003</v>
      </c>
      <c r="D17" s="542">
        <v>662.31895372999998</v>
      </c>
      <c r="E17" s="542">
        <v>1266.9600630499999</v>
      </c>
      <c r="F17" s="542">
        <v>2422.9857189999998</v>
      </c>
      <c r="G17" s="542">
        <v>4285.0159909399999</v>
      </c>
      <c r="H17" s="543">
        <v>3073.9838832199998</v>
      </c>
      <c r="I17" s="543">
        <v>6708.0017099400002</v>
      </c>
      <c r="J17" s="543">
        <v>9781.9855931599996</v>
      </c>
    </row>
    <row r="18" spans="1:13" ht="14.1" customHeight="1" x14ac:dyDescent="0.2">
      <c r="A18" s="539" t="s">
        <v>125</v>
      </c>
      <c r="B18" s="540">
        <v>153.92475875</v>
      </c>
      <c r="C18" s="540">
        <v>431.01431971</v>
      </c>
      <c r="D18" s="540">
        <v>371.74940241000002</v>
      </c>
      <c r="E18" s="540">
        <v>784.78502161999995</v>
      </c>
      <c r="F18" s="540">
        <v>1527.29721473</v>
      </c>
      <c r="G18" s="540">
        <v>3188.3244173600001</v>
      </c>
      <c r="H18" s="370">
        <v>1741.4735024900001</v>
      </c>
      <c r="I18" s="370">
        <v>4715.6216320900003</v>
      </c>
      <c r="J18" s="370">
        <v>6457.0951345800004</v>
      </c>
    </row>
    <row r="19" spans="1:13" ht="14.1" customHeight="1" x14ac:dyDescent="0.2">
      <c r="A19" s="560" t="s">
        <v>126</v>
      </c>
      <c r="B19" s="561">
        <v>5.4558036599999999</v>
      </c>
      <c r="C19" s="561">
        <v>13.2321078</v>
      </c>
      <c r="D19" s="561">
        <v>9.4089606700000008</v>
      </c>
      <c r="E19" s="561">
        <v>13.89984759</v>
      </c>
      <c r="F19" s="561">
        <v>31.13272843</v>
      </c>
      <c r="G19" s="561">
        <v>47.07361255</v>
      </c>
      <c r="H19" s="562">
        <v>41.996719720000002</v>
      </c>
      <c r="I19" s="562">
        <v>78.206340979999993</v>
      </c>
      <c r="J19" s="562">
        <v>120.20306069999999</v>
      </c>
    </row>
    <row r="20" spans="1:13" ht="14.1" customHeight="1" x14ac:dyDescent="0.2">
      <c r="A20" s="676" t="s">
        <v>466</v>
      </c>
      <c r="B20" s="540">
        <v>127.70099436</v>
      </c>
      <c r="C20" s="540">
        <v>413.37688215999998</v>
      </c>
      <c r="D20" s="540">
        <v>281.16059065000002</v>
      </c>
      <c r="E20" s="540">
        <v>468.27519383999999</v>
      </c>
      <c r="F20" s="540">
        <v>864.55577584000002</v>
      </c>
      <c r="G20" s="540">
        <v>1049.6179610300001</v>
      </c>
      <c r="H20" s="370">
        <v>1290.5136610100001</v>
      </c>
      <c r="I20" s="370">
        <v>1914.1737368700001</v>
      </c>
      <c r="J20" s="370">
        <v>3204.6873978799999</v>
      </c>
    </row>
    <row r="21" spans="1:13" ht="14.1" customHeight="1" x14ac:dyDescent="0.2">
      <c r="A21" s="560" t="s">
        <v>127</v>
      </c>
      <c r="B21" s="561">
        <v>138.19946730999999</v>
      </c>
      <c r="C21" s="561">
        <v>343.81782304000001</v>
      </c>
      <c r="D21" s="561">
        <v>257.40834345000002</v>
      </c>
      <c r="E21" s="561">
        <v>349.49648912999999</v>
      </c>
      <c r="F21" s="561">
        <v>404.29937386</v>
      </c>
      <c r="G21" s="561">
        <v>485.44341057000003</v>
      </c>
      <c r="H21" s="562">
        <v>1088.9221229299999</v>
      </c>
      <c r="I21" s="562">
        <v>889.74278443000003</v>
      </c>
      <c r="J21" s="562">
        <v>1978.6649073599999</v>
      </c>
    </row>
    <row r="22" spans="1:13" ht="14.1" customHeight="1" x14ac:dyDescent="0.2">
      <c r="A22" s="539" t="s">
        <v>128</v>
      </c>
      <c r="B22" s="540">
        <v>176.21147959999999</v>
      </c>
      <c r="C22" s="540">
        <v>433.96564747999997</v>
      </c>
      <c r="D22" s="540">
        <v>364.26969769999999</v>
      </c>
      <c r="E22" s="540">
        <v>520.62670498</v>
      </c>
      <c r="F22" s="540">
        <v>965.48093312000003</v>
      </c>
      <c r="G22" s="540">
        <v>1251.8017829999999</v>
      </c>
      <c r="H22" s="370">
        <v>1495.0735297599999</v>
      </c>
      <c r="I22" s="370">
        <v>2217.2827161199998</v>
      </c>
      <c r="J22" s="370">
        <v>3712.3562458800002</v>
      </c>
    </row>
    <row r="23" spans="1:13" ht="14.1" customHeight="1" x14ac:dyDescent="0.2">
      <c r="A23" s="563" t="s">
        <v>129</v>
      </c>
      <c r="B23" s="564">
        <v>52.98454547</v>
      </c>
      <c r="C23" s="564">
        <v>116.5770089</v>
      </c>
      <c r="D23" s="564">
        <v>71.917390220000001</v>
      </c>
      <c r="E23" s="564">
        <v>125.24821645</v>
      </c>
      <c r="F23" s="564">
        <v>244.28360552999999</v>
      </c>
      <c r="G23" s="564">
        <v>549.89244772999996</v>
      </c>
      <c r="H23" s="565">
        <v>366.72716104</v>
      </c>
      <c r="I23" s="565">
        <v>794.17605326</v>
      </c>
      <c r="J23" s="565">
        <v>1160.9032142999999</v>
      </c>
      <c r="M23" s="510"/>
    </row>
    <row r="24" spans="1:13" ht="14.1" customHeight="1" x14ac:dyDescent="0.25">
      <c r="A24" s="547" t="s">
        <v>130</v>
      </c>
      <c r="B24" s="548">
        <v>277.38688337000002</v>
      </c>
      <c r="C24" s="548">
        <v>749.41255989000001</v>
      </c>
      <c r="D24" s="548">
        <v>543.75412798000002</v>
      </c>
      <c r="E24" s="548">
        <v>989.90344384000002</v>
      </c>
      <c r="F24" s="548">
        <v>2008.7592241</v>
      </c>
      <c r="G24" s="548">
        <v>2720.83253186</v>
      </c>
      <c r="H24" s="354">
        <v>2560.45701508</v>
      </c>
      <c r="I24" s="354">
        <v>4729.5917559600002</v>
      </c>
      <c r="J24" s="354">
        <v>7290.0487710400002</v>
      </c>
    </row>
    <row r="25" spans="1:13" ht="14.1" customHeight="1" x14ac:dyDescent="0.25">
      <c r="A25" s="566" t="s">
        <v>131</v>
      </c>
      <c r="B25" s="567">
        <v>185.36600633</v>
      </c>
      <c r="C25" s="567">
        <v>541.48505516</v>
      </c>
      <c r="D25" s="567">
        <v>399.94896046000002</v>
      </c>
      <c r="E25" s="567">
        <v>704.76309377999996</v>
      </c>
      <c r="F25" s="567">
        <v>1250.3754707200001</v>
      </c>
      <c r="G25" s="567">
        <v>1449.45745723</v>
      </c>
      <c r="H25" s="568">
        <v>1831.5631157299999</v>
      </c>
      <c r="I25" s="568">
        <v>2699.8329279499999</v>
      </c>
      <c r="J25" s="568">
        <v>4531.3960436799998</v>
      </c>
    </row>
    <row r="26" spans="1:13" ht="14.1" customHeight="1" x14ac:dyDescent="0.25">
      <c r="A26" s="547" t="s">
        <v>132</v>
      </c>
      <c r="B26" s="548">
        <v>451.96281594999999</v>
      </c>
      <c r="C26" s="548">
        <v>1059.34581011</v>
      </c>
      <c r="D26" s="548">
        <v>757.994282</v>
      </c>
      <c r="E26" s="548">
        <v>1438.2010757999999</v>
      </c>
      <c r="F26" s="548">
        <v>3176.5798208299998</v>
      </c>
      <c r="G26" s="548">
        <v>5419.08992115</v>
      </c>
      <c r="H26" s="354">
        <v>3707.5039838600001</v>
      </c>
      <c r="I26" s="354">
        <v>8595.6697419800003</v>
      </c>
      <c r="J26" s="354">
        <v>12303.173725840001</v>
      </c>
    </row>
    <row r="27" spans="1:13" ht="14.1" customHeight="1" x14ac:dyDescent="0.2">
      <c r="A27" s="560" t="s">
        <v>133</v>
      </c>
      <c r="B27" s="561">
        <v>386.59413424000002</v>
      </c>
      <c r="C27" s="561">
        <v>857.01522442999999</v>
      </c>
      <c r="D27" s="561">
        <v>592.36770243000001</v>
      </c>
      <c r="E27" s="561">
        <v>1047.68701861</v>
      </c>
      <c r="F27" s="561">
        <v>2167.4062817499998</v>
      </c>
      <c r="G27" s="561">
        <v>3822.9322696300001</v>
      </c>
      <c r="H27" s="562">
        <v>2883.6640797099999</v>
      </c>
      <c r="I27" s="562">
        <v>5990.3385513800004</v>
      </c>
      <c r="J27" s="562">
        <v>8874.0026310899993</v>
      </c>
    </row>
    <row r="28" spans="1:13" ht="14.1" customHeight="1" x14ac:dyDescent="0.2">
      <c r="A28" s="539" t="s">
        <v>134</v>
      </c>
      <c r="B28" s="540">
        <v>34.927715720000002</v>
      </c>
      <c r="C28" s="540">
        <v>124.48088783999999</v>
      </c>
      <c r="D28" s="540">
        <v>110.71379942999999</v>
      </c>
      <c r="E28" s="540">
        <v>264.36883229</v>
      </c>
      <c r="F28" s="540">
        <v>713.41453280999997</v>
      </c>
      <c r="G28" s="540">
        <v>1131.9953452499999</v>
      </c>
      <c r="H28" s="370">
        <v>534.49123527999996</v>
      </c>
      <c r="I28" s="370">
        <v>1845.40987806</v>
      </c>
      <c r="J28" s="370">
        <v>2379.9011133399999</v>
      </c>
    </row>
    <row r="29" spans="1:13" ht="14.1" customHeight="1" x14ac:dyDescent="0.2">
      <c r="A29" s="560" t="s">
        <v>135</v>
      </c>
      <c r="B29" s="561">
        <v>30.440965989999999</v>
      </c>
      <c r="C29" s="561">
        <v>77.849697840000005</v>
      </c>
      <c r="D29" s="561">
        <v>54.912780140000002</v>
      </c>
      <c r="E29" s="561">
        <v>126.1452249</v>
      </c>
      <c r="F29" s="561">
        <v>295.75900626999999</v>
      </c>
      <c r="G29" s="561">
        <v>464.16230626999999</v>
      </c>
      <c r="H29" s="562">
        <v>289.34866886999998</v>
      </c>
      <c r="I29" s="562">
        <v>759.92131254000003</v>
      </c>
      <c r="J29" s="562">
        <v>1049.2699814099999</v>
      </c>
    </row>
    <row r="30" spans="1:13" ht="14.1" customHeight="1" x14ac:dyDescent="0.25">
      <c r="A30" s="547" t="s">
        <v>136</v>
      </c>
      <c r="B30" s="548">
        <v>235.95746948999999</v>
      </c>
      <c r="C30" s="548">
        <v>476.33086859000002</v>
      </c>
      <c r="D30" s="548">
        <v>303.81546329999998</v>
      </c>
      <c r="E30" s="548">
        <v>565.20079119000002</v>
      </c>
      <c r="F30" s="548">
        <v>1251.2222494600001</v>
      </c>
      <c r="G30" s="548">
        <v>1987.25638931</v>
      </c>
      <c r="H30" s="354">
        <v>1581.3045925700001</v>
      </c>
      <c r="I30" s="354">
        <v>3238.4786387700001</v>
      </c>
      <c r="J30" s="354">
        <v>4819.7832313400004</v>
      </c>
    </row>
    <row r="31" spans="1:13" ht="14.1" customHeight="1" x14ac:dyDescent="0.2">
      <c r="A31" s="560" t="s">
        <v>137</v>
      </c>
      <c r="B31" s="561">
        <v>53.326269789999998</v>
      </c>
      <c r="C31" s="561">
        <v>115.10773453</v>
      </c>
      <c r="D31" s="561">
        <v>79.424165830000007</v>
      </c>
      <c r="E31" s="561">
        <v>128.31993883000001</v>
      </c>
      <c r="F31" s="561">
        <v>265.71321783000002</v>
      </c>
      <c r="G31" s="561">
        <v>426.70078656999999</v>
      </c>
      <c r="H31" s="562">
        <v>376.17810897999999</v>
      </c>
      <c r="I31" s="562">
        <v>692.41400439999995</v>
      </c>
      <c r="J31" s="562">
        <v>1068.59211338</v>
      </c>
    </row>
    <row r="32" spans="1:13" ht="14.1" customHeight="1" x14ac:dyDescent="0.2">
      <c r="A32" s="539" t="s">
        <v>138</v>
      </c>
      <c r="B32" s="540">
        <v>148.04637962000001</v>
      </c>
      <c r="C32" s="540">
        <v>270.87292975000003</v>
      </c>
      <c r="D32" s="540">
        <v>166.09973833999999</v>
      </c>
      <c r="E32" s="540">
        <v>290.81012011000001</v>
      </c>
      <c r="F32" s="540">
        <v>667.65811886999995</v>
      </c>
      <c r="G32" s="540">
        <v>1064.1327135700001</v>
      </c>
      <c r="H32" s="370">
        <v>875.82916781999995</v>
      </c>
      <c r="I32" s="370">
        <v>1731.79083244</v>
      </c>
      <c r="J32" s="370">
        <v>2607.6200002599999</v>
      </c>
    </row>
    <row r="33" spans="1:10" ht="14.1" customHeight="1" x14ac:dyDescent="0.2">
      <c r="A33" s="563" t="s">
        <v>139</v>
      </c>
      <c r="B33" s="564">
        <v>34.58482008</v>
      </c>
      <c r="C33" s="564">
        <v>90.350204309999995</v>
      </c>
      <c r="D33" s="564">
        <v>58.291559130000003</v>
      </c>
      <c r="E33" s="564">
        <v>146.07073224999999</v>
      </c>
      <c r="F33" s="564">
        <v>317.85091276000003</v>
      </c>
      <c r="G33" s="564">
        <v>496.42288917000002</v>
      </c>
      <c r="H33" s="565">
        <v>329.29731577000001</v>
      </c>
      <c r="I33" s="565">
        <v>814.27380192999999</v>
      </c>
      <c r="J33" s="565">
        <v>1143.5711177000001</v>
      </c>
    </row>
    <row r="34" spans="1:10" ht="14.1" customHeight="1" x14ac:dyDescent="0.25">
      <c r="A34" s="552" t="s">
        <v>140</v>
      </c>
      <c r="B34" s="548">
        <v>1885.50006622</v>
      </c>
      <c r="C34" s="548">
        <v>4693.6503663000003</v>
      </c>
      <c r="D34" s="548">
        <v>3471.0315476699998</v>
      </c>
      <c r="E34" s="548">
        <v>5996.3407987600003</v>
      </c>
      <c r="F34" s="548">
        <v>11183.42642552</v>
      </c>
      <c r="G34" s="548">
        <v>16423.601874200001</v>
      </c>
      <c r="H34" s="354">
        <v>16046.52277895</v>
      </c>
      <c r="I34" s="354">
        <v>27607.028299720001</v>
      </c>
      <c r="J34" s="354">
        <v>43653.551078670003</v>
      </c>
    </row>
    <row r="35" spans="1:10" ht="14.1" customHeight="1" x14ac:dyDescent="0.25">
      <c r="A35" s="569" t="s">
        <v>141</v>
      </c>
      <c r="B35" s="570">
        <v>1946.88160313</v>
      </c>
      <c r="C35" s="570">
        <v>4860.04798467</v>
      </c>
      <c r="D35" s="570">
        <v>3560.6068569499998</v>
      </c>
      <c r="E35" s="570">
        <v>6113.2439579900001</v>
      </c>
      <c r="F35" s="570">
        <v>11266.828078250001</v>
      </c>
      <c r="G35" s="570">
        <v>15712.600874219999</v>
      </c>
      <c r="H35" s="571">
        <v>16480.780402740002</v>
      </c>
      <c r="I35" s="571">
        <v>26979.42895247</v>
      </c>
      <c r="J35" s="571">
        <v>43460.209355209998</v>
      </c>
    </row>
    <row r="36" spans="1:10" ht="14.1" customHeight="1" x14ac:dyDescent="0.25">
      <c r="A36" s="549" t="s">
        <v>142</v>
      </c>
      <c r="B36" s="550">
        <v>61.381536910000001</v>
      </c>
      <c r="C36" s="550">
        <v>166.39761837</v>
      </c>
      <c r="D36" s="550">
        <v>89.575309279999999</v>
      </c>
      <c r="E36" s="550">
        <v>116.90315923</v>
      </c>
      <c r="F36" s="550">
        <v>83.401652729999995</v>
      </c>
      <c r="G36" s="550">
        <v>-711.00099997999996</v>
      </c>
      <c r="H36" s="551">
        <v>434.25762379000003</v>
      </c>
      <c r="I36" s="551">
        <v>-627.59934725000005</v>
      </c>
      <c r="J36" s="551">
        <v>-193.34172346</v>
      </c>
    </row>
    <row r="37" spans="1:10" ht="14.1" customHeight="1" x14ac:dyDescent="0.2">
      <c r="A37" s="560" t="s">
        <v>143</v>
      </c>
      <c r="B37" s="561">
        <v>92.020877040000002</v>
      </c>
      <c r="C37" s="561">
        <v>207.92750473000001</v>
      </c>
      <c r="D37" s="561">
        <v>143.80516752</v>
      </c>
      <c r="E37" s="561">
        <v>285.14035006</v>
      </c>
      <c r="F37" s="561">
        <v>758.38375338000003</v>
      </c>
      <c r="G37" s="561">
        <v>1271.37507463</v>
      </c>
      <c r="H37" s="562">
        <v>728.89389934999997</v>
      </c>
      <c r="I37" s="562">
        <v>2029.7588280099999</v>
      </c>
      <c r="J37" s="562">
        <v>2758.65272736</v>
      </c>
    </row>
    <row r="38" spans="1:10" ht="14.1" customHeight="1" x14ac:dyDescent="0.2">
      <c r="A38" s="539" t="s">
        <v>144</v>
      </c>
      <c r="B38" s="540">
        <v>70.523694129999996</v>
      </c>
      <c r="C38" s="540">
        <v>156.87621166</v>
      </c>
      <c r="D38" s="540">
        <v>100.94008965</v>
      </c>
      <c r="E38" s="540">
        <v>264.19966533000002</v>
      </c>
      <c r="F38" s="540">
        <v>856.71546079999996</v>
      </c>
      <c r="G38" s="540">
        <v>1781.8625755999999</v>
      </c>
      <c r="H38" s="370">
        <v>592.53966076999995</v>
      </c>
      <c r="I38" s="370">
        <v>2638.5780364000002</v>
      </c>
      <c r="J38" s="370">
        <v>3231.1176971700002</v>
      </c>
    </row>
    <row r="39" spans="1:10" ht="14.1" customHeight="1" x14ac:dyDescent="0.2">
      <c r="A39" s="563" t="s">
        <v>145</v>
      </c>
      <c r="B39" s="564">
        <v>-21.497182909999999</v>
      </c>
      <c r="C39" s="564">
        <v>-51.05129307</v>
      </c>
      <c r="D39" s="564">
        <v>-42.86507787</v>
      </c>
      <c r="E39" s="564">
        <v>-20.940684730000001</v>
      </c>
      <c r="F39" s="564">
        <v>98.331707420000001</v>
      </c>
      <c r="G39" s="564">
        <v>510.48750096999999</v>
      </c>
      <c r="H39" s="565">
        <v>-136.35423857999999</v>
      </c>
      <c r="I39" s="565">
        <v>608.81920838999997</v>
      </c>
      <c r="J39" s="565">
        <v>472.46496981000001</v>
      </c>
    </row>
    <row r="40" spans="1:10" ht="14.1" customHeight="1" x14ac:dyDescent="0.25">
      <c r="A40" s="552" t="s">
        <v>146</v>
      </c>
      <c r="B40" s="548">
        <v>1977.52094326</v>
      </c>
      <c r="C40" s="548">
        <v>4901.5778710300001</v>
      </c>
      <c r="D40" s="548">
        <v>3614.8367151900002</v>
      </c>
      <c r="E40" s="548">
        <v>6281.4811488200003</v>
      </c>
      <c r="F40" s="548">
        <v>11941.810178899999</v>
      </c>
      <c r="G40" s="548">
        <v>17694.976948830001</v>
      </c>
      <c r="H40" s="354">
        <v>16775.4166783</v>
      </c>
      <c r="I40" s="354">
        <v>29636.78712773</v>
      </c>
      <c r="J40" s="354">
        <v>46412.203806029996</v>
      </c>
    </row>
    <row r="41" spans="1:10" ht="14.1" customHeight="1" x14ac:dyDescent="0.25">
      <c r="A41" s="569" t="s">
        <v>147</v>
      </c>
      <c r="B41" s="570">
        <v>2017.40529726</v>
      </c>
      <c r="C41" s="570">
        <v>5016.9241963300001</v>
      </c>
      <c r="D41" s="570">
        <v>3661.5469466</v>
      </c>
      <c r="E41" s="570">
        <v>6377.4436233200004</v>
      </c>
      <c r="F41" s="570">
        <v>12123.543539050001</v>
      </c>
      <c r="G41" s="570">
        <v>17494.463449819999</v>
      </c>
      <c r="H41" s="571">
        <v>17073.32006351</v>
      </c>
      <c r="I41" s="571">
        <v>29618.006988870002</v>
      </c>
      <c r="J41" s="571">
        <v>46691.327052380002</v>
      </c>
    </row>
    <row r="42" spans="1:10" ht="14.1" customHeight="1" x14ac:dyDescent="0.2">
      <c r="A42" s="544" t="s">
        <v>148</v>
      </c>
      <c r="B42" s="545">
        <v>39.884354000000002</v>
      </c>
      <c r="C42" s="545">
        <v>115.3463253</v>
      </c>
      <c r="D42" s="545">
        <v>46.710231409999999</v>
      </c>
      <c r="E42" s="545">
        <v>95.962474499999999</v>
      </c>
      <c r="F42" s="545">
        <v>181.73336015000001</v>
      </c>
      <c r="G42" s="545">
        <v>-200.51349901</v>
      </c>
      <c r="H42" s="546">
        <v>297.90338521000001</v>
      </c>
      <c r="I42" s="546">
        <v>-18.780138860000001</v>
      </c>
      <c r="J42" s="546">
        <v>279.12324634999999</v>
      </c>
    </row>
    <row r="43" spans="1:10" s="439" customFormat="1" ht="14.1" customHeight="1" x14ac:dyDescent="0.25">
      <c r="A43" s="572" t="s">
        <v>251</v>
      </c>
      <c r="B43" s="567">
        <v>776.39946826000005</v>
      </c>
      <c r="C43" s="567">
        <v>1999.1031899300001</v>
      </c>
      <c r="D43" s="567">
        <v>1430.79483327</v>
      </c>
      <c r="E43" s="567">
        <v>2904.9291899700002</v>
      </c>
      <c r="F43" s="567">
        <v>8038.33550947</v>
      </c>
      <c r="G43" s="567">
        <v>14241.122558790001</v>
      </c>
      <c r="H43" s="568">
        <v>7111.2266814300001</v>
      </c>
      <c r="I43" s="568">
        <v>22279.458068259999</v>
      </c>
      <c r="J43" s="568">
        <v>29390.684749690001</v>
      </c>
    </row>
    <row r="44" spans="1:10" ht="14.1" customHeight="1" x14ac:dyDescent="0.2">
      <c r="A44" s="553" t="s">
        <v>149</v>
      </c>
      <c r="B44" s="540"/>
      <c r="C44" s="540"/>
      <c r="D44" s="540"/>
      <c r="E44" s="540"/>
      <c r="F44" s="540"/>
      <c r="G44" s="540"/>
      <c r="H44" s="554"/>
      <c r="I44" s="554"/>
      <c r="J44" s="554"/>
    </row>
    <row r="45" spans="1:10" ht="14.1" customHeight="1" x14ac:dyDescent="0.2">
      <c r="A45" s="573" t="s">
        <v>150</v>
      </c>
      <c r="B45" s="574">
        <v>0.162126934</v>
      </c>
      <c r="C45" s="574">
        <v>0.170953677</v>
      </c>
      <c r="D45" s="574">
        <v>0.16696007299999999</v>
      </c>
      <c r="E45" s="574">
        <v>0.17842389</v>
      </c>
      <c r="F45" s="574">
        <v>0.200562927</v>
      </c>
      <c r="G45" s="574">
        <v>0.19823418900000001</v>
      </c>
      <c r="H45" s="575">
        <v>0.171848798</v>
      </c>
      <c r="I45" s="575">
        <v>0.19921661500000001</v>
      </c>
      <c r="J45" s="575">
        <v>0.188663778</v>
      </c>
    </row>
    <row r="46" spans="1:10" ht="14.1" customHeight="1" x14ac:dyDescent="0.2">
      <c r="A46" s="555" t="s">
        <v>151</v>
      </c>
      <c r="B46" s="556">
        <v>0.108342622</v>
      </c>
      <c r="C46" s="556">
        <v>0.12352189700000001</v>
      </c>
      <c r="D46" s="556">
        <v>0.122804599</v>
      </c>
      <c r="E46" s="556">
        <v>0.12702912899999999</v>
      </c>
      <c r="F46" s="556">
        <v>0.12484272</v>
      </c>
      <c r="G46" s="556">
        <v>0.10560445</v>
      </c>
      <c r="H46" s="557">
        <v>0.122928024</v>
      </c>
      <c r="I46" s="557">
        <v>0.113720508</v>
      </c>
      <c r="J46" s="557">
        <v>0.117270861</v>
      </c>
    </row>
    <row r="47" spans="1:10" ht="14.1" customHeight="1" x14ac:dyDescent="0.2">
      <c r="A47" s="573" t="s">
        <v>152</v>
      </c>
      <c r="B47" s="574">
        <v>0.45378953599999999</v>
      </c>
      <c r="C47" s="574">
        <v>0.45602924099999997</v>
      </c>
      <c r="D47" s="574">
        <v>0.43932652100000003</v>
      </c>
      <c r="E47" s="574">
        <v>0.52359527500000003</v>
      </c>
      <c r="F47" s="574">
        <v>0.80258105700000004</v>
      </c>
      <c r="G47" s="574">
        <v>1.037578516</v>
      </c>
      <c r="H47" s="575">
        <v>0.477280327</v>
      </c>
      <c r="I47" s="575">
        <v>0.93844002800000004</v>
      </c>
      <c r="J47" s="575">
        <v>0.76062009900000005</v>
      </c>
    </row>
    <row r="48" spans="1:10" ht="14.1" customHeight="1" x14ac:dyDescent="0.2">
      <c r="A48" s="531" t="s">
        <v>530</v>
      </c>
      <c r="B48" s="558">
        <v>2.798976862</v>
      </c>
      <c r="C48" s="558">
        <v>2.667560296</v>
      </c>
      <c r="D48" s="558">
        <v>2.6313268440000002</v>
      </c>
      <c r="E48" s="558">
        <v>2.9345581209999998</v>
      </c>
      <c r="F48" s="558">
        <v>4.0016421150000001</v>
      </c>
      <c r="G48" s="558">
        <v>5.2341047789999999</v>
      </c>
      <c r="H48" s="559">
        <v>2.7773271099999999</v>
      </c>
      <c r="I48" s="559">
        <v>4.7106514089999996</v>
      </c>
      <c r="J48" s="559">
        <v>4.0316170270000002</v>
      </c>
    </row>
    <row r="49" spans="1:11" ht="14.1" customHeight="1" x14ac:dyDescent="0.2">
      <c r="A49" s="576" t="s">
        <v>275</v>
      </c>
      <c r="B49" s="577">
        <v>0.40733754700000002</v>
      </c>
      <c r="C49" s="577">
        <v>0.409700868</v>
      </c>
      <c r="D49" s="577">
        <v>0.43532015400000001</v>
      </c>
      <c r="E49" s="577">
        <v>0.40477293600000003</v>
      </c>
      <c r="F49" s="577">
        <v>0.39604054100000002</v>
      </c>
      <c r="G49" s="577">
        <v>0.327350588</v>
      </c>
      <c r="H49" s="578">
        <v>0.41323891000000001</v>
      </c>
      <c r="I49" s="578">
        <v>0.356280131</v>
      </c>
      <c r="J49" s="578">
        <v>0.378698217</v>
      </c>
    </row>
    <row r="50" spans="1:11" ht="14.1" customHeight="1" x14ac:dyDescent="0.2">
      <c r="A50" s="531" t="s">
        <v>276</v>
      </c>
      <c r="B50" s="349">
        <v>0.89012583499999998</v>
      </c>
      <c r="C50" s="349">
        <v>0.87568180799999995</v>
      </c>
      <c r="D50" s="349">
        <v>0.87622166400000001</v>
      </c>
      <c r="E50" s="349">
        <v>0.87210633599999998</v>
      </c>
      <c r="F50" s="349">
        <v>0.87411146799999995</v>
      </c>
      <c r="G50" s="349">
        <v>0.89430579099999996</v>
      </c>
      <c r="H50" s="350">
        <v>0.87612705599999996</v>
      </c>
      <c r="I50" s="350">
        <v>0.885786403</v>
      </c>
      <c r="J50" s="350">
        <v>0.88206182700000002</v>
      </c>
    </row>
    <row r="51" spans="1:11" ht="14.1" customHeight="1" x14ac:dyDescent="0.2">
      <c r="A51" s="579" t="s">
        <v>467</v>
      </c>
      <c r="B51" s="580">
        <v>0.23723414900000001</v>
      </c>
      <c r="C51" s="580">
        <v>0.204303876</v>
      </c>
      <c r="D51" s="580">
        <v>0.18829259800000001</v>
      </c>
      <c r="E51" s="580">
        <v>0.19993148899999999</v>
      </c>
      <c r="F51" s="580">
        <v>0.229474497</v>
      </c>
      <c r="G51" s="580">
        <v>0.28557824399999998</v>
      </c>
      <c r="H51" s="581">
        <v>0.20295736</v>
      </c>
      <c r="I51" s="581">
        <v>0.26190973000000001</v>
      </c>
      <c r="J51" s="581">
        <v>0.239178112</v>
      </c>
    </row>
    <row r="52" spans="1:11" ht="12.75" customHeight="1" x14ac:dyDescent="0.2">
      <c r="A52" s="442" t="s">
        <v>402</v>
      </c>
    </row>
    <row r="53" spans="1:11" ht="12.75" customHeight="1" x14ac:dyDescent="0.2">
      <c r="A53" s="442" t="s">
        <v>739</v>
      </c>
    </row>
    <row r="54" spans="1:11" x14ac:dyDescent="0.2">
      <c r="A54" s="443" t="s">
        <v>738</v>
      </c>
      <c r="B54" s="441"/>
      <c r="D54" s="444"/>
    </row>
    <row r="56" spans="1:11" ht="17.25" customHeight="1" x14ac:dyDescent="0.25">
      <c r="A56" s="434" t="s">
        <v>737</v>
      </c>
    </row>
    <row r="57" spans="1:11" ht="12.75" customHeight="1" thickBot="1" x14ac:dyDescent="0.25">
      <c r="J57" s="435" t="s">
        <v>81</v>
      </c>
    </row>
    <row r="58" spans="1:11" ht="13.5" customHeight="1" x14ac:dyDescent="0.2">
      <c r="A58" s="436" t="s">
        <v>736</v>
      </c>
      <c r="B58" s="480" t="s">
        <v>34</v>
      </c>
      <c r="C58" s="480" t="s">
        <v>455</v>
      </c>
      <c r="D58" s="480" t="s">
        <v>457</v>
      </c>
      <c r="E58" s="480" t="s">
        <v>97</v>
      </c>
      <c r="F58" s="480" t="s">
        <v>267</v>
      </c>
      <c r="G58" s="481">
        <v>300000</v>
      </c>
      <c r="H58" s="482" t="s">
        <v>283</v>
      </c>
      <c r="I58" s="482" t="s">
        <v>283</v>
      </c>
      <c r="J58" s="482" t="s">
        <v>61</v>
      </c>
    </row>
    <row r="59" spans="1:11" ht="13.5" customHeight="1" x14ac:dyDescent="0.2">
      <c r="A59" s="437" t="s">
        <v>153</v>
      </c>
      <c r="B59" s="483" t="s">
        <v>454</v>
      </c>
      <c r="C59" s="483" t="s">
        <v>35</v>
      </c>
      <c r="D59" s="483" t="s">
        <v>35</v>
      </c>
      <c r="E59" s="483" t="s">
        <v>35</v>
      </c>
      <c r="F59" s="483" t="s">
        <v>35</v>
      </c>
      <c r="G59" s="483" t="s">
        <v>36</v>
      </c>
      <c r="H59" s="484" t="s">
        <v>281</v>
      </c>
      <c r="I59" s="484" t="s">
        <v>282</v>
      </c>
      <c r="J59" s="484" t="s">
        <v>106</v>
      </c>
    </row>
    <row r="60" spans="1:11" ht="13.5" customHeight="1" thickBot="1" x14ac:dyDescent="0.25">
      <c r="A60" s="438" t="s">
        <v>65</v>
      </c>
      <c r="B60" s="485" t="s">
        <v>36</v>
      </c>
      <c r="C60" s="485" t="s">
        <v>456</v>
      </c>
      <c r="D60" s="485" t="s">
        <v>99</v>
      </c>
      <c r="E60" s="485" t="s">
        <v>100</v>
      </c>
      <c r="F60" s="485" t="s">
        <v>268</v>
      </c>
      <c r="G60" s="485" t="s">
        <v>101</v>
      </c>
      <c r="H60" s="486" t="s">
        <v>100</v>
      </c>
      <c r="I60" s="486" t="s">
        <v>101</v>
      </c>
      <c r="J60" s="486" t="s">
        <v>265</v>
      </c>
    </row>
    <row r="61" spans="1:11" ht="12.75" customHeight="1" x14ac:dyDescent="0.2">
      <c r="A61" s="445" t="s">
        <v>154</v>
      </c>
      <c r="B61" s="423"/>
      <c r="C61" s="423"/>
      <c r="D61" s="423"/>
      <c r="E61" s="423"/>
      <c r="F61" s="423"/>
      <c r="G61" s="423"/>
      <c r="H61" s="423"/>
      <c r="I61" s="423"/>
      <c r="J61" s="423"/>
    </row>
    <row r="62" spans="1:11" ht="13.5" customHeight="1" x14ac:dyDescent="0.25">
      <c r="A62" s="446" t="s">
        <v>115</v>
      </c>
      <c r="B62" s="424">
        <f t="shared" ref="B62:J62" si="0">B7/B$7</f>
        <v>1</v>
      </c>
      <c r="C62" s="424">
        <f t="shared" si="0"/>
        <v>1</v>
      </c>
      <c r="D62" s="424">
        <f t="shared" si="0"/>
        <v>1</v>
      </c>
      <c r="E62" s="424">
        <f t="shared" si="0"/>
        <v>1</v>
      </c>
      <c r="F62" s="424">
        <f t="shared" si="0"/>
        <v>1</v>
      </c>
      <c r="G62" s="424">
        <f t="shared" si="0"/>
        <v>1</v>
      </c>
      <c r="H62" s="447">
        <f t="shared" si="0"/>
        <v>1</v>
      </c>
      <c r="I62" s="447">
        <f t="shared" si="0"/>
        <v>1</v>
      </c>
      <c r="J62" s="447">
        <f t="shared" si="0"/>
        <v>1</v>
      </c>
    </row>
    <row r="63" spans="1:11" ht="13.5" customHeight="1" x14ac:dyDescent="0.2">
      <c r="A63" s="448" t="s">
        <v>116</v>
      </c>
      <c r="B63" s="425">
        <f t="shared" ref="B63:J63" si="1">B8/B$7</f>
        <v>0.25495624190523253</v>
      </c>
      <c r="C63" s="425">
        <f t="shared" si="1"/>
        <v>0.27636103734325879</v>
      </c>
      <c r="D63" s="425">
        <f t="shared" si="1"/>
        <v>0.26455745037204509</v>
      </c>
      <c r="E63" s="425">
        <f t="shared" si="1"/>
        <v>0.28124171371331386</v>
      </c>
      <c r="F63" s="425">
        <f t="shared" si="1"/>
        <v>0.27843149094852848</v>
      </c>
      <c r="G63" s="425">
        <f t="shared" si="1"/>
        <v>0.25688488154865435</v>
      </c>
      <c r="H63" s="440">
        <f t="shared" si="1"/>
        <v>0.27308189993768645</v>
      </c>
      <c r="I63" s="440">
        <f t="shared" si="1"/>
        <v>0.26595947744310322</v>
      </c>
      <c r="J63" s="440">
        <f t="shared" si="1"/>
        <v>0.26876275167607838</v>
      </c>
      <c r="K63" s="449"/>
    </row>
    <row r="64" spans="1:11" ht="13.5" customHeight="1" x14ac:dyDescent="0.2">
      <c r="A64" s="450" t="s">
        <v>117</v>
      </c>
      <c r="B64" s="426">
        <f t="shared" ref="B64:J64" si="2">B9/B$7</f>
        <v>0.40733754677809653</v>
      </c>
      <c r="C64" s="426">
        <f t="shared" si="2"/>
        <v>0.40970086797595201</v>
      </c>
      <c r="D64" s="426">
        <f t="shared" si="2"/>
        <v>0.43532015374596617</v>
      </c>
      <c r="E64" s="426">
        <f t="shared" si="2"/>
        <v>0.40477293574315271</v>
      </c>
      <c r="F64" s="426">
        <f t="shared" si="2"/>
        <v>0.39604054129781502</v>
      </c>
      <c r="G64" s="426">
        <f t="shared" si="2"/>
        <v>0.32735058845036563</v>
      </c>
      <c r="H64" s="451">
        <f t="shared" si="2"/>
        <v>0.41323890978503114</v>
      </c>
      <c r="I64" s="451">
        <f t="shared" si="2"/>
        <v>0.35628013149498944</v>
      </c>
      <c r="J64" s="451">
        <f t="shared" si="2"/>
        <v>0.37869821686462996</v>
      </c>
    </row>
    <row r="65" spans="1:10" ht="13.5" customHeight="1" x14ac:dyDescent="0.2">
      <c r="A65" s="448" t="s">
        <v>118</v>
      </c>
      <c r="B65" s="425">
        <f t="shared" ref="B65:J65" si="3">B10/B$7</f>
        <v>1.3105388741353979E-2</v>
      </c>
      <c r="C65" s="425">
        <f t="shared" si="3"/>
        <v>1.2698813419858923E-2</v>
      </c>
      <c r="D65" s="425">
        <f t="shared" si="3"/>
        <v>1.2122791432382971E-2</v>
      </c>
      <c r="E65" s="425">
        <f t="shared" si="3"/>
        <v>1.4800759015827133E-2</v>
      </c>
      <c r="F65" s="425">
        <f t="shared" si="3"/>
        <v>2.4271282982512452E-2</v>
      </c>
      <c r="G65" s="425">
        <f t="shared" si="3"/>
        <v>3.2108564067856629E-2</v>
      </c>
      <c r="H65" s="440">
        <f t="shared" si="3"/>
        <v>1.3395873178811734E-2</v>
      </c>
      <c r="I65" s="440">
        <f t="shared" si="3"/>
        <v>2.8807805352607352E-2</v>
      </c>
      <c r="J65" s="440">
        <f t="shared" si="3"/>
        <v>2.2741909602106924E-2</v>
      </c>
    </row>
    <row r="66" spans="1:10" ht="13.5" customHeight="1" x14ac:dyDescent="0.2">
      <c r="A66" s="450" t="s">
        <v>119</v>
      </c>
      <c r="B66" s="426">
        <f t="shared" ref="B66:J66" si="4">B11/B$7</f>
        <v>0.27184415398804745</v>
      </c>
      <c r="C66" s="426">
        <f t="shared" si="4"/>
        <v>0.2514552872855666</v>
      </c>
      <c r="D66" s="426">
        <f t="shared" si="4"/>
        <v>0.24295122253222079</v>
      </c>
      <c r="E66" s="426">
        <f t="shared" si="4"/>
        <v>0.24844602981248673</v>
      </c>
      <c r="F66" s="426">
        <f t="shared" si="4"/>
        <v>0.24695603249745987</v>
      </c>
      <c r="G66" s="426">
        <f t="shared" si="4"/>
        <v>0.33017204550929452</v>
      </c>
      <c r="H66" s="451">
        <f t="shared" si="4"/>
        <v>0.25084257562454132</v>
      </c>
      <c r="I66" s="451">
        <f t="shared" si="4"/>
        <v>0.29512468951861071</v>
      </c>
      <c r="J66" s="451">
        <f t="shared" si="4"/>
        <v>0.27769594123032526</v>
      </c>
    </row>
    <row r="67" spans="1:10" ht="13.5" customHeight="1" x14ac:dyDescent="0.2">
      <c r="A67" s="452" t="s">
        <v>120</v>
      </c>
      <c r="B67" s="427">
        <f t="shared" ref="B67:J67" si="5">B12/B$7</f>
        <v>5.2756668587269503E-2</v>
      </c>
      <c r="C67" s="427">
        <f t="shared" si="5"/>
        <v>4.9783993975363761E-2</v>
      </c>
      <c r="D67" s="427">
        <f t="shared" si="5"/>
        <v>4.5048381917384972E-2</v>
      </c>
      <c r="E67" s="427">
        <f t="shared" si="5"/>
        <v>5.0738561715219621E-2</v>
      </c>
      <c r="F67" s="427">
        <f t="shared" si="5"/>
        <v>5.4300652273684115E-2</v>
      </c>
      <c r="G67" s="427">
        <f t="shared" si="5"/>
        <v>5.3483920423828886E-2</v>
      </c>
      <c r="H67" s="453">
        <f t="shared" si="5"/>
        <v>4.9440741473929357E-2</v>
      </c>
      <c r="I67" s="453">
        <f t="shared" si="5"/>
        <v>5.3827896190689221E-2</v>
      </c>
      <c r="J67" s="453">
        <f t="shared" si="5"/>
        <v>5.2101180626859457E-2</v>
      </c>
    </row>
    <row r="68" spans="1:10" ht="13.5" customHeight="1" x14ac:dyDescent="0.25">
      <c r="A68" s="454" t="s">
        <v>121</v>
      </c>
      <c r="B68" s="428">
        <f t="shared" ref="B68:J68" si="6">B13/B$13</f>
        <v>1</v>
      </c>
      <c r="C68" s="428">
        <f t="shared" si="6"/>
        <v>1</v>
      </c>
      <c r="D68" s="428">
        <f t="shared" si="6"/>
        <v>1</v>
      </c>
      <c r="E68" s="428">
        <f t="shared" si="6"/>
        <v>1</v>
      </c>
      <c r="F68" s="428">
        <f t="shared" si="6"/>
        <v>1</v>
      </c>
      <c r="G68" s="428">
        <f t="shared" si="6"/>
        <v>1</v>
      </c>
      <c r="H68" s="455">
        <f t="shared" si="6"/>
        <v>1</v>
      </c>
      <c r="I68" s="455">
        <f t="shared" si="6"/>
        <v>1</v>
      </c>
      <c r="J68" s="455">
        <f t="shared" si="6"/>
        <v>1</v>
      </c>
    </row>
    <row r="69" spans="1:10" ht="13.5" customHeight="1" x14ac:dyDescent="0.2">
      <c r="A69" s="448" t="s">
        <v>63</v>
      </c>
      <c r="B69" s="425">
        <f t="shared" ref="B69:J69" si="7">B14/B$13</f>
        <v>0.61747161298286402</v>
      </c>
      <c r="C69" s="425">
        <f t="shared" si="7"/>
        <v>0.60034287279543808</v>
      </c>
      <c r="D69" s="425">
        <f t="shared" si="7"/>
        <v>0.58366557104525529</v>
      </c>
      <c r="E69" s="425">
        <f t="shared" si="7"/>
        <v>0.5922289344920747</v>
      </c>
      <c r="F69" s="425">
        <f t="shared" si="7"/>
        <v>0.59692407024391436</v>
      </c>
      <c r="G69" s="425">
        <f t="shared" si="7"/>
        <v>0.52116658059361676</v>
      </c>
      <c r="H69" s="440">
        <f t="shared" si="7"/>
        <v>0.5956430431708416</v>
      </c>
      <c r="I69" s="440">
        <f t="shared" si="7"/>
        <v>0.55312642823620117</v>
      </c>
      <c r="J69" s="440">
        <f t="shared" si="7"/>
        <v>0.56952053511582645</v>
      </c>
    </row>
    <row r="70" spans="1:10" ht="13.5" customHeight="1" x14ac:dyDescent="0.2">
      <c r="A70" s="450" t="s">
        <v>122</v>
      </c>
      <c r="B70" s="426">
        <f t="shared" ref="B70:J70" si="8">B15/B$13</f>
        <v>0.2205693822303666</v>
      </c>
      <c r="C70" s="426">
        <f t="shared" si="8"/>
        <v>0.11991178760641705</v>
      </c>
      <c r="D70" s="426">
        <f t="shared" si="8"/>
        <v>8.6952595033304561E-2</v>
      </c>
      <c r="E70" s="426">
        <f t="shared" si="8"/>
        <v>7.4123715677071031E-2</v>
      </c>
      <c r="F70" s="426">
        <f t="shared" si="8"/>
        <v>8.1344237658404983E-2</v>
      </c>
      <c r="G70" s="426">
        <f t="shared" si="8"/>
        <v>-1.6008156194663316E-2</v>
      </c>
      <c r="H70" s="451">
        <f t="shared" si="8"/>
        <v>0.10721617946314671</v>
      </c>
      <c r="I70" s="451">
        <f t="shared" si="8"/>
        <v>2.5061943798713539E-2</v>
      </c>
      <c r="J70" s="451">
        <f t="shared" si="8"/>
        <v>5.6740037696054686E-2</v>
      </c>
    </row>
    <row r="71" spans="1:10" ht="13.5" customHeight="1" x14ac:dyDescent="0.2">
      <c r="A71" s="582" t="s">
        <v>123</v>
      </c>
      <c r="B71" s="583">
        <f t="shared" ref="B71:J71" si="9">B16/B$13</f>
        <v>0.39690223075249742</v>
      </c>
      <c r="C71" s="583">
        <f t="shared" si="9"/>
        <v>0.480431085189021</v>
      </c>
      <c r="D71" s="583">
        <f t="shared" si="9"/>
        <v>0.49671297601195069</v>
      </c>
      <c r="E71" s="583">
        <f t="shared" si="9"/>
        <v>0.51810521881500371</v>
      </c>
      <c r="F71" s="583">
        <f t="shared" si="9"/>
        <v>0.51557983258550932</v>
      </c>
      <c r="G71" s="583">
        <f t="shared" si="9"/>
        <v>0.53717473678827998</v>
      </c>
      <c r="H71" s="584">
        <f t="shared" si="9"/>
        <v>0.48842686370769489</v>
      </c>
      <c r="I71" s="584">
        <f t="shared" si="9"/>
        <v>0.52806448443748766</v>
      </c>
      <c r="J71" s="584">
        <f t="shared" si="9"/>
        <v>0.51278049741977172</v>
      </c>
    </row>
    <row r="72" spans="1:10" ht="13.5" customHeight="1" x14ac:dyDescent="0.2">
      <c r="A72" s="585" t="s">
        <v>124</v>
      </c>
      <c r="B72" s="586">
        <f t="shared" ref="B72:J72" si="10">B17/B$13</f>
        <v>0.16779327097294053</v>
      </c>
      <c r="C72" s="586">
        <f t="shared" si="10"/>
        <v>0.19563837879139942</v>
      </c>
      <c r="D72" s="586">
        <f t="shared" si="10"/>
        <v>0.20336548267149404</v>
      </c>
      <c r="E72" s="586">
        <f t="shared" si="10"/>
        <v>0.2283616087617352</v>
      </c>
      <c r="F72" s="586">
        <f t="shared" si="10"/>
        <v>0.24192103407615076</v>
      </c>
      <c r="G72" s="586">
        <f t="shared" si="10"/>
        <v>0.31219733651501846</v>
      </c>
      <c r="H72" s="587">
        <f t="shared" si="10"/>
        <v>0.20631490143577919</v>
      </c>
      <c r="I72" s="587">
        <f t="shared" si="10"/>
        <v>0.28254983988863613</v>
      </c>
      <c r="J72" s="587">
        <f t="shared" si="10"/>
        <v>0.25315418525152367</v>
      </c>
    </row>
    <row r="73" spans="1:10" ht="13.5" customHeight="1" x14ac:dyDescent="0.2">
      <c r="A73" s="582" t="s">
        <v>125</v>
      </c>
      <c r="B73" s="583">
        <f t="shared" ref="B73:J74" si="11">B18/B$13</f>
        <v>8.9965858639520307E-2</v>
      </c>
      <c r="C73" s="583">
        <f t="shared" si="11"/>
        <v>9.8321654499326103E-2</v>
      </c>
      <c r="D73" s="583">
        <f t="shared" si="11"/>
        <v>0.11414590542545235</v>
      </c>
      <c r="E73" s="583">
        <f t="shared" si="11"/>
        <v>0.1414525803108789</v>
      </c>
      <c r="F73" s="583">
        <f t="shared" si="11"/>
        <v>0.15249174546583719</v>
      </c>
      <c r="G73" s="583">
        <f t="shared" si="11"/>
        <v>0.2322946736138628</v>
      </c>
      <c r="H73" s="584">
        <f t="shared" si="11"/>
        <v>0.11688152822808134</v>
      </c>
      <c r="I73" s="584">
        <f t="shared" si="11"/>
        <v>0.19862817493741161</v>
      </c>
      <c r="J73" s="584">
        <f t="shared" si="11"/>
        <v>0.16710724446672576</v>
      </c>
    </row>
    <row r="74" spans="1:10" ht="13.5" customHeight="1" x14ac:dyDescent="0.2">
      <c r="A74" s="585" t="s">
        <v>126</v>
      </c>
      <c r="B74" s="743">
        <f t="shared" si="11"/>
        <v>3.1888051332777385E-3</v>
      </c>
      <c r="C74" s="586">
        <f t="shared" ref="C74:J74" si="12">C19/C$13</f>
        <v>3.0184675355677129E-3</v>
      </c>
      <c r="D74" s="586">
        <f t="shared" si="12"/>
        <v>2.8890277370375419E-3</v>
      </c>
      <c r="E74" s="586">
        <f t="shared" si="12"/>
        <v>2.5053603896195266E-3</v>
      </c>
      <c r="F74" s="586">
        <f t="shared" si="12"/>
        <v>3.1084218930130551E-3</v>
      </c>
      <c r="G74" s="586">
        <f t="shared" si="12"/>
        <v>3.4296853242375049E-3</v>
      </c>
      <c r="H74" s="587">
        <f t="shared" si="12"/>
        <v>2.8186709556140303E-3</v>
      </c>
      <c r="I74" s="587">
        <f t="shared" si="12"/>
        <v>3.2941537700312733E-3</v>
      </c>
      <c r="J74" s="587">
        <f t="shared" si="12"/>
        <v>3.1108109500310333E-3</v>
      </c>
    </row>
    <row r="75" spans="1:10" ht="13.5" customHeight="1" x14ac:dyDescent="0.2">
      <c r="A75" s="676" t="s">
        <v>466</v>
      </c>
      <c r="B75" s="583">
        <f>B20/B$13</f>
        <v>7.4638607200142454E-2</v>
      </c>
      <c r="C75" s="583">
        <f t="shared" ref="C75:J75" si="13">C20/C$13</f>
        <v>9.4298256756505577E-2</v>
      </c>
      <c r="D75" s="583">
        <f t="shared" si="13"/>
        <v>8.6330549509004179E-2</v>
      </c>
      <c r="E75" s="583">
        <f t="shared" si="13"/>
        <v>8.4403668061236753E-2</v>
      </c>
      <c r="F75" s="583">
        <f t="shared" si="13"/>
        <v>8.6320866717300548E-2</v>
      </c>
      <c r="G75" s="583">
        <f t="shared" si="13"/>
        <v>7.6472977576918177E-2</v>
      </c>
      <c r="H75" s="584">
        <f t="shared" si="13"/>
        <v>8.6614702252083828E-2</v>
      </c>
      <c r="I75" s="584">
        <f t="shared" si="13"/>
        <v>8.0627511181193254E-2</v>
      </c>
      <c r="J75" s="584">
        <f t="shared" si="13"/>
        <v>8.2936129834766878E-2</v>
      </c>
    </row>
    <row r="76" spans="1:10" ht="13.5" customHeight="1" x14ac:dyDescent="0.2">
      <c r="A76" s="585" t="s">
        <v>127</v>
      </c>
      <c r="B76" s="586">
        <f>B21/B$13</f>
        <v>8.0774748916528458E-2</v>
      </c>
      <c r="C76" s="586">
        <f t="shared" ref="C76:J76" si="14">C21/C$13</f>
        <v>7.8430659172517084E-2</v>
      </c>
      <c r="D76" s="586">
        <f t="shared" si="14"/>
        <v>7.9037405942513711E-2</v>
      </c>
      <c r="E76" s="586">
        <f t="shared" si="14"/>
        <v>6.2994551163808366E-2</v>
      </c>
      <c r="F76" s="586">
        <f t="shared" si="14"/>
        <v>4.0366941428329355E-2</v>
      </c>
      <c r="G76" s="586">
        <f t="shared" si="14"/>
        <v>3.5368395387358705E-2</v>
      </c>
      <c r="H76" s="587">
        <f t="shared" si="14"/>
        <v>7.3084592827536224E-2</v>
      </c>
      <c r="I76" s="587">
        <f t="shared" si="14"/>
        <v>3.7477134346916317E-2</v>
      </c>
      <c r="J76" s="587">
        <f t="shared" si="14"/>
        <v>5.1207119223193195E-2</v>
      </c>
    </row>
    <row r="77" spans="1:10" ht="13.5" customHeight="1" x14ac:dyDescent="0.2">
      <c r="A77" s="582" t="s">
        <v>128</v>
      </c>
      <c r="B77" s="583">
        <f>B22/B$13</f>
        <v>0.10299198902823888</v>
      </c>
      <c r="C77" s="583">
        <f t="shared" ref="C77:J77" si="15">C22/C$13</f>
        <v>9.8994902268707524E-2</v>
      </c>
      <c r="D77" s="583">
        <f t="shared" si="15"/>
        <v>0.11184925703569555</v>
      </c>
      <c r="E77" s="583">
        <f t="shared" si="15"/>
        <v>9.3839699751342598E-2</v>
      </c>
      <c r="F77" s="583">
        <f t="shared" si="15"/>
        <v>9.639765677925459E-2</v>
      </c>
      <c r="G77" s="583">
        <f t="shared" si="15"/>
        <v>9.1203669560080136E-2</v>
      </c>
      <c r="H77" s="584">
        <f t="shared" si="15"/>
        <v>0.10034403550892046</v>
      </c>
      <c r="I77" s="584">
        <f t="shared" si="15"/>
        <v>9.3394859381028664E-2</v>
      </c>
      <c r="J77" s="584">
        <f t="shared" si="15"/>
        <v>9.6074412688391758E-2</v>
      </c>
    </row>
    <row r="78" spans="1:10" ht="13.5" customHeight="1" x14ac:dyDescent="0.2">
      <c r="A78" s="588" t="s">
        <v>129</v>
      </c>
      <c r="B78" s="589">
        <f>B23/B$13</f>
        <v>3.0968378099428116E-2</v>
      </c>
      <c r="C78" s="589">
        <f t="shared" ref="C78:J78" si="16">C23/C$13</f>
        <v>2.6593186971937938E-2</v>
      </c>
      <c r="D78" s="589">
        <f t="shared" si="16"/>
        <v>2.2082283305041427E-2</v>
      </c>
      <c r="E78" s="589">
        <f t="shared" si="16"/>
        <v>2.25752058310391E-2</v>
      </c>
      <c r="F78" s="589">
        <f t="shared" si="16"/>
        <v>2.4390297472350931E-2</v>
      </c>
      <c r="G78" s="589">
        <f t="shared" si="16"/>
        <v>4.0064017943926E-2</v>
      </c>
      <c r="H78" s="590">
        <f t="shared" si="16"/>
        <v>2.461342705692246E-2</v>
      </c>
      <c r="I78" s="590">
        <f t="shared" si="16"/>
        <v>3.3451738147217774E-2</v>
      </c>
      <c r="J78" s="590">
        <f t="shared" si="16"/>
        <v>3.0043747721065005E-2</v>
      </c>
    </row>
    <row r="79" spans="1:10" ht="13.5" customHeight="1" x14ac:dyDescent="0.25">
      <c r="A79" s="456" t="s">
        <v>155</v>
      </c>
      <c r="B79" s="429"/>
      <c r="C79" s="429"/>
      <c r="D79" s="429"/>
      <c r="E79" s="429"/>
      <c r="F79" s="429"/>
      <c r="G79" s="429"/>
      <c r="H79" s="457"/>
      <c r="I79" s="457"/>
      <c r="J79" s="457"/>
    </row>
    <row r="80" spans="1:10" ht="13.5" customHeight="1" x14ac:dyDescent="0.25">
      <c r="A80" s="458" t="s">
        <v>132</v>
      </c>
      <c r="B80" s="430">
        <f t="shared" ref="B80:J80" si="17">B26/B$26</f>
        <v>1</v>
      </c>
      <c r="C80" s="430">
        <f t="shared" si="17"/>
        <v>1</v>
      </c>
      <c r="D80" s="430">
        <f t="shared" si="17"/>
        <v>1</v>
      </c>
      <c r="E80" s="430">
        <f t="shared" si="17"/>
        <v>1</v>
      </c>
      <c r="F80" s="430">
        <f t="shared" si="17"/>
        <v>1</v>
      </c>
      <c r="G80" s="430">
        <f t="shared" si="17"/>
        <v>1</v>
      </c>
      <c r="H80" s="459">
        <f t="shared" si="17"/>
        <v>1</v>
      </c>
      <c r="I80" s="459">
        <f t="shared" si="17"/>
        <v>1</v>
      </c>
      <c r="J80" s="459">
        <f t="shared" si="17"/>
        <v>1</v>
      </c>
    </row>
    <row r="81" spans="1:10" ht="13.5" customHeight="1" x14ac:dyDescent="0.2">
      <c r="A81" s="460" t="s">
        <v>133</v>
      </c>
      <c r="B81" s="431">
        <f t="shared" ref="B81:J81" si="18">B27/B$26</f>
        <v>0.85536712445558438</v>
      </c>
      <c r="C81" s="431">
        <f t="shared" si="18"/>
        <v>0.80900421396957201</v>
      </c>
      <c r="D81" s="431">
        <f t="shared" si="18"/>
        <v>0.78149362930154664</v>
      </c>
      <c r="E81" s="431">
        <f t="shared" si="18"/>
        <v>0.72847047345394567</v>
      </c>
      <c r="F81" s="431">
        <f t="shared" si="18"/>
        <v>0.68230814397847694</v>
      </c>
      <c r="G81" s="431">
        <f t="shared" si="18"/>
        <v>0.705456511195652</v>
      </c>
      <c r="H81" s="461">
        <f t="shared" si="18"/>
        <v>0.77779122888702223</v>
      </c>
      <c r="I81" s="461">
        <f t="shared" si="18"/>
        <v>0.69690189725694773</v>
      </c>
      <c r="J81" s="461">
        <f t="shared" si="18"/>
        <v>0.72127751983638078</v>
      </c>
    </row>
    <row r="82" spans="1:10" ht="13.5" customHeight="1" x14ac:dyDescent="0.2">
      <c r="A82" s="448" t="s">
        <v>134</v>
      </c>
      <c r="B82" s="425">
        <f t="shared" ref="B82:J82" si="19">B28/B$26</f>
        <v>7.7280064835829346E-2</v>
      </c>
      <c r="C82" s="425">
        <f t="shared" si="19"/>
        <v>0.11750732069924757</v>
      </c>
      <c r="D82" s="425">
        <f t="shared" si="19"/>
        <v>0.14606152323191271</v>
      </c>
      <c r="E82" s="425">
        <f t="shared" si="19"/>
        <v>0.18381910341914098</v>
      </c>
      <c r="F82" s="425">
        <f t="shared" si="19"/>
        <v>0.22458574096954184</v>
      </c>
      <c r="G82" s="425">
        <f t="shared" si="19"/>
        <v>0.20889030477829312</v>
      </c>
      <c r="H82" s="440">
        <f t="shared" si="19"/>
        <v>0.14416470962858527</v>
      </c>
      <c r="I82" s="440">
        <f t="shared" si="19"/>
        <v>0.21469064464485957</v>
      </c>
      <c r="J82" s="440">
        <f t="shared" si="19"/>
        <v>0.19343798326943579</v>
      </c>
    </row>
    <row r="83" spans="1:10" ht="13.5" customHeight="1" x14ac:dyDescent="0.2">
      <c r="A83" s="462" t="s">
        <v>135</v>
      </c>
      <c r="B83" s="432">
        <f t="shared" ref="B83:J83" si="20">B29/B$26</f>
        <v>6.7352810708586341E-2</v>
      </c>
      <c r="C83" s="432">
        <f t="shared" si="20"/>
        <v>7.3488465331180447E-2</v>
      </c>
      <c r="D83" s="432">
        <f t="shared" si="20"/>
        <v>7.244484746654066E-2</v>
      </c>
      <c r="E83" s="432">
        <f t="shared" si="20"/>
        <v>8.7710423126913378E-2</v>
      </c>
      <c r="F83" s="432">
        <f t="shared" si="20"/>
        <v>9.310611505198127E-2</v>
      </c>
      <c r="G83" s="432">
        <f t="shared" si="20"/>
        <v>8.5653184026054846E-2</v>
      </c>
      <c r="H83" s="463">
        <f t="shared" si="20"/>
        <v>7.8044061484392496E-2</v>
      </c>
      <c r="I83" s="463">
        <f t="shared" si="20"/>
        <v>8.840745809819274E-2</v>
      </c>
      <c r="J83" s="463">
        <f t="shared" si="20"/>
        <v>8.5284496894183368E-2</v>
      </c>
    </row>
    <row r="84" spans="1:10" ht="13.5" customHeight="1" x14ac:dyDescent="0.25">
      <c r="A84" s="458" t="s">
        <v>136</v>
      </c>
      <c r="B84" s="430">
        <f t="shared" ref="B84:J84" si="21">B30/B$30</f>
        <v>1</v>
      </c>
      <c r="C84" s="430">
        <f t="shared" si="21"/>
        <v>1</v>
      </c>
      <c r="D84" s="430">
        <f t="shared" si="21"/>
        <v>1</v>
      </c>
      <c r="E84" s="430">
        <f t="shared" si="21"/>
        <v>1</v>
      </c>
      <c r="F84" s="430">
        <f t="shared" si="21"/>
        <v>1</v>
      </c>
      <c r="G84" s="430">
        <f t="shared" si="21"/>
        <v>1</v>
      </c>
      <c r="H84" s="459">
        <f t="shared" si="21"/>
        <v>1</v>
      </c>
      <c r="I84" s="459">
        <f t="shared" si="21"/>
        <v>1</v>
      </c>
      <c r="J84" s="459">
        <f t="shared" si="21"/>
        <v>1</v>
      </c>
    </row>
    <row r="85" spans="1:10" ht="13.5" customHeight="1" x14ac:dyDescent="0.2">
      <c r="A85" s="460" t="s">
        <v>137</v>
      </c>
      <c r="B85" s="431">
        <f t="shared" ref="B85:J85" si="22">B31/B$30</f>
        <v>0.2259994985759923</v>
      </c>
      <c r="C85" s="431">
        <f t="shared" si="22"/>
        <v>0.24165499681079569</v>
      </c>
      <c r="D85" s="431">
        <f t="shared" si="22"/>
        <v>0.2614223942629717</v>
      </c>
      <c r="E85" s="431">
        <f t="shared" si="22"/>
        <v>0.22703425195111501</v>
      </c>
      <c r="F85" s="431">
        <f t="shared" si="22"/>
        <v>0.21236292588680866</v>
      </c>
      <c r="G85" s="431">
        <f t="shared" si="22"/>
        <v>0.21471853801318297</v>
      </c>
      <c r="H85" s="461">
        <f t="shared" si="22"/>
        <v>0.23789098618161864</v>
      </c>
      <c r="I85" s="461">
        <f t="shared" si="22"/>
        <v>0.21380842106248515</v>
      </c>
      <c r="J85" s="461">
        <f t="shared" si="22"/>
        <v>0.22170957947478254</v>
      </c>
    </row>
    <row r="86" spans="1:10" ht="13.5" customHeight="1" x14ac:dyDescent="0.2">
      <c r="A86" s="448" t="s">
        <v>138</v>
      </c>
      <c r="B86" s="425">
        <f t="shared" ref="B86:J86" si="23">B32/B$30</f>
        <v>0.62742823925001578</v>
      </c>
      <c r="C86" s="425">
        <f t="shared" si="23"/>
        <v>0.56866549621656548</v>
      </c>
      <c r="D86" s="425">
        <f t="shared" si="23"/>
        <v>0.54671258841090065</v>
      </c>
      <c r="E86" s="425">
        <f t="shared" si="23"/>
        <v>0.51452532381937199</v>
      </c>
      <c r="F86" s="425">
        <f t="shared" si="23"/>
        <v>0.53360473661505503</v>
      </c>
      <c r="G86" s="425">
        <f t="shared" si="23"/>
        <v>0.53547832040911447</v>
      </c>
      <c r="H86" s="440">
        <f t="shared" si="23"/>
        <v>0.55386493654367186</v>
      </c>
      <c r="I86" s="440">
        <f t="shared" si="23"/>
        <v>0.53475444046706699</v>
      </c>
      <c r="J86" s="440">
        <f t="shared" si="23"/>
        <v>0.5410243314065033</v>
      </c>
    </row>
    <row r="87" spans="1:10" ht="13.5" customHeight="1" x14ac:dyDescent="0.2">
      <c r="A87" s="464" t="s">
        <v>139</v>
      </c>
      <c r="B87" s="433">
        <f t="shared" ref="B87:J87" si="24">B33/B$30</f>
        <v>0.14657226217399202</v>
      </c>
      <c r="C87" s="433">
        <f t="shared" si="24"/>
        <v>0.18967950697263877</v>
      </c>
      <c r="D87" s="433">
        <f t="shared" si="24"/>
        <v>0.19186501732612768</v>
      </c>
      <c r="E87" s="433">
        <f t="shared" si="24"/>
        <v>0.25844042422951297</v>
      </c>
      <c r="F87" s="433">
        <f t="shared" si="24"/>
        <v>0.25403233749813631</v>
      </c>
      <c r="G87" s="433">
        <f t="shared" si="24"/>
        <v>0.24980314157770261</v>
      </c>
      <c r="H87" s="465">
        <f t="shared" si="24"/>
        <v>0.20824407727470942</v>
      </c>
      <c r="I87" s="465">
        <f t="shared" si="24"/>
        <v>0.25143713847044785</v>
      </c>
      <c r="J87" s="465">
        <f t="shared" si="24"/>
        <v>0.23726608911871405</v>
      </c>
    </row>
    <row r="88" spans="1:10" ht="12.75" customHeight="1" x14ac:dyDescent="0.2">
      <c r="A88" s="442" t="s">
        <v>402</v>
      </c>
    </row>
    <row r="89" spans="1:10" ht="12.75" customHeight="1" x14ac:dyDescent="0.2">
      <c r="A89" s="443" t="s">
        <v>740</v>
      </c>
      <c r="B89" s="441"/>
      <c r="D89" s="444"/>
    </row>
    <row r="90" spans="1:10" x14ac:dyDescent="0.2">
      <c r="A90" s="443" t="s">
        <v>738</v>
      </c>
      <c r="B90" s="441"/>
      <c r="D90" s="444"/>
    </row>
    <row r="93" spans="1:10" ht="12.75" customHeight="1" x14ac:dyDescent="0.2">
      <c r="A93" s="731" t="s">
        <v>159</v>
      </c>
      <c r="B93" s="732"/>
      <c r="C93" s="732"/>
      <c r="D93" s="733"/>
      <c r="E93" s="733"/>
      <c r="F93" s="733"/>
      <c r="G93" s="733"/>
      <c r="H93" s="733"/>
      <c r="I93" s="733"/>
      <c r="J93" s="733"/>
    </row>
    <row r="94" spans="1:10" ht="40.5" customHeight="1" x14ac:dyDescent="0.2">
      <c r="A94" s="814" t="s">
        <v>160</v>
      </c>
      <c r="B94" s="814"/>
      <c r="C94" s="814"/>
      <c r="D94" s="814"/>
      <c r="E94" s="814"/>
      <c r="F94" s="814"/>
      <c r="G94" s="814"/>
      <c r="H94" s="814"/>
      <c r="I94" s="814"/>
      <c r="J94" s="814"/>
    </row>
    <row r="95" spans="1:10" ht="12.75" customHeight="1" x14ac:dyDescent="0.3">
      <c r="A95" s="467"/>
      <c r="B95" s="732"/>
      <c r="C95" s="732"/>
      <c r="D95" s="733"/>
      <c r="E95" s="733"/>
      <c r="F95" s="733"/>
      <c r="G95" s="733"/>
      <c r="H95" s="733"/>
      <c r="I95" s="733"/>
      <c r="J95" s="733"/>
    </row>
    <row r="96" spans="1:10" ht="24.75" customHeight="1" x14ac:dyDescent="0.2">
      <c r="A96" s="815" t="s">
        <v>562</v>
      </c>
      <c r="B96" s="815"/>
      <c r="C96" s="815"/>
      <c r="D96" s="815"/>
      <c r="E96" s="815"/>
      <c r="F96" s="815"/>
      <c r="G96" s="815"/>
      <c r="H96" s="815"/>
      <c r="I96" s="815"/>
      <c r="J96" s="815"/>
    </row>
    <row r="97" spans="1:10" ht="12.75" customHeight="1" x14ac:dyDescent="0.3">
      <c r="A97" s="467"/>
      <c r="B97" s="732"/>
      <c r="C97" s="732"/>
      <c r="D97" s="733"/>
      <c r="E97" s="733"/>
      <c r="F97" s="733"/>
      <c r="G97" s="733"/>
      <c r="H97" s="733"/>
      <c r="I97" s="733"/>
      <c r="J97" s="733"/>
    </row>
    <row r="98" spans="1:10" customFormat="1" ht="26.25" customHeight="1" x14ac:dyDescent="0.2">
      <c r="A98" s="816" t="s">
        <v>563</v>
      </c>
      <c r="B98" s="816"/>
      <c r="C98" s="816"/>
      <c r="D98" s="816"/>
      <c r="E98" s="816"/>
      <c r="F98" s="816"/>
      <c r="G98" s="816"/>
      <c r="H98" s="816"/>
      <c r="I98" s="816"/>
      <c r="J98" s="816"/>
    </row>
    <row r="99" spans="1:10" customFormat="1" ht="12.75" customHeight="1" x14ac:dyDescent="0.2">
      <c r="A99" s="734"/>
      <c r="B99" s="728"/>
      <c r="C99" s="728"/>
      <c r="D99" s="728"/>
      <c r="E99" s="728"/>
      <c r="F99" s="728"/>
      <c r="G99" s="47"/>
      <c r="H99" s="47"/>
      <c r="I99" s="47"/>
      <c r="J99" s="47"/>
    </row>
    <row r="100" spans="1:10" customFormat="1" ht="12.75" customHeight="1" x14ac:dyDescent="0.2">
      <c r="A100" s="816" t="s">
        <v>564</v>
      </c>
      <c r="B100" s="816"/>
      <c r="C100" s="816"/>
      <c r="D100" s="816"/>
      <c r="E100" s="816"/>
      <c r="F100" s="816"/>
      <c r="G100" s="816"/>
      <c r="H100" s="816"/>
      <c r="I100" s="816"/>
      <c r="J100" s="816"/>
    </row>
    <row r="101" spans="1:10" customFormat="1" ht="12.75" customHeight="1" x14ac:dyDescent="0.2">
      <c r="A101" s="729"/>
      <c r="B101" s="729"/>
      <c r="C101" s="729"/>
      <c r="D101" s="729"/>
      <c r="E101" s="729"/>
      <c r="F101" s="729"/>
      <c r="G101" s="47"/>
      <c r="H101" s="47"/>
      <c r="I101" s="47"/>
      <c r="J101" s="47"/>
    </row>
    <row r="102" spans="1:10" customFormat="1" ht="24.75" customHeight="1" x14ac:dyDescent="0.2">
      <c r="A102" s="816" t="s">
        <v>565</v>
      </c>
      <c r="B102" s="816"/>
      <c r="C102" s="816"/>
      <c r="D102" s="816"/>
      <c r="E102" s="816"/>
      <c r="F102" s="816"/>
      <c r="G102" s="816"/>
      <c r="H102" s="816"/>
      <c r="I102" s="816"/>
      <c r="J102" s="816"/>
    </row>
    <row r="103" spans="1:10" customFormat="1" ht="12.75" customHeight="1" x14ac:dyDescent="0.2">
      <c r="A103" s="728"/>
      <c r="B103" s="728"/>
      <c r="C103" s="728"/>
      <c r="D103" s="728"/>
      <c r="E103" s="728"/>
      <c r="F103" s="728"/>
      <c r="G103" s="47"/>
      <c r="H103" s="47"/>
      <c r="I103" s="47"/>
      <c r="J103" s="47"/>
    </row>
    <row r="104" spans="1:10" customFormat="1" ht="21" customHeight="1" x14ac:dyDescent="0.2">
      <c r="A104" s="816" t="s">
        <v>566</v>
      </c>
      <c r="B104" s="816"/>
      <c r="C104" s="816"/>
      <c r="D104" s="816"/>
      <c r="E104" s="816"/>
      <c r="F104" s="816"/>
      <c r="G104" s="816"/>
      <c r="H104" s="816"/>
      <c r="I104" s="816"/>
      <c r="J104" s="816"/>
    </row>
    <row r="105" spans="1:10" customFormat="1" ht="12.75" customHeight="1" x14ac:dyDescent="0.2">
      <c r="A105" s="728"/>
      <c r="B105" s="728"/>
      <c r="C105" s="728"/>
      <c r="D105" s="728"/>
      <c r="E105" s="728"/>
      <c r="F105" s="728"/>
      <c r="G105" s="47"/>
      <c r="H105" s="47"/>
      <c r="I105" s="47"/>
      <c r="J105" s="47"/>
    </row>
    <row r="106" spans="1:10" customFormat="1" ht="48.75" customHeight="1" x14ac:dyDescent="0.2">
      <c r="A106" s="816" t="s">
        <v>586</v>
      </c>
      <c r="B106" s="816"/>
      <c r="C106" s="816"/>
      <c r="D106" s="816"/>
      <c r="E106" s="816"/>
      <c r="F106" s="816"/>
      <c r="G106" s="816"/>
      <c r="H106" s="816"/>
      <c r="I106" s="816"/>
      <c r="J106" s="816"/>
    </row>
    <row r="107" spans="1:10" customFormat="1" ht="12.75" customHeight="1" x14ac:dyDescent="0.2">
      <c r="A107" s="734"/>
      <c r="B107" s="728"/>
      <c r="C107" s="728"/>
      <c r="D107" s="728"/>
      <c r="E107" s="728"/>
      <c r="F107" s="728"/>
      <c r="G107" s="47"/>
      <c r="H107" s="47"/>
      <c r="I107" s="47"/>
      <c r="J107" s="47"/>
    </row>
    <row r="108" spans="1:10" customFormat="1" ht="27" customHeight="1" x14ac:dyDescent="0.2">
      <c r="A108" s="816" t="s">
        <v>567</v>
      </c>
      <c r="B108" s="816"/>
      <c r="C108" s="816"/>
      <c r="D108" s="816"/>
      <c r="E108" s="816"/>
      <c r="F108" s="816"/>
      <c r="G108" s="816"/>
      <c r="H108" s="816"/>
      <c r="I108" s="816"/>
      <c r="J108" s="816"/>
    </row>
    <row r="109" spans="1:10" customFormat="1" ht="12.75" customHeight="1" x14ac:dyDescent="0.2">
      <c r="A109" s="735"/>
      <c r="B109" s="728"/>
      <c r="C109" s="728"/>
      <c r="D109" s="728"/>
      <c r="E109" s="728"/>
      <c r="F109" s="728"/>
      <c r="G109" s="47"/>
      <c r="H109" s="47"/>
      <c r="I109" s="47"/>
      <c r="J109" s="47"/>
    </row>
    <row r="110" spans="1:10" customFormat="1" ht="19.5" customHeight="1" x14ac:dyDescent="0.2">
      <c r="A110" s="816" t="s">
        <v>568</v>
      </c>
      <c r="B110" s="816"/>
      <c r="C110" s="816"/>
      <c r="D110" s="816"/>
      <c r="E110" s="816"/>
      <c r="F110" s="816"/>
      <c r="G110" s="816"/>
      <c r="H110" s="816"/>
      <c r="I110" s="816"/>
      <c r="J110" s="816"/>
    </row>
    <row r="111" spans="1:10" customFormat="1" ht="12.75" customHeight="1" x14ac:dyDescent="0.2">
      <c r="A111" s="735"/>
      <c r="B111" s="728"/>
      <c r="C111" s="728"/>
      <c r="D111" s="728"/>
      <c r="E111" s="728"/>
      <c r="F111" s="728"/>
      <c r="G111" s="47"/>
      <c r="H111" s="47"/>
      <c r="I111" s="47"/>
      <c r="J111" s="47"/>
    </row>
    <row r="112" spans="1:10" customFormat="1" ht="22.5" customHeight="1" x14ac:dyDescent="0.2">
      <c r="A112" s="816" t="s">
        <v>569</v>
      </c>
      <c r="B112" s="816"/>
      <c r="C112" s="816"/>
      <c r="D112" s="816"/>
      <c r="E112" s="816"/>
      <c r="F112" s="816"/>
      <c r="G112" s="816"/>
      <c r="H112" s="816"/>
      <c r="I112" s="816"/>
      <c r="J112" s="816"/>
    </row>
    <row r="113" spans="1:10" customFormat="1" ht="12" customHeight="1" x14ac:dyDescent="0.2">
      <c r="A113" s="729"/>
      <c r="B113" s="729"/>
      <c r="C113" s="729"/>
      <c r="D113" s="729"/>
      <c r="E113" s="729"/>
      <c r="F113" s="729"/>
      <c r="G113" s="47"/>
      <c r="H113" s="47"/>
      <c r="I113" s="47"/>
      <c r="J113" s="47"/>
    </row>
    <row r="114" spans="1:10" customFormat="1" ht="39.75" customHeight="1" x14ac:dyDescent="0.2">
      <c r="A114" s="816" t="s">
        <v>570</v>
      </c>
      <c r="B114" s="816"/>
      <c r="C114" s="816"/>
      <c r="D114" s="816"/>
      <c r="E114" s="816"/>
      <c r="F114" s="816"/>
      <c r="G114" s="816"/>
      <c r="H114" s="816"/>
      <c r="I114" s="816"/>
      <c r="J114" s="816"/>
    </row>
    <row r="115" spans="1:10" customFormat="1" ht="12.75" customHeight="1" x14ac:dyDescent="0.2">
      <c r="A115" s="735"/>
      <c r="B115" s="728"/>
      <c r="C115" s="728"/>
      <c r="D115" s="728"/>
      <c r="E115" s="728"/>
      <c r="F115" s="728"/>
      <c r="G115" s="47"/>
      <c r="H115" s="47"/>
      <c r="I115" s="47"/>
      <c r="J115" s="47"/>
    </row>
    <row r="116" spans="1:10" customFormat="1" ht="33.75" customHeight="1" x14ac:dyDescent="0.2">
      <c r="A116" s="816" t="s">
        <v>571</v>
      </c>
      <c r="B116" s="816"/>
      <c r="C116" s="816"/>
      <c r="D116" s="816"/>
      <c r="E116" s="816"/>
      <c r="F116" s="816"/>
      <c r="G116" s="816"/>
      <c r="H116" s="816"/>
      <c r="I116" s="816"/>
      <c r="J116" s="816"/>
    </row>
    <row r="117" spans="1:10" customFormat="1" ht="12.75" customHeight="1" x14ac:dyDescent="0.2">
      <c r="A117" s="735"/>
      <c r="B117" s="728"/>
      <c r="C117" s="728"/>
      <c r="D117" s="728"/>
      <c r="E117" s="728"/>
      <c r="F117" s="728"/>
      <c r="G117" s="47"/>
      <c r="H117" s="47"/>
      <c r="I117" s="47"/>
      <c r="J117" s="47"/>
    </row>
    <row r="118" spans="1:10" customFormat="1" ht="21" customHeight="1" x14ac:dyDescent="0.2">
      <c r="A118" s="816" t="s">
        <v>572</v>
      </c>
      <c r="B118" s="816"/>
      <c r="C118" s="816"/>
      <c r="D118" s="816"/>
      <c r="E118" s="816"/>
      <c r="F118" s="816"/>
      <c r="G118" s="816"/>
      <c r="H118" s="816"/>
      <c r="I118" s="816"/>
      <c r="J118" s="816"/>
    </row>
    <row r="119" spans="1:10" ht="12.75" customHeight="1" x14ac:dyDescent="0.2">
      <c r="A119" s="736"/>
      <c r="B119" s="732"/>
      <c r="C119" s="732"/>
      <c r="D119" s="733"/>
      <c r="E119" s="733"/>
      <c r="F119" s="733"/>
      <c r="G119" s="733"/>
      <c r="H119" s="733"/>
      <c r="I119" s="733"/>
      <c r="J119" s="733"/>
    </row>
    <row r="120" spans="1:10" ht="14.25" customHeight="1" x14ac:dyDescent="0.2">
      <c r="A120" s="813" t="s">
        <v>161</v>
      </c>
      <c r="B120" s="813"/>
      <c r="C120" s="813"/>
      <c r="D120" s="813"/>
      <c r="E120" s="813"/>
      <c r="F120" s="813"/>
      <c r="G120" s="813"/>
      <c r="H120" s="813"/>
      <c r="I120" s="813"/>
      <c r="J120" s="813"/>
    </row>
    <row r="121" spans="1:10" ht="12.75" customHeight="1" x14ac:dyDescent="0.2">
      <c r="A121" s="737" t="s">
        <v>162</v>
      </c>
      <c r="B121" s="732"/>
      <c r="C121" s="732"/>
      <c r="D121" s="733"/>
      <c r="E121" s="733"/>
      <c r="F121" s="733"/>
      <c r="G121" s="733"/>
      <c r="H121" s="733"/>
      <c r="I121" s="733"/>
      <c r="J121" s="733"/>
    </row>
  </sheetData>
  <mergeCells count="14">
    <mergeCell ref="A120:J120"/>
    <mergeCell ref="A94:J94"/>
    <mergeCell ref="A96:J96"/>
    <mergeCell ref="A98:J98"/>
    <mergeCell ref="A100:J100"/>
    <mergeCell ref="A102:J102"/>
    <mergeCell ref="A104:J104"/>
    <mergeCell ref="A106:J106"/>
    <mergeCell ref="A108:J108"/>
    <mergeCell ref="A110:J110"/>
    <mergeCell ref="A112:J112"/>
    <mergeCell ref="A114:J114"/>
    <mergeCell ref="A116:J116"/>
    <mergeCell ref="A118:J118"/>
  </mergeCells>
  <phoneticPr fontId="3" type="noConversion"/>
  <pageMargins left="0.59055118110236227" right="0.59055118110236227" top="1.0236220472440944" bottom="0.98425196850393704" header="0.51181102362204722" footer="0.51181102362204722"/>
  <pageSetup paperSize="9" scale="60" firstPageNumber="8" fitToHeight="0" orientation="landscape" useFirstPageNumber="1" r:id="rId1"/>
  <headerFooter alignWithMargins="0">
    <oddHeader>&amp;R&amp;12Les finances des groupements à fiscalité propre en 2023</oddHeader>
    <oddFooter>&amp;L&amp;12Direction Générale des Collectivités Locales / DESL&amp;C&amp;12&amp;P&amp;R&amp;12Mise en ligne : janvier 2025</oddFooter>
    <evenHeader>&amp;R&amp;12Les finances des groupements à fiscalité propre en 2019</evenHeader>
    <evenFooter>&amp;L&amp;12Direction Générale des Collectivités locales / DESL&amp;C9&amp;R&amp;12Mise en ligne :mai 2021</evenFooter>
    <firstHeader>&amp;R&amp;12Les finances des groupements à fiscalité propre en 2019</firstHeader>
    <firstFooter>&amp;L&amp;12Direction Générale des collectivités locale / DESL&amp;C&amp;12 8&amp;R&amp;12Mise en ligne : mai 2021</firstFooter>
  </headerFooter>
  <rowBreaks count="2" manualBreakCount="2">
    <brk id="55" max="10" man="1"/>
    <brk id="90" max="10"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85"/>
  <sheetViews>
    <sheetView zoomScaleNormal="100" workbookViewId="0">
      <selection activeCell="J7" sqref="J7:J51"/>
    </sheetView>
  </sheetViews>
  <sheetFormatPr baseColWidth="10" defaultRowHeight="12.75" x14ac:dyDescent="0.2"/>
  <cols>
    <col min="1" max="1" width="75" customWidth="1"/>
    <col min="2" max="7" width="14.7109375" customWidth="1"/>
    <col min="8" max="9" width="16.28515625" customWidth="1"/>
    <col min="10" max="10" width="12.7109375" customWidth="1"/>
  </cols>
  <sheetData>
    <row r="1" spans="1:15" ht="19.5" customHeight="1" x14ac:dyDescent="0.25">
      <c r="A1" s="9" t="s">
        <v>741</v>
      </c>
    </row>
    <row r="2" spans="1:15" ht="12.75" customHeight="1" thickBot="1" x14ac:dyDescent="0.25">
      <c r="A2" s="202"/>
      <c r="J2" s="19" t="s">
        <v>156</v>
      </c>
    </row>
    <row r="3" spans="1:15" ht="12.75" customHeight="1" x14ac:dyDescent="0.2">
      <c r="A3" s="17" t="s">
        <v>736</v>
      </c>
      <c r="B3" s="480" t="s">
        <v>34</v>
      </c>
      <c r="C3" s="480" t="s">
        <v>455</v>
      </c>
      <c r="D3" s="480" t="s">
        <v>457</v>
      </c>
      <c r="E3" s="480" t="s">
        <v>97</v>
      </c>
      <c r="F3" s="480" t="s">
        <v>267</v>
      </c>
      <c r="G3" s="481">
        <v>300000</v>
      </c>
      <c r="H3" s="482" t="s">
        <v>283</v>
      </c>
      <c r="I3" s="482" t="s">
        <v>283</v>
      </c>
      <c r="J3" s="482" t="s">
        <v>61</v>
      </c>
    </row>
    <row r="4" spans="1:15" ht="12.75" customHeight="1" x14ac:dyDescent="0.2">
      <c r="A4" s="16" t="s">
        <v>153</v>
      </c>
      <c r="B4" s="483" t="s">
        <v>454</v>
      </c>
      <c r="C4" s="483" t="s">
        <v>35</v>
      </c>
      <c r="D4" s="483" t="s">
        <v>35</v>
      </c>
      <c r="E4" s="483" t="s">
        <v>35</v>
      </c>
      <c r="F4" s="483" t="s">
        <v>35</v>
      </c>
      <c r="G4" s="483" t="s">
        <v>36</v>
      </c>
      <c r="H4" s="484" t="s">
        <v>281</v>
      </c>
      <c r="I4" s="484" t="s">
        <v>282</v>
      </c>
      <c r="J4" s="484" t="s">
        <v>106</v>
      </c>
    </row>
    <row r="5" spans="1:15" ht="12.75" customHeight="1" thickBot="1" x14ac:dyDescent="0.25">
      <c r="A5" s="195" t="s">
        <v>65</v>
      </c>
      <c r="B5" s="485" t="s">
        <v>36</v>
      </c>
      <c r="C5" s="485" t="s">
        <v>456</v>
      </c>
      <c r="D5" s="485" t="s">
        <v>99</v>
      </c>
      <c r="E5" s="485" t="s">
        <v>100</v>
      </c>
      <c r="F5" s="485" t="s">
        <v>268</v>
      </c>
      <c r="G5" s="485" t="s">
        <v>101</v>
      </c>
      <c r="H5" s="486" t="s">
        <v>100</v>
      </c>
      <c r="I5" s="486" t="s">
        <v>101</v>
      </c>
      <c r="J5" s="486" t="s">
        <v>265</v>
      </c>
    </row>
    <row r="6" spans="1:15" ht="12.75" customHeight="1" x14ac:dyDescent="0.2">
      <c r="A6" s="201"/>
    </row>
    <row r="7" spans="1:15" ht="13.5" customHeight="1" x14ac:dyDescent="0.25">
      <c r="A7" s="332" t="s">
        <v>115</v>
      </c>
      <c r="B7" s="468">
        <v>439.21328184100003</v>
      </c>
      <c r="C7" s="468">
        <v>380.579441363</v>
      </c>
      <c r="D7" s="468">
        <v>380.24039407499998</v>
      </c>
      <c r="E7" s="468">
        <v>420.32624754199998</v>
      </c>
      <c r="F7" s="468">
        <v>482.136788126</v>
      </c>
      <c r="G7" s="468">
        <v>517.97955728299996</v>
      </c>
      <c r="H7" s="469">
        <v>400.713495454</v>
      </c>
      <c r="I7" s="469">
        <v>502.25410534299999</v>
      </c>
      <c r="J7" s="469">
        <v>456.70504131799999</v>
      </c>
    </row>
    <row r="8" spans="1:15" ht="13.5" customHeight="1" x14ac:dyDescent="0.2">
      <c r="A8" s="333" t="s">
        <v>116</v>
      </c>
      <c r="B8" s="470">
        <v>111.980167733</v>
      </c>
      <c r="C8" s="470">
        <v>105.177329207</v>
      </c>
      <c r="D8" s="470">
        <v>100.595429185</v>
      </c>
      <c r="E8" s="470">
        <v>118.213274177</v>
      </c>
      <c r="F8" s="470">
        <v>134.24206475899999</v>
      </c>
      <c r="G8" s="470">
        <v>133.061117217</v>
      </c>
      <c r="H8" s="330">
        <v>109.427602669</v>
      </c>
      <c r="I8" s="330">
        <v>133.579239401</v>
      </c>
      <c r="J8" s="330">
        <v>122.745303609</v>
      </c>
    </row>
    <row r="9" spans="1:15" ht="13.5" customHeight="1" x14ac:dyDescent="0.2">
      <c r="A9" s="334" t="s">
        <v>117</v>
      </c>
      <c r="B9" s="471">
        <v>178.90806073799999</v>
      </c>
      <c r="C9" s="471">
        <v>155.92372746000001</v>
      </c>
      <c r="D9" s="471">
        <v>165.526306809</v>
      </c>
      <c r="E9" s="471">
        <v>170.13668918799999</v>
      </c>
      <c r="F9" s="471">
        <v>190.945714549</v>
      </c>
      <c r="G9" s="471">
        <v>169.560912882</v>
      </c>
      <c r="H9" s="472">
        <v>165.590407997</v>
      </c>
      <c r="I9" s="472">
        <v>178.94315869600001</v>
      </c>
      <c r="J9" s="472">
        <v>172.95338477999999</v>
      </c>
    </row>
    <row r="10" spans="1:15" ht="13.5" customHeight="1" x14ac:dyDescent="0.2">
      <c r="A10" s="333" t="s">
        <v>118</v>
      </c>
      <c r="B10" s="470">
        <v>5.7560607990000001</v>
      </c>
      <c r="C10" s="470">
        <v>4.8329073170000001</v>
      </c>
      <c r="D10" s="470">
        <v>4.6095749919999998</v>
      </c>
      <c r="E10" s="470">
        <v>6.2211474979999997</v>
      </c>
      <c r="F10" s="470">
        <v>11.702078421</v>
      </c>
      <c r="G10" s="470">
        <v>16.631579801000001</v>
      </c>
      <c r="H10" s="330">
        <v>5.3679071660000002</v>
      </c>
      <c r="I10" s="330">
        <v>14.468838504000001</v>
      </c>
      <c r="J10" s="330">
        <v>10.386344764</v>
      </c>
    </row>
    <row r="11" spans="1:15" ht="13.5" customHeight="1" x14ac:dyDescent="0.2">
      <c r="A11" s="334" t="s">
        <v>119</v>
      </c>
      <c r="B11" s="471">
        <v>119.397563022</v>
      </c>
      <c r="C11" s="471">
        <v>95.698712763000003</v>
      </c>
      <c r="D11" s="471">
        <v>92.379868596999998</v>
      </c>
      <c r="E11" s="471">
        <v>104.42838742799999</v>
      </c>
      <c r="F11" s="471">
        <v>119.066588317</v>
      </c>
      <c r="G11" s="471">
        <v>171.02236995999999</v>
      </c>
      <c r="H11" s="472">
        <v>100.516005287</v>
      </c>
      <c r="I11" s="472">
        <v>148.22758689899999</v>
      </c>
      <c r="J11" s="472">
        <v>126.825136313</v>
      </c>
      <c r="K11" s="787"/>
      <c r="L11" s="787"/>
      <c r="M11" s="787"/>
      <c r="N11" s="787"/>
      <c r="O11" s="787"/>
    </row>
    <row r="12" spans="1:15" ht="13.5" customHeight="1" x14ac:dyDescent="0.2">
      <c r="A12" s="333" t="s">
        <v>120</v>
      </c>
      <c r="B12" s="470">
        <v>23.171429548999999</v>
      </c>
      <c r="C12" s="470">
        <v>18.946764615999999</v>
      </c>
      <c r="D12" s="470">
        <v>17.129214492999999</v>
      </c>
      <c r="E12" s="470">
        <v>21.326749250999999</v>
      </c>
      <c r="F12" s="470">
        <v>26.180342079999999</v>
      </c>
      <c r="G12" s="470">
        <v>27.703577422999999</v>
      </c>
      <c r="H12" s="330">
        <v>19.811572334000001</v>
      </c>
      <c r="I12" s="330">
        <v>27.035281844</v>
      </c>
      <c r="J12" s="330">
        <v>23.794871851</v>
      </c>
    </row>
    <row r="13" spans="1:15" ht="13.5" customHeight="1" x14ac:dyDescent="0.25">
      <c r="A13" s="335" t="s">
        <v>121</v>
      </c>
      <c r="B13" s="473">
        <v>524.20026307399996</v>
      </c>
      <c r="C13" s="473">
        <v>459.05690767900001</v>
      </c>
      <c r="D13" s="473">
        <v>456.449182845</v>
      </c>
      <c r="E13" s="473">
        <v>511.60962744400001</v>
      </c>
      <c r="F13" s="473">
        <v>603.09535874000005</v>
      </c>
      <c r="G13" s="473">
        <v>646.04844723600002</v>
      </c>
      <c r="H13" s="474">
        <v>483.86513802000002</v>
      </c>
      <c r="I13" s="474">
        <v>627.20345437599997</v>
      </c>
      <c r="J13" s="474">
        <v>562.90478455300001</v>
      </c>
    </row>
    <row r="14" spans="1:15" ht="13.5" customHeight="1" x14ac:dyDescent="0.2">
      <c r="A14" s="333" t="s">
        <v>63</v>
      </c>
      <c r="B14" s="470">
        <v>323.67878196599997</v>
      </c>
      <c r="C14" s="470">
        <v>275.59154273299998</v>
      </c>
      <c r="D14" s="470">
        <v>266.41367295800001</v>
      </c>
      <c r="E14" s="470">
        <v>302.99002453700001</v>
      </c>
      <c r="F14" s="470">
        <v>360.00213628400002</v>
      </c>
      <c r="G14" s="470">
        <v>336.69886014399998</v>
      </c>
      <c r="H14" s="330">
        <v>288.21090329499998</v>
      </c>
      <c r="I14" s="330">
        <v>346.92280649700001</v>
      </c>
      <c r="J14" s="330">
        <v>320.58583411799998</v>
      </c>
    </row>
    <row r="15" spans="1:15" ht="13.5" customHeight="1" x14ac:dyDescent="0.2">
      <c r="A15" s="334" t="s">
        <v>122</v>
      </c>
      <c r="B15" s="471">
        <v>115.622528191</v>
      </c>
      <c r="C15" s="471">
        <v>55.046334412999997</v>
      </c>
      <c r="D15" s="471">
        <v>39.689440949000002</v>
      </c>
      <c r="E15" s="471">
        <v>37.922406561999999</v>
      </c>
      <c r="F15" s="471">
        <v>49.058332192000002</v>
      </c>
      <c r="G15" s="471">
        <v>-10.342044453</v>
      </c>
      <c r="H15" s="472">
        <v>51.878171473999998</v>
      </c>
      <c r="I15" s="472">
        <v>15.718937724</v>
      </c>
      <c r="J15" s="472">
        <v>31.939238695</v>
      </c>
    </row>
    <row r="16" spans="1:15" ht="13.5" customHeight="1" x14ac:dyDescent="0.2">
      <c r="A16" s="539" t="s">
        <v>123</v>
      </c>
      <c r="B16" s="540">
        <v>208.05625377499999</v>
      </c>
      <c r="C16" s="540">
        <v>220.54520832</v>
      </c>
      <c r="D16" s="540">
        <v>226.72423200899999</v>
      </c>
      <c r="E16" s="540">
        <v>265.06761797500002</v>
      </c>
      <c r="F16" s="540">
        <v>310.94380409199999</v>
      </c>
      <c r="G16" s="540">
        <v>347.04090459600002</v>
      </c>
      <c r="H16" s="370">
        <v>236.33273182100001</v>
      </c>
      <c r="I16" s="370">
        <v>331.20386877300001</v>
      </c>
      <c r="J16" s="370">
        <v>288.64659542300001</v>
      </c>
    </row>
    <row r="17" spans="1:10" ht="13.5" customHeight="1" x14ac:dyDescent="0.2">
      <c r="A17" s="541" t="s">
        <v>124</v>
      </c>
      <c r="B17" s="542">
        <v>87.957276785999994</v>
      </c>
      <c r="C17" s="542">
        <v>89.809149191000003</v>
      </c>
      <c r="D17" s="542">
        <v>92.826008384000005</v>
      </c>
      <c r="E17" s="542">
        <v>116.831997581</v>
      </c>
      <c r="F17" s="542">
        <v>145.90145283300001</v>
      </c>
      <c r="G17" s="542">
        <v>201.69460448699999</v>
      </c>
      <c r="H17" s="543">
        <v>99.828588259</v>
      </c>
      <c r="I17" s="543">
        <v>177.21623561199999</v>
      </c>
      <c r="J17" s="543">
        <v>142.50170210799999</v>
      </c>
    </row>
    <row r="18" spans="1:10" ht="13.5" customHeight="1" x14ac:dyDescent="0.2">
      <c r="A18" s="539" t="s">
        <v>125</v>
      </c>
      <c r="B18" s="540">
        <v>47.160126765999998</v>
      </c>
      <c r="C18" s="540">
        <v>45.135234672000003</v>
      </c>
      <c r="D18" s="540">
        <v>52.101805257000002</v>
      </c>
      <c r="E18" s="540">
        <v>72.368501914000007</v>
      </c>
      <c r="F18" s="540">
        <v>91.967063937000006</v>
      </c>
      <c r="G18" s="540">
        <v>150.07361318900001</v>
      </c>
      <c r="H18" s="370">
        <v>56.554896788000001</v>
      </c>
      <c r="I18" s="370">
        <v>124.58027745699999</v>
      </c>
      <c r="J18" s="370">
        <v>94.065467444000006</v>
      </c>
    </row>
    <row r="19" spans="1:10" ht="13.5" customHeight="1" x14ac:dyDescent="0.2">
      <c r="A19" s="560" t="s">
        <v>126</v>
      </c>
      <c r="B19" s="561">
        <v>1.67157249</v>
      </c>
      <c r="C19" s="561">
        <v>1.385648373</v>
      </c>
      <c r="D19" s="561">
        <v>1.3186943499999999</v>
      </c>
      <c r="E19" s="561">
        <v>1.2817664959999999</v>
      </c>
      <c r="F19" s="561">
        <v>1.874674817</v>
      </c>
      <c r="G19" s="561">
        <v>2.2157428779999999</v>
      </c>
      <c r="H19" s="562">
        <v>1.3638566110000001</v>
      </c>
      <c r="I19" s="562">
        <v>2.0661046239999998</v>
      </c>
      <c r="J19" s="562">
        <v>1.7510903680000001</v>
      </c>
    </row>
    <row r="20" spans="1:10" ht="13.5" customHeight="1" x14ac:dyDescent="0.2">
      <c r="A20" s="676" t="s">
        <v>466</v>
      </c>
      <c r="B20" s="540">
        <v>39.125577530000001</v>
      </c>
      <c r="C20" s="540">
        <v>43.288266145999998</v>
      </c>
      <c r="D20" s="540">
        <v>39.405508777999998</v>
      </c>
      <c r="E20" s="540">
        <v>43.181729171999997</v>
      </c>
      <c r="F20" s="540">
        <v>52.059714079999999</v>
      </c>
      <c r="G20" s="540">
        <v>49.405248419000003</v>
      </c>
      <c r="H20" s="370">
        <v>41.909834859999997</v>
      </c>
      <c r="I20" s="370">
        <v>50.569853531</v>
      </c>
      <c r="J20" s="370">
        <v>46.685144295999997</v>
      </c>
    </row>
    <row r="21" spans="1:10" ht="13.5" customHeight="1" x14ac:dyDescent="0.2">
      <c r="A21" s="560" t="s">
        <v>127</v>
      </c>
      <c r="B21" s="561">
        <v>42.342144632</v>
      </c>
      <c r="C21" s="561">
        <v>36.004135867000002</v>
      </c>
      <c r="D21" s="561">
        <v>36.076559357000001</v>
      </c>
      <c r="E21" s="561">
        <v>32.228618851999997</v>
      </c>
      <c r="F21" s="561">
        <v>24.345115022000002</v>
      </c>
      <c r="G21" s="561">
        <v>22.849696921</v>
      </c>
      <c r="H21" s="562">
        <v>35.363086596000002</v>
      </c>
      <c r="I21" s="562">
        <v>23.505788122999999</v>
      </c>
      <c r="J21" s="562">
        <v>28.824732414</v>
      </c>
    </row>
    <row r="22" spans="1:10" ht="13.5" customHeight="1" x14ac:dyDescent="0.2">
      <c r="A22" s="539" t="s">
        <v>128</v>
      </c>
      <c r="B22" s="540">
        <v>53.988427743000003</v>
      </c>
      <c r="C22" s="540">
        <v>45.444293711</v>
      </c>
      <c r="D22" s="540">
        <v>51.053501976</v>
      </c>
      <c r="E22" s="540">
        <v>48.009293829000001</v>
      </c>
      <c r="F22" s="540">
        <v>58.136979396999998</v>
      </c>
      <c r="G22" s="540">
        <v>58.921989101000001</v>
      </c>
      <c r="H22" s="370">
        <v>48.552980591000001</v>
      </c>
      <c r="I22" s="370">
        <v>58.577578424999999</v>
      </c>
      <c r="J22" s="370">
        <v>54.080746574999999</v>
      </c>
    </row>
    <row r="23" spans="1:10" ht="13.5" customHeight="1" x14ac:dyDescent="0.2">
      <c r="A23" s="563" t="s">
        <v>129</v>
      </c>
      <c r="B23" s="564">
        <v>16.233631946999999</v>
      </c>
      <c r="C23" s="564">
        <v>12.207786176999999</v>
      </c>
      <c r="D23" s="564">
        <v>10.07944017</v>
      </c>
      <c r="E23" s="564">
        <v>11.549692645</v>
      </c>
      <c r="F23" s="564">
        <v>14.709675204</v>
      </c>
      <c r="G23" s="564">
        <v>25.883296583</v>
      </c>
      <c r="H23" s="565">
        <v>11.909579280000001</v>
      </c>
      <c r="I23" s="565">
        <v>20.981045721000001</v>
      </c>
      <c r="J23" s="565">
        <v>16.911769337999999</v>
      </c>
    </row>
    <row r="24" spans="1:10" ht="13.5" customHeight="1" x14ac:dyDescent="0.25">
      <c r="A24" s="547" t="s">
        <v>130</v>
      </c>
      <c r="B24" s="548">
        <v>84.986981232000005</v>
      </c>
      <c r="C24" s="548">
        <v>78.477466316999994</v>
      </c>
      <c r="D24" s="548">
        <v>76.208788768999995</v>
      </c>
      <c r="E24" s="548">
        <v>91.283379901999993</v>
      </c>
      <c r="F24" s="548">
        <v>120.958570614</v>
      </c>
      <c r="G24" s="548">
        <v>128.06888995200001</v>
      </c>
      <c r="H24" s="354">
        <v>83.151642566999996</v>
      </c>
      <c r="I24" s="354">
        <v>124.949349033</v>
      </c>
      <c r="J24" s="354">
        <v>106.199743235</v>
      </c>
    </row>
    <row r="25" spans="1:10" ht="13.5" customHeight="1" x14ac:dyDescent="0.25">
      <c r="A25" s="566" t="s">
        <v>131</v>
      </c>
      <c r="B25" s="567">
        <v>56.793230846999997</v>
      </c>
      <c r="C25" s="567">
        <v>56.703580180000003</v>
      </c>
      <c r="D25" s="567">
        <v>56.054058769999997</v>
      </c>
      <c r="E25" s="567">
        <v>64.989325605999994</v>
      </c>
      <c r="F25" s="567">
        <v>75.292064800000006</v>
      </c>
      <c r="G25" s="567">
        <v>68.225591030000004</v>
      </c>
      <c r="H25" s="568">
        <v>59.480585161</v>
      </c>
      <c r="I25" s="568">
        <v>71.325895395000003</v>
      </c>
      <c r="J25" s="568">
        <v>66.012328784999994</v>
      </c>
    </row>
    <row r="26" spans="1:10" ht="13.5" customHeight="1" x14ac:dyDescent="0.25">
      <c r="A26" s="547" t="s">
        <v>132</v>
      </c>
      <c r="B26" s="548">
        <v>138.47430307499999</v>
      </c>
      <c r="C26" s="548">
        <v>110.933255699</v>
      </c>
      <c r="D26" s="548">
        <v>106.235195565</v>
      </c>
      <c r="E26" s="548">
        <v>132.62288963099999</v>
      </c>
      <c r="F26" s="548">
        <v>191.27954707500001</v>
      </c>
      <c r="G26" s="548">
        <v>255.07517372999999</v>
      </c>
      <c r="H26" s="354">
        <v>120.40235171499999</v>
      </c>
      <c r="I26" s="354">
        <v>227.08584465300001</v>
      </c>
      <c r="J26" s="354">
        <v>179.22978730299999</v>
      </c>
    </row>
    <row r="27" spans="1:10" ht="13.5" customHeight="1" x14ac:dyDescent="0.2">
      <c r="A27" s="560" t="s">
        <v>133</v>
      </c>
      <c r="B27" s="561">
        <v>118.44636643299999</v>
      </c>
      <c r="C27" s="561">
        <v>89.745471330000001</v>
      </c>
      <c r="D27" s="561">
        <v>83.022128542000004</v>
      </c>
      <c r="E27" s="561">
        <v>96.611859201000001</v>
      </c>
      <c r="F27" s="561">
        <v>130.51159274599999</v>
      </c>
      <c r="G27" s="561">
        <v>179.94444215199999</v>
      </c>
      <c r="H27" s="562">
        <v>93.647893100999994</v>
      </c>
      <c r="I27" s="562">
        <v>158.25655597900001</v>
      </c>
      <c r="J27" s="562">
        <v>129.27441646599999</v>
      </c>
    </row>
    <row r="28" spans="1:10" ht="13.5" customHeight="1" x14ac:dyDescent="0.2">
      <c r="A28" s="539" t="s">
        <v>134</v>
      </c>
      <c r="B28" s="540">
        <v>10.70130312</v>
      </c>
      <c r="C28" s="540">
        <v>13.035469654</v>
      </c>
      <c r="D28" s="540">
        <v>15.516874485000001</v>
      </c>
      <c r="E28" s="540">
        <v>24.378620665</v>
      </c>
      <c r="F28" s="540">
        <v>42.958658812000003</v>
      </c>
      <c r="G28" s="540">
        <v>53.282730782000002</v>
      </c>
      <c r="H28" s="370">
        <v>17.357770074000001</v>
      </c>
      <c r="I28" s="370">
        <v>48.753206378000002</v>
      </c>
      <c r="J28" s="370">
        <v>34.669848598000002</v>
      </c>
    </row>
    <row r="29" spans="1:10" ht="13.5" customHeight="1" x14ac:dyDescent="0.2">
      <c r="A29" s="560" t="s">
        <v>135</v>
      </c>
      <c r="B29" s="561">
        <v>9.3266335229999999</v>
      </c>
      <c r="C29" s="561">
        <v>8.1523147159999994</v>
      </c>
      <c r="D29" s="561">
        <v>7.696192538</v>
      </c>
      <c r="E29" s="561">
        <v>11.632409766</v>
      </c>
      <c r="F29" s="561">
        <v>17.809295516999999</v>
      </c>
      <c r="G29" s="561">
        <v>21.848000796000001</v>
      </c>
      <c r="H29" s="562">
        <v>9.3966885399999995</v>
      </c>
      <c r="I29" s="562">
        <v>20.076082295999999</v>
      </c>
      <c r="J29" s="562">
        <v>15.285522239000001</v>
      </c>
    </row>
    <row r="30" spans="1:10" ht="13.5" customHeight="1" x14ac:dyDescent="0.25">
      <c r="A30" s="547" t="s">
        <v>136</v>
      </c>
      <c r="B30" s="548">
        <v>72.293659986999998</v>
      </c>
      <c r="C30" s="548">
        <v>49.880722175999999</v>
      </c>
      <c r="D30" s="548">
        <v>42.580657831000003</v>
      </c>
      <c r="E30" s="548">
        <v>52.119667694999997</v>
      </c>
      <c r="F30" s="548">
        <v>75.34305406</v>
      </c>
      <c r="G30" s="548">
        <v>93.539648931000002</v>
      </c>
      <c r="H30" s="354">
        <v>51.353361331999999</v>
      </c>
      <c r="I30" s="354">
        <v>85.556178767999995</v>
      </c>
      <c r="J30" s="354">
        <v>70.213486588999999</v>
      </c>
    </row>
    <row r="31" spans="1:10" ht="13.5" customHeight="1" x14ac:dyDescent="0.2">
      <c r="A31" s="560" t="s">
        <v>137</v>
      </c>
      <c r="B31" s="561">
        <v>16.338330907</v>
      </c>
      <c r="C31" s="561">
        <v>12.053925758</v>
      </c>
      <c r="D31" s="561">
        <v>11.131537519</v>
      </c>
      <c r="E31" s="561">
        <v>11.832949767000001</v>
      </c>
      <c r="F31" s="561">
        <v>16.000071405</v>
      </c>
      <c r="G31" s="561">
        <v>20.084696664999999</v>
      </c>
      <c r="H31" s="562">
        <v>12.216501771000001</v>
      </c>
      <c r="I31" s="562">
        <v>18.292631494999998</v>
      </c>
      <c r="J31" s="562">
        <v>15.567002584999999</v>
      </c>
    </row>
    <row r="32" spans="1:10" ht="13.5" customHeight="1" x14ac:dyDescent="0.2">
      <c r="A32" s="539" t="s">
        <v>138</v>
      </c>
      <c r="B32" s="540">
        <v>45.359083794999997</v>
      </c>
      <c r="C32" s="540">
        <v>28.365445628</v>
      </c>
      <c r="D32" s="540">
        <v>23.279381658999998</v>
      </c>
      <c r="E32" s="540">
        <v>26.816888897999998</v>
      </c>
      <c r="F32" s="540">
        <v>40.203410517000002</v>
      </c>
      <c r="G32" s="540">
        <v>50.088454101000004</v>
      </c>
      <c r="H32" s="370">
        <v>28.442826215</v>
      </c>
      <c r="I32" s="370">
        <v>45.751546505999997</v>
      </c>
      <c r="J32" s="370">
        <v>37.987204636999998</v>
      </c>
    </row>
    <row r="33" spans="1:10" ht="13.5" customHeight="1" x14ac:dyDescent="0.2">
      <c r="A33" s="563" t="s">
        <v>139</v>
      </c>
      <c r="B33" s="564">
        <v>10.596245285</v>
      </c>
      <c r="C33" s="564">
        <v>9.4613507899999991</v>
      </c>
      <c r="D33" s="564">
        <v>8.1697386519999995</v>
      </c>
      <c r="E33" s="564">
        <v>13.46982903</v>
      </c>
      <c r="F33" s="564">
        <v>19.139572136999998</v>
      </c>
      <c r="G33" s="564">
        <v>23.366498164999999</v>
      </c>
      <c r="H33" s="565">
        <v>10.694033345999999</v>
      </c>
      <c r="I33" s="565">
        <v>21.512000768</v>
      </c>
      <c r="J33" s="565">
        <v>16.659279366</v>
      </c>
    </row>
    <row r="34" spans="1:10" ht="13.5" customHeight="1" x14ac:dyDescent="0.25">
      <c r="A34" s="552" t="s">
        <v>140</v>
      </c>
      <c r="B34" s="548">
        <v>577.68758491699998</v>
      </c>
      <c r="C34" s="548">
        <v>491.51269706199997</v>
      </c>
      <c r="D34" s="548">
        <v>486.475589641</v>
      </c>
      <c r="E34" s="548">
        <v>552.94913717400004</v>
      </c>
      <c r="F34" s="548">
        <v>673.41633520100004</v>
      </c>
      <c r="G34" s="548">
        <v>773.05473101300004</v>
      </c>
      <c r="H34" s="354">
        <v>521.11584716799996</v>
      </c>
      <c r="I34" s="354">
        <v>729.33994999599997</v>
      </c>
      <c r="J34" s="354">
        <v>635.93482862099995</v>
      </c>
    </row>
    <row r="35" spans="1:10" ht="13.5" customHeight="1" x14ac:dyDescent="0.25">
      <c r="A35" s="569" t="s">
        <v>141</v>
      </c>
      <c r="B35" s="570">
        <v>596.49392306100003</v>
      </c>
      <c r="C35" s="570">
        <v>508.937629856</v>
      </c>
      <c r="D35" s="570">
        <v>499.029840675</v>
      </c>
      <c r="E35" s="570">
        <v>563.72929513999998</v>
      </c>
      <c r="F35" s="570">
        <v>678.43841280000004</v>
      </c>
      <c r="G35" s="570">
        <v>739.58809616600001</v>
      </c>
      <c r="H35" s="571">
        <v>535.21849935199998</v>
      </c>
      <c r="I35" s="571">
        <v>712.75963314399996</v>
      </c>
      <c r="J35" s="571">
        <v>633.11827114200003</v>
      </c>
    </row>
    <row r="36" spans="1:10" ht="13.5" customHeight="1" x14ac:dyDescent="0.25">
      <c r="A36" s="549" t="s">
        <v>142</v>
      </c>
      <c r="B36" s="550">
        <v>18.806338144000001</v>
      </c>
      <c r="C36" s="550">
        <v>17.424932794</v>
      </c>
      <c r="D36" s="550">
        <v>12.554251035</v>
      </c>
      <c r="E36" s="550">
        <v>10.780157966000001</v>
      </c>
      <c r="F36" s="550">
        <v>5.0220775990000002</v>
      </c>
      <c r="G36" s="550">
        <v>-33.466634847000002</v>
      </c>
      <c r="H36" s="551">
        <v>14.102652184</v>
      </c>
      <c r="I36" s="551">
        <v>-16.580316851999999</v>
      </c>
      <c r="J36" s="551">
        <v>-2.8165574790000001</v>
      </c>
    </row>
    <row r="37" spans="1:10" ht="13.5" customHeight="1" x14ac:dyDescent="0.2">
      <c r="A37" s="560" t="s">
        <v>143</v>
      </c>
      <c r="B37" s="561">
        <v>28.193750386000001</v>
      </c>
      <c r="C37" s="561">
        <v>21.773886137000002</v>
      </c>
      <c r="D37" s="561">
        <v>20.154729999000001</v>
      </c>
      <c r="E37" s="561">
        <v>26.294054295999999</v>
      </c>
      <c r="F37" s="561">
        <v>45.666505813999997</v>
      </c>
      <c r="G37" s="561">
        <v>59.843298922000002</v>
      </c>
      <c r="H37" s="562">
        <v>23.671057404999999</v>
      </c>
      <c r="I37" s="562">
        <v>53.623453638000001</v>
      </c>
      <c r="J37" s="562">
        <v>40.187414449999999</v>
      </c>
    </row>
    <row r="38" spans="1:10" ht="13.5" customHeight="1" x14ac:dyDescent="0.2">
      <c r="A38" s="539" t="s">
        <v>144</v>
      </c>
      <c r="B38" s="540">
        <v>21.607351424000001</v>
      </c>
      <c r="C38" s="540">
        <v>16.427864004</v>
      </c>
      <c r="D38" s="540">
        <v>14.147059442</v>
      </c>
      <c r="E38" s="540">
        <v>24.363021029999999</v>
      </c>
      <c r="F38" s="540">
        <v>51.587605084000003</v>
      </c>
      <c r="G38" s="540">
        <v>83.871814760000007</v>
      </c>
      <c r="H38" s="370">
        <v>19.242910851000001</v>
      </c>
      <c r="I38" s="370">
        <v>69.707624893000002</v>
      </c>
      <c r="J38" s="370">
        <v>47.070174778999998</v>
      </c>
    </row>
    <row r="39" spans="1:10" ht="13.5" customHeight="1" x14ac:dyDescent="0.2">
      <c r="A39" s="563" t="s">
        <v>145</v>
      </c>
      <c r="B39" s="564">
        <v>-6.5863989610000004</v>
      </c>
      <c r="C39" s="564">
        <v>-5.346022134</v>
      </c>
      <c r="D39" s="564">
        <v>-6.007670557</v>
      </c>
      <c r="E39" s="564">
        <v>-1.9310332649999999</v>
      </c>
      <c r="F39" s="564">
        <v>5.92109927</v>
      </c>
      <c r="G39" s="564">
        <v>24.028515838000001</v>
      </c>
      <c r="H39" s="565">
        <v>-4.4281465539999996</v>
      </c>
      <c r="I39" s="565">
        <v>16.084171255000001</v>
      </c>
      <c r="J39" s="565">
        <v>6.8827603289999999</v>
      </c>
    </row>
    <row r="40" spans="1:10" ht="13.5" customHeight="1" x14ac:dyDescent="0.25">
      <c r="A40" s="552" t="s">
        <v>146</v>
      </c>
      <c r="B40" s="548">
        <v>605.88133530200002</v>
      </c>
      <c r="C40" s="548">
        <v>513.28658319900001</v>
      </c>
      <c r="D40" s="548">
        <v>506.63031963999998</v>
      </c>
      <c r="E40" s="548">
        <v>579.24319146899995</v>
      </c>
      <c r="F40" s="548">
        <v>719.08284101499999</v>
      </c>
      <c r="G40" s="548">
        <v>832.89802993499995</v>
      </c>
      <c r="H40" s="354">
        <v>544.786904574</v>
      </c>
      <c r="I40" s="354">
        <v>782.96340363399997</v>
      </c>
      <c r="J40" s="354">
        <v>676.12224306999997</v>
      </c>
    </row>
    <row r="41" spans="1:10" ht="13.5" customHeight="1" x14ac:dyDescent="0.25">
      <c r="A41" s="569" t="s">
        <v>147</v>
      </c>
      <c r="B41" s="570">
        <v>618.10127448499998</v>
      </c>
      <c r="C41" s="570">
        <v>525.36549385900003</v>
      </c>
      <c r="D41" s="570">
        <v>513.17690011800005</v>
      </c>
      <c r="E41" s="570">
        <v>588.09231617</v>
      </c>
      <c r="F41" s="570">
        <v>730.026017884</v>
      </c>
      <c r="G41" s="570">
        <v>823.45991092600002</v>
      </c>
      <c r="H41" s="571">
        <v>554.46141020300001</v>
      </c>
      <c r="I41" s="571">
        <v>782.46725803699997</v>
      </c>
      <c r="J41" s="571">
        <v>680.18844592100004</v>
      </c>
    </row>
    <row r="42" spans="1:10" ht="13.5" customHeight="1" x14ac:dyDescent="0.2">
      <c r="A42" s="544" t="s">
        <v>148</v>
      </c>
      <c r="B42" s="545">
        <v>12.219939182999999</v>
      </c>
      <c r="C42" s="545">
        <v>12.07891066</v>
      </c>
      <c r="D42" s="545">
        <v>6.5465804780000001</v>
      </c>
      <c r="E42" s="545">
        <v>8.8491247009999991</v>
      </c>
      <c r="F42" s="545">
        <v>10.943176869</v>
      </c>
      <c r="G42" s="545">
        <v>-9.4381190089999993</v>
      </c>
      <c r="H42" s="546">
        <v>9.6745056290000004</v>
      </c>
      <c r="I42" s="546">
        <v>-0.49614559699999999</v>
      </c>
      <c r="J42" s="546">
        <v>4.0662028509999999</v>
      </c>
    </row>
    <row r="43" spans="1:10" s="7" customFormat="1" ht="13.5" customHeight="1" x14ac:dyDescent="0.25">
      <c r="A43" s="572" t="s">
        <v>202</v>
      </c>
      <c r="B43" s="567">
        <v>237.876594006</v>
      </c>
      <c r="C43" s="567">
        <v>209.34337326100001</v>
      </c>
      <c r="D43" s="567">
        <v>200.53023160699999</v>
      </c>
      <c r="E43" s="567">
        <v>267.87638378999998</v>
      </c>
      <c r="F43" s="567">
        <v>484.03291030299999</v>
      </c>
      <c r="G43" s="567">
        <v>670.32598898399999</v>
      </c>
      <c r="H43" s="568">
        <v>230.939311124</v>
      </c>
      <c r="I43" s="568">
        <v>588.59282705199996</v>
      </c>
      <c r="J43" s="568">
        <v>428.15669304099998</v>
      </c>
    </row>
    <row r="44" spans="1:10" ht="13.5" customHeight="1" x14ac:dyDescent="0.25">
      <c r="A44" s="547" t="s">
        <v>149</v>
      </c>
      <c r="B44" s="540"/>
      <c r="C44" s="540"/>
      <c r="D44" s="540"/>
      <c r="E44" s="540"/>
      <c r="F44" s="540"/>
      <c r="G44" s="540"/>
      <c r="H44" s="554"/>
      <c r="I44" s="554"/>
      <c r="J44" s="554"/>
    </row>
    <row r="45" spans="1:10" ht="13.5" customHeight="1" x14ac:dyDescent="0.25">
      <c r="A45" s="334" t="s">
        <v>277</v>
      </c>
      <c r="B45" s="471">
        <v>438.41044651800001</v>
      </c>
      <c r="C45" s="471">
        <v>380.21389676199999</v>
      </c>
      <c r="D45" s="471">
        <v>379.79593255600003</v>
      </c>
      <c r="E45" s="471">
        <v>419.88394336200002</v>
      </c>
      <c r="F45" s="471">
        <v>481.50606368699999</v>
      </c>
      <c r="G45" s="471">
        <v>517.92156891499997</v>
      </c>
      <c r="H45" s="472">
        <v>400.25628141700003</v>
      </c>
      <c r="I45" s="472">
        <v>501.94483802000002</v>
      </c>
      <c r="J45" s="472">
        <v>456.32940809199999</v>
      </c>
    </row>
    <row r="46" spans="1:10" ht="13.5" customHeight="1" x14ac:dyDescent="0.25">
      <c r="A46" s="333" t="s">
        <v>335</v>
      </c>
      <c r="B46" s="470">
        <v>212.43686095800001</v>
      </c>
      <c r="C46" s="470">
        <v>174.60024051299999</v>
      </c>
      <c r="D46" s="470">
        <v>168.696230654</v>
      </c>
      <c r="E46" s="470">
        <v>175.684683412</v>
      </c>
      <c r="F46" s="470">
        <v>190.35104695699999</v>
      </c>
      <c r="G46" s="470">
        <v>197.23444607600001</v>
      </c>
      <c r="H46" s="330">
        <v>177.62461963499999</v>
      </c>
      <c r="I46" s="330">
        <v>194.21446283899999</v>
      </c>
      <c r="J46" s="330">
        <v>186.772594693</v>
      </c>
    </row>
    <row r="47" spans="1:10" ht="13.5" customHeight="1" x14ac:dyDescent="0.25">
      <c r="A47" s="334" t="s">
        <v>278</v>
      </c>
      <c r="B47" s="471">
        <v>115.622528191</v>
      </c>
      <c r="C47" s="471">
        <v>55.046334412999997</v>
      </c>
      <c r="D47" s="471">
        <v>39.689440949000002</v>
      </c>
      <c r="E47" s="471">
        <v>37.922406561999999</v>
      </c>
      <c r="F47" s="471">
        <v>49.058332192000002</v>
      </c>
      <c r="G47" s="471">
        <v>-10.342044453</v>
      </c>
      <c r="H47" s="472">
        <v>51.878171473999998</v>
      </c>
      <c r="I47" s="472">
        <v>15.718937724</v>
      </c>
      <c r="J47" s="472">
        <v>31.939238695</v>
      </c>
    </row>
    <row r="48" spans="1:10" ht="13.5" customHeight="1" x14ac:dyDescent="0.25">
      <c r="A48" s="333" t="s">
        <v>279</v>
      </c>
      <c r="B48" s="470">
        <v>524.20026307399996</v>
      </c>
      <c r="C48" s="470">
        <v>459.05690767900001</v>
      </c>
      <c r="D48" s="470">
        <v>456.449182845</v>
      </c>
      <c r="E48" s="470">
        <v>511.60962744400001</v>
      </c>
      <c r="F48" s="470">
        <v>603.09535874000005</v>
      </c>
      <c r="G48" s="470">
        <v>646.04844723600002</v>
      </c>
      <c r="H48" s="330">
        <v>483.86513802000002</v>
      </c>
      <c r="I48" s="330">
        <v>627.20345437599997</v>
      </c>
      <c r="J48" s="330">
        <v>562.90478455300001</v>
      </c>
    </row>
    <row r="49" spans="1:15" ht="13.5" customHeight="1" x14ac:dyDescent="0.25">
      <c r="A49" s="334" t="s">
        <v>468</v>
      </c>
      <c r="B49" s="471">
        <v>124.358203559</v>
      </c>
      <c r="C49" s="471">
        <v>93.787105725999993</v>
      </c>
      <c r="D49" s="471">
        <v>85.946002471</v>
      </c>
      <c r="E49" s="471">
        <v>102.286874805</v>
      </c>
      <c r="F49" s="471">
        <v>138.395003984</v>
      </c>
      <c r="G49" s="471">
        <v>184.497380972</v>
      </c>
      <c r="H49" s="472">
        <v>98.203991066</v>
      </c>
      <c r="I49" s="472">
        <v>164.270687256</v>
      </c>
      <c r="J49" s="472">
        <v>134.63450348699999</v>
      </c>
    </row>
    <row r="50" spans="1:15" ht="13.5" customHeight="1" x14ac:dyDescent="0.25">
      <c r="A50" s="536" t="s">
        <v>280</v>
      </c>
      <c r="B50" s="537">
        <v>237.876594006</v>
      </c>
      <c r="C50" s="537">
        <v>209.34337326100001</v>
      </c>
      <c r="D50" s="537">
        <v>200.53023160699999</v>
      </c>
      <c r="E50" s="537">
        <v>267.87638378999998</v>
      </c>
      <c r="F50" s="537">
        <v>484.03291030299999</v>
      </c>
      <c r="G50" s="537">
        <v>670.32598898399999</v>
      </c>
      <c r="H50" s="538">
        <v>230.939311124</v>
      </c>
      <c r="I50" s="538">
        <v>588.59282705199996</v>
      </c>
      <c r="J50" s="538">
        <v>428.15669304099998</v>
      </c>
    </row>
    <row r="51" spans="1:15" ht="13.5" customHeight="1" x14ac:dyDescent="0.25">
      <c r="A51" s="563" t="s">
        <v>336</v>
      </c>
      <c r="B51" s="564">
        <v>47.160126765999998</v>
      </c>
      <c r="C51" s="564">
        <v>45.135234672000003</v>
      </c>
      <c r="D51" s="564">
        <v>52.101805257000002</v>
      </c>
      <c r="E51" s="564">
        <v>72.368501914000007</v>
      </c>
      <c r="F51" s="564">
        <v>91.967063937000006</v>
      </c>
      <c r="G51" s="564">
        <v>150.07361318900001</v>
      </c>
      <c r="H51" s="565">
        <v>56.554896788000001</v>
      </c>
      <c r="I51" s="565">
        <v>124.58027745699999</v>
      </c>
      <c r="J51" s="565">
        <v>94.065467444000006</v>
      </c>
    </row>
    <row r="52" spans="1:15" ht="12.75" customHeight="1" x14ac:dyDescent="0.2">
      <c r="A52" s="22" t="s">
        <v>207</v>
      </c>
    </row>
    <row r="53" spans="1:15" s="421" customFormat="1" ht="12.75" customHeight="1" x14ac:dyDescent="0.2">
      <c r="A53" s="442" t="s">
        <v>437</v>
      </c>
      <c r="O53"/>
    </row>
    <row r="54" spans="1:15" s="421" customFormat="1" ht="12.75" customHeight="1" x14ac:dyDescent="0.2">
      <c r="A54" s="442" t="s">
        <v>743</v>
      </c>
      <c r="O54"/>
    </row>
    <row r="55" spans="1:15" x14ac:dyDescent="0.2">
      <c r="A55" s="242" t="s">
        <v>742</v>
      </c>
      <c r="B55" s="3"/>
      <c r="C55" s="3"/>
      <c r="D55" s="212"/>
      <c r="E55" s="3"/>
      <c r="F55" s="3"/>
      <c r="G55" s="3"/>
      <c r="H55" s="3"/>
      <c r="I55" s="3"/>
      <c r="J55" s="3"/>
      <c r="K55" s="421"/>
      <c r="L55" s="421"/>
      <c r="M55" s="421"/>
      <c r="N55" s="421"/>
    </row>
    <row r="57" spans="1:15" s="421" customFormat="1" ht="12.75" customHeight="1" x14ac:dyDescent="0.2">
      <c r="A57" s="731" t="s">
        <v>159</v>
      </c>
      <c r="B57" s="732"/>
      <c r="C57" s="732"/>
      <c r="D57" s="733"/>
      <c r="E57" s="733"/>
      <c r="F57" s="733"/>
      <c r="G57" s="733"/>
      <c r="H57" s="733"/>
      <c r="I57" s="733"/>
      <c r="J57" s="733"/>
    </row>
    <row r="58" spans="1:15" s="421" customFormat="1" ht="39" customHeight="1" x14ac:dyDescent="0.2">
      <c r="A58" s="814" t="s">
        <v>160</v>
      </c>
      <c r="B58" s="814"/>
      <c r="C58" s="814"/>
      <c r="D58" s="814"/>
      <c r="E58" s="814"/>
      <c r="F58" s="814"/>
      <c r="G58" s="814"/>
      <c r="H58" s="814"/>
      <c r="I58" s="814"/>
      <c r="J58" s="814"/>
    </row>
    <row r="59" spans="1:15" s="421" customFormat="1" ht="12.75" customHeight="1" x14ac:dyDescent="0.3">
      <c r="A59" s="467"/>
      <c r="B59" s="732"/>
      <c r="C59" s="732"/>
      <c r="D59" s="733"/>
      <c r="E59" s="733"/>
      <c r="F59" s="733"/>
      <c r="G59" s="733"/>
      <c r="H59" s="733"/>
      <c r="I59" s="733"/>
      <c r="J59" s="733"/>
    </row>
    <row r="60" spans="1:15" s="421" customFormat="1" ht="24.75" customHeight="1" x14ac:dyDescent="0.2">
      <c r="A60" s="815" t="s">
        <v>562</v>
      </c>
      <c r="B60" s="815"/>
      <c r="C60" s="815"/>
      <c r="D60" s="815"/>
      <c r="E60" s="815"/>
      <c r="F60" s="815"/>
      <c r="G60" s="815"/>
      <c r="H60" s="815"/>
      <c r="I60" s="815"/>
      <c r="J60" s="815"/>
    </row>
    <row r="61" spans="1:15" s="421" customFormat="1" ht="12.75" customHeight="1" x14ac:dyDescent="0.3">
      <c r="A61" s="467"/>
      <c r="B61" s="732"/>
      <c r="C61" s="732"/>
      <c r="D61" s="733"/>
      <c r="E61" s="733"/>
      <c r="F61" s="733"/>
      <c r="G61" s="733"/>
      <c r="H61" s="733"/>
      <c r="I61" s="733"/>
      <c r="J61" s="733"/>
    </row>
    <row r="62" spans="1:15" ht="26.25" customHeight="1" x14ac:dyDescent="0.2">
      <c r="A62" s="816" t="s">
        <v>563</v>
      </c>
      <c r="B62" s="816"/>
      <c r="C62" s="816"/>
      <c r="D62" s="816"/>
      <c r="E62" s="816"/>
      <c r="F62" s="816"/>
      <c r="G62" s="816"/>
      <c r="H62" s="816"/>
      <c r="I62" s="816"/>
      <c r="J62" s="816"/>
    </row>
    <row r="63" spans="1:15" ht="12.75" customHeight="1" x14ac:dyDescent="0.2">
      <c r="A63" s="734"/>
      <c r="B63" s="728"/>
      <c r="C63" s="728"/>
      <c r="D63" s="728"/>
      <c r="E63" s="728"/>
      <c r="F63" s="728"/>
      <c r="G63" s="47"/>
      <c r="H63" s="47"/>
      <c r="I63" s="47"/>
      <c r="J63" s="47"/>
    </row>
    <row r="64" spans="1:15" ht="12.75" customHeight="1" x14ac:dyDescent="0.2">
      <c r="A64" s="816" t="s">
        <v>564</v>
      </c>
      <c r="B64" s="816"/>
      <c r="C64" s="816"/>
      <c r="D64" s="816"/>
      <c r="E64" s="816"/>
      <c r="F64" s="816"/>
      <c r="G64" s="816"/>
      <c r="H64" s="816"/>
      <c r="I64" s="816"/>
      <c r="J64" s="816"/>
    </row>
    <row r="65" spans="1:10" ht="12.75" customHeight="1" x14ac:dyDescent="0.2">
      <c r="A65" s="729"/>
      <c r="B65" s="729"/>
      <c r="C65" s="729"/>
      <c r="D65" s="729"/>
      <c r="E65" s="729"/>
      <c r="F65" s="729"/>
      <c r="G65" s="47"/>
      <c r="H65" s="47"/>
      <c r="I65" s="47"/>
      <c r="J65" s="47"/>
    </row>
    <row r="66" spans="1:10" ht="24.75" customHeight="1" x14ac:dyDescent="0.2">
      <c r="A66" s="816" t="s">
        <v>565</v>
      </c>
      <c r="B66" s="816"/>
      <c r="C66" s="816"/>
      <c r="D66" s="816"/>
      <c r="E66" s="816"/>
      <c r="F66" s="816"/>
      <c r="G66" s="816"/>
      <c r="H66" s="816"/>
      <c r="I66" s="816"/>
      <c r="J66" s="816"/>
    </row>
    <row r="67" spans="1:10" ht="12.75" customHeight="1" x14ac:dyDescent="0.2">
      <c r="A67" s="728"/>
      <c r="B67" s="728"/>
      <c r="C67" s="728"/>
      <c r="D67" s="728"/>
      <c r="E67" s="728"/>
      <c r="F67" s="728"/>
      <c r="G67" s="47"/>
      <c r="H67" s="47"/>
      <c r="I67" s="47"/>
      <c r="J67" s="47"/>
    </row>
    <row r="68" spans="1:10" ht="21" customHeight="1" x14ac:dyDescent="0.2">
      <c r="A68" s="816" t="s">
        <v>566</v>
      </c>
      <c r="B68" s="816"/>
      <c r="C68" s="816"/>
      <c r="D68" s="816"/>
      <c r="E68" s="816"/>
      <c r="F68" s="816"/>
      <c r="G68" s="816"/>
      <c r="H68" s="816"/>
      <c r="I68" s="816"/>
      <c r="J68" s="816"/>
    </row>
    <row r="69" spans="1:10" ht="12.75" customHeight="1" x14ac:dyDescent="0.2">
      <c r="A69" s="728"/>
      <c r="B69" s="728"/>
      <c r="C69" s="728"/>
      <c r="D69" s="728"/>
      <c r="E69" s="728"/>
      <c r="F69" s="728"/>
      <c r="G69" s="47"/>
      <c r="H69" s="47"/>
      <c r="I69" s="47"/>
      <c r="J69" s="47"/>
    </row>
    <row r="70" spans="1:10" ht="48.75" customHeight="1" x14ac:dyDescent="0.2">
      <c r="A70" s="816" t="s">
        <v>587</v>
      </c>
      <c r="B70" s="816"/>
      <c r="C70" s="816"/>
      <c r="D70" s="816"/>
      <c r="E70" s="816"/>
      <c r="F70" s="816"/>
      <c r="G70" s="816"/>
      <c r="H70" s="816"/>
      <c r="I70" s="816"/>
      <c r="J70" s="816"/>
    </row>
    <row r="71" spans="1:10" ht="12.75" customHeight="1" x14ac:dyDescent="0.2">
      <c r="A71" s="734"/>
      <c r="B71" s="728"/>
      <c r="C71" s="728"/>
      <c r="D71" s="728"/>
      <c r="E71" s="728"/>
      <c r="F71" s="728"/>
      <c r="G71" s="47"/>
      <c r="H71" s="47"/>
      <c r="I71" s="47"/>
      <c r="J71" s="47"/>
    </row>
    <row r="72" spans="1:10" ht="27" customHeight="1" x14ac:dyDescent="0.2">
      <c r="A72" s="816" t="s">
        <v>567</v>
      </c>
      <c r="B72" s="816"/>
      <c r="C72" s="816"/>
      <c r="D72" s="816"/>
      <c r="E72" s="816"/>
      <c r="F72" s="816"/>
      <c r="G72" s="816"/>
      <c r="H72" s="816"/>
      <c r="I72" s="816"/>
      <c r="J72" s="816"/>
    </row>
    <row r="73" spans="1:10" ht="12.75" customHeight="1" x14ac:dyDescent="0.2">
      <c r="A73" s="735"/>
      <c r="B73" s="728"/>
      <c r="C73" s="728"/>
      <c r="D73" s="728"/>
      <c r="E73" s="728"/>
      <c r="F73" s="728"/>
      <c r="G73" s="47"/>
      <c r="H73" s="47"/>
      <c r="I73" s="47"/>
      <c r="J73" s="47"/>
    </row>
    <row r="74" spans="1:10" ht="19.5" customHeight="1" x14ac:dyDescent="0.2">
      <c r="A74" s="816" t="s">
        <v>568</v>
      </c>
      <c r="B74" s="816"/>
      <c r="C74" s="816"/>
      <c r="D74" s="816"/>
      <c r="E74" s="816"/>
      <c r="F74" s="816"/>
      <c r="G74" s="816"/>
      <c r="H74" s="816"/>
      <c r="I74" s="816"/>
      <c r="J74" s="816"/>
    </row>
    <row r="75" spans="1:10" ht="12.75" customHeight="1" x14ac:dyDescent="0.2">
      <c r="A75" s="735"/>
      <c r="B75" s="728"/>
      <c r="C75" s="728"/>
      <c r="D75" s="728"/>
      <c r="E75" s="728"/>
      <c r="F75" s="728"/>
      <c r="G75" s="47"/>
      <c r="H75" s="47"/>
      <c r="I75" s="47"/>
      <c r="J75" s="47"/>
    </row>
    <row r="76" spans="1:10" ht="22.5" customHeight="1" x14ac:dyDescent="0.2">
      <c r="A76" s="816" t="s">
        <v>569</v>
      </c>
      <c r="B76" s="816"/>
      <c r="C76" s="816"/>
      <c r="D76" s="816"/>
      <c r="E76" s="816"/>
      <c r="F76" s="816"/>
      <c r="G76" s="816"/>
      <c r="H76" s="816"/>
      <c r="I76" s="816"/>
      <c r="J76" s="816"/>
    </row>
    <row r="77" spans="1:10" ht="12" customHeight="1" x14ac:dyDescent="0.2">
      <c r="A77" s="729"/>
      <c r="B77" s="729"/>
      <c r="C77" s="729"/>
      <c r="D77" s="729"/>
      <c r="E77" s="729"/>
      <c r="F77" s="729"/>
      <c r="G77" s="47"/>
      <c r="H77" s="47"/>
      <c r="I77" s="47"/>
      <c r="J77" s="47"/>
    </row>
    <row r="78" spans="1:10" ht="39.75" customHeight="1" x14ac:dyDescent="0.2">
      <c r="A78" s="816" t="s">
        <v>570</v>
      </c>
      <c r="B78" s="816"/>
      <c r="C78" s="816"/>
      <c r="D78" s="816"/>
      <c r="E78" s="816"/>
      <c r="F78" s="816"/>
      <c r="G78" s="816"/>
      <c r="H78" s="816"/>
      <c r="I78" s="816"/>
      <c r="J78" s="816"/>
    </row>
    <row r="79" spans="1:10" ht="12.75" customHeight="1" x14ac:dyDescent="0.2">
      <c r="A79" s="735"/>
      <c r="B79" s="728"/>
      <c r="C79" s="728"/>
      <c r="D79" s="728"/>
      <c r="E79" s="728"/>
      <c r="F79" s="728"/>
      <c r="G79" s="47"/>
      <c r="H79" s="47"/>
      <c r="I79" s="47"/>
      <c r="J79" s="47"/>
    </row>
    <row r="80" spans="1:10" ht="33.75" customHeight="1" x14ac:dyDescent="0.2">
      <c r="A80" s="816" t="s">
        <v>571</v>
      </c>
      <c r="B80" s="816"/>
      <c r="C80" s="816"/>
      <c r="D80" s="816"/>
      <c r="E80" s="816"/>
      <c r="F80" s="816"/>
      <c r="G80" s="816"/>
      <c r="H80" s="816"/>
      <c r="I80" s="816"/>
      <c r="J80" s="816"/>
    </row>
    <row r="81" spans="1:10" ht="12.75" customHeight="1" x14ac:dyDescent="0.2">
      <c r="A81" s="735"/>
      <c r="B81" s="728"/>
      <c r="C81" s="728"/>
      <c r="D81" s="728"/>
      <c r="E81" s="728"/>
      <c r="F81" s="728"/>
      <c r="G81" s="47"/>
      <c r="H81" s="47"/>
      <c r="I81" s="47"/>
      <c r="J81" s="47"/>
    </row>
    <row r="82" spans="1:10" ht="21" customHeight="1" x14ac:dyDescent="0.2">
      <c r="A82" s="816" t="s">
        <v>572</v>
      </c>
      <c r="B82" s="816"/>
      <c r="C82" s="816"/>
      <c r="D82" s="816"/>
      <c r="E82" s="816"/>
      <c r="F82" s="816"/>
      <c r="G82" s="816"/>
      <c r="H82" s="816"/>
      <c r="I82" s="816"/>
      <c r="J82" s="816"/>
    </row>
    <row r="83" spans="1:10" s="421" customFormat="1" ht="12.75" customHeight="1" x14ac:dyDescent="0.2">
      <c r="A83" s="736"/>
      <c r="B83" s="732"/>
      <c r="C83" s="732"/>
      <c r="D83" s="733"/>
      <c r="E83" s="733"/>
      <c r="F83" s="733"/>
      <c r="G83" s="733"/>
      <c r="H83" s="733"/>
      <c r="I83" s="733"/>
      <c r="J83" s="733"/>
    </row>
    <row r="84" spans="1:10" s="421" customFormat="1" ht="14.25" customHeight="1" x14ac:dyDescent="0.2">
      <c r="A84" s="813" t="s">
        <v>161</v>
      </c>
      <c r="B84" s="813"/>
      <c r="C84" s="813"/>
      <c r="D84" s="813"/>
      <c r="E84" s="813"/>
      <c r="F84" s="813"/>
      <c r="G84" s="813"/>
      <c r="H84" s="813"/>
      <c r="I84" s="813"/>
      <c r="J84" s="813"/>
    </row>
    <row r="85" spans="1:10" s="421" customFormat="1" ht="12.75" customHeight="1" x14ac:dyDescent="0.2">
      <c r="A85" s="737" t="s">
        <v>162</v>
      </c>
      <c r="B85" s="732"/>
      <c r="C85" s="732"/>
      <c r="D85" s="733"/>
      <c r="E85" s="733"/>
      <c r="F85" s="733"/>
      <c r="G85" s="733"/>
      <c r="H85" s="733"/>
      <c r="I85" s="733"/>
      <c r="J85" s="733"/>
    </row>
  </sheetData>
  <mergeCells count="14">
    <mergeCell ref="A84:J84"/>
    <mergeCell ref="A58:J58"/>
    <mergeCell ref="A60:J60"/>
    <mergeCell ref="A62:J62"/>
    <mergeCell ref="A64:J64"/>
    <mergeCell ref="A66:J66"/>
    <mergeCell ref="A68:J68"/>
    <mergeCell ref="A70:J70"/>
    <mergeCell ref="A72:J72"/>
    <mergeCell ref="A74:J74"/>
    <mergeCell ref="A76:J76"/>
    <mergeCell ref="A78:J78"/>
    <mergeCell ref="A80:J80"/>
    <mergeCell ref="A82:J82"/>
  </mergeCells>
  <phoneticPr fontId="3" type="noConversion"/>
  <pageMargins left="0.59055118110236227" right="0.59055118110236227" top="0.78740157480314965" bottom="0.59055118110236227" header="0.39370078740157483" footer="0.39370078740157483"/>
  <pageSetup paperSize="9" scale="65" firstPageNumber="11" fitToHeight="2" orientation="landscape" useFirstPageNumber="1" r:id="rId1"/>
  <headerFooter alignWithMargins="0">
    <oddHeader>&amp;R&amp;12Les finances des groupements à fiscalité propre en 2023</oddHeader>
    <oddFooter>&amp;L&amp;12Direction Générale des Collectivités locales / DESL&amp;C&amp;12&amp;P&amp;R&amp;12Mise en ligne : janvier 2025</oddFooter>
    <evenHeader>&amp;RLes finances des groupements à fiscalité propre en 2019</evenHeader>
    <evenFooter>&amp;LDirection générale des collectivités locale / DESL&amp;C12&amp;RMise en ligne : mai 2021</evenFooter>
    <firstHeader>&amp;R&amp;12Les finances des groupements à fiscalité propre en 2019</firstHeader>
    <firstFooter>&amp;L&amp;12Direction générale des collectivités locale / DESL&amp;C&amp;12 11&amp;R&amp;12Mise en ligne : mai 2021</firstFooter>
  </headerFooter>
  <rowBreaks count="1" manualBreakCount="1">
    <brk id="5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4"/>
  <sheetViews>
    <sheetView showGridLines="0" zoomScaleNormal="100" zoomScaleSheetLayoutView="55" zoomScalePageLayoutView="55" workbookViewId="0"/>
  </sheetViews>
  <sheetFormatPr baseColWidth="10" defaultRowHeight="12.75" x14ac:dyDescent="0.2"/>
  <cols>
    <col min="1" max="1" width="84.140625" customWidth="1"/>
    <col min="2" max="7" width="14.7109375" customWidth="1"/>
    <col min="8" max="9" width="16" customWidth="1"/>
    <col min="10" max="10" width="12.7109375" customWidth="1"/>
  </cols>
  <sheetData>
    <row r="1" spans="1:13" ht="21" x14ac:dyDescent="0.25">
      <c r="A1" s="9" t="s">
        <v>744</v>
      </c>
      <c r="B1" s="3"/>
      <c r="C1" s="3"/>
      <c r="D1" s="212"/>
      <c r="E1" s="3"/>
      <c r="F1" s="3"/>
      <c r="G1" s="212"/>
      <c r="H1" s="3"/>
      <c r="I1" s="3"/>
      <c r="J1" s="3"/>
    </row>
    <row r="2" spans="1:13" ht="13.5" thickBot="1" x14ac:dyDescent="0.25">
      <c r="A2" s="205"/>
      <c r="J2" s="32" t="s">
        <v>24</v>
      </c>
    </row>
    <row r="3" spans="1:13" ht="12.75" customHeight="1" x14ac:dyDescent="0.2">
      <c r="A3" s="204" t="s">
        <v>230</v>
      </c>
      <c r="B3" s="480" t="s">
        <v>34</v>
      </c>
      <c r="C3" s="480" t="s">
        <v>455</v>
      </c>
      <c r="D3" s="480" t="s">
        <v>457</v>
      </c>
      <c r="E3" s="480" t="s">
        <v>97</v>
      </c>
      <c r="F3" s="480" t="s">
        <v>267</v>
      </c>
      <c r="G3" s="481">
        <v>300000</v>
      </c>
      <c r="H3" s="482" t="s">
        <v>283</v>
      </c>
      <c r="I3" s="482" t="s">
        <v>283</v>
      </c>
      <c r="J3" s="482" t="s">
        <v>61</v>
      </c>
    </row>
    <row r="4" spans="1:13" ht="12.75" customHeight="1" x14ac:dyDescent="0.2">
      <c r="A4" s="203"/>
      <c r="B4" s="483" t="s">
        <v>454</v>
      </c>
      <c r="C4" s="483" t="s">
        <v>35</v>
      </c>
      <c r="D4" s="483" t="s">
        <v>35</v>
      </c>
      <c r="E4" s="483" t="s">
        <v>35</v>
      </c>
      <c r="F4" s="483" t="s">
        <v>35</v>
      </c>
      <c r="G4" s="483" t="s">
        <v>36</v>
      </c>
      <c r="H4" s="484" t="s">
        <v>281</v>
      </c>
      <c r="I4" s="484" t="s">
        <v>282</v>
      </c>
      <c r="J4" s="484" t="s">
        <v>106</v>
      </c>
    </row>
    <row r="5" spans="1:13" ht="12.75" customHeight="1" thickBot="1" x14ac:dyDescent="0.25">
      <c r="A5" s="206" t="s">
        <v>65</v>
      </c>
      <c r="B5" s="485" t="s">
        <v>36</v>
      </c>
      <c r="C5" s="485" t="s">
        <v>456</v>
      </c>
      <c r="D5" s="485" t="s">
        <v>99</v>
      </c>
      <c r="E5" s="485" t="s">
        <v>100</v>
      </c>
      <c r="F5" s="485" t="s">
        <v>268</v>
      </c>
      <c r="G5" s="485" t="s">
        <v>101</v>
      </c>
      <c r="H5" s="486" t="s">
        <v>100</v>
      </c>
      <c r="I5" s="486" t="s">
        <v>101</v>
      </c>
      <c r="J5" s="486" t="s">
        <v>265</v>
      </c>
    </row>
    <row r="6" spans="1:13" ht="12.75" customHeight="1" x14ac:dyDescent="0.2"/>
    <row r="7" spans="1:13" ht="14.25" customHeight="1" x14ac:dyDescent="0.25">
      <c r="A7" s="325" t="s">
        <v>115</v>
      </c>
      <c r="B7" s="597">
        <v>6.6100004830000003</v>
      </c>
      <c r="C7" s="597">
        <v>7.534240585</v>
      </c>
      <c r="D7" s="597">
        <v>7.9428817199999999</v>
      </c>
      <c r="E7" s="597">
        <v>5.1404655379999999</v>
      </c>
      <c r="F7" s="597">
        <v>5.9153832360000003</v>
      </c>
      <c r="G7" s="597">
        <v>10.952113794000001</v>
      </c>
      <c r="H7" s="598">
        <v>6.618886592</v>
      </c>
      <c r="I7" s="598">
        <v>8.7735939980000008</v>
      </c>
      <c r="J7" s="598">
        <v>7.9152236050000004</v>
      </c>
      <c r="M7" s="47"/>
    </row>
    <row r="8" spans="1:13" ht="14.25" customHeight="1" x14ac:dyDescent="0.2">
      <c r="A8" s="323" t="s">
        <v>116</v>
      </c>
      <c r="B8" s="599">
        <v>7.8496348940000003</v>
      </c>
      <c r="C8" s="599">
        <v>9.1191452710000007</v>
      </c>
      <c r="D8" s="599">
        <v>6.8235458280000003</v>
      </c>
      <c r="E8" s="599">
        <v>2.9515514569999999</v>
      </c>
      <c r="F8" s="599">
        <v>7.6615109700000001</v>
      </c>
      <c r="G8" s="599">
        <v>15.499846539</v>
      </c>
      <c r="H8" s="600">
        <v>6.0803652369999996</v>
      </c>
      <c r="I8" s="600">
        <v>11.907535357</v>
      </c>
      <c r="J8" s="600">
        <v>9.5020287920000008</v>
      </c>
    </row>
    <row r="9" spans="1:13" ht="14.25" customHeight="1" x14ac:dyDescent="0.2">
      <c r="A9" s="323" t="s">
        <v>117</v>
      </c>
      <c r="B9" s="599">
        <v>7.9532850030000004</v>
      </c>
      <c r="C9" s="599">
        <v>7.7414036480000004</v>
      </c>
      <c r="D9" s="599">
        <v>7.5492789770000002</v>
      </c>
      <c r="E9" s="599">
        <v>5.8777855030000001</v>
      </c>
      <c r="F9" s="599">
        <v>6.1899512420000002</v>
      </c>
      <c r="G9" s="599">
        <v>5.4671156090000004</v>
      </c>
      <c r="H9" s="600">
        <v>7.0394420450000004</v>
      </c>
      <c r="I9" s="600">
        <v>5.8042909539999998</v>
      </c>
      <c r="J9" s="600">
        <v>6.3312574440000002</v>
      </c>
    </row>
    <row r="10" spans="1:13" ht="14.25" customHeight="1" x14ac:dyDescent="0.2">
      <c r="A10" s="323" t="s">
        <v>118</v>
      </c>
      <c r="B10" s="599">
        <v>19.7013237</v>
      </c>
      <c r="C10" s="599">
        <v>17.955665048</v>
      </c>
      <c r="D10" s="599">
        <v>19.064390148000001</v>
      </c>
      <c r="E10" s="599">
        <v>24.809240871</v>
      </c>
      <c r="F10" s="599">
        <v>27.624253534000001</v>
      </c>
      <c r="G10" s="599">
        <v>50.118425565000003</v>
      </c>
      <c r="H10" s="600">
        <v>21.09479915</v>
      </c>
      <c r="I10" s="600">
        <v>41.282422734999997</v>
      </c>
      <c r="J10" s="600">
        <v>36.025145752999997</v>
      </c>
    </row>
    <row r="11" spans="1:13" ht="14.25" customHeight="1" x14ac:dyDescent="0.2">
      <c r="A11" s="323" t="s">
        <v>119</v>
      </c>
      <c r="B11" s="599">
        <v>5.5642923910000004</v>
      </c>
      <c r="C11" s="599">
        <v>6.9010604630000003</v>
      </c>
      <c r="D11" s="599">
        <v>12.056060046000001</v>
      </c>
      <c r="E11" s="599">
        <v>7.229086777</v>
      </c>
      <c r="F11" s="599">
        <v>3.5837296329999999</v>
      </c>
      <c r="G11" s="599">
        <v>4.5334447149999999</v>
      </c>
      <c r="H11" s="600">
        <v>7.9069424259999996</v>
      </c>
      <c r="I11" s="600">
        <v>4.1967638200000001</v>
      </c>
      <c r="J11" s="600">
        <v>5.4862324569999998</v>
      </c>
    </row>
    <row r="12" spans="1:13" ht="14.25" customHeight="1" x14ac:dyDescent="0.2">
      <c r="A12" s="323" t="s">
        <v>120</v>
      </c>
      <c r="B12" s="599">
        <v>-5.4663901829999997</v>
      </c>
      <c r="C12" s="599">
        <v>-1.2606380129999999</v>
      </c>
      <c r="D12" s="599">
        <v>-4.15270239</v>
      </c>
      <c r="E12" s="599">
        <v>-2.5619773079999999</v>
      </c>
      <c r="F12" s="599">
        <v>-1.536233849</v>
      </c>
      <c r="G12" s="599">
        <v>71.122451072999993</v>
      </c>
      <c r="H12" s="600">
        <v>-2.8752015919999998</v>
      </c>
      <c r="I12" s="600">
        <v>30.278350491000001</v>
      </c>
      <c r="J12" s="600">
        <v>15.547261408000001</v>
      </c>
    </row>
    <row r="13" spans="1:13" ht="14.25" customHeight="1" x14ac:dyDescent="0.25">
      <c r="A13" s="325" t="s">
        <v>121</v>
      </c>
      <c r="B13" s="597">
        <v>8.893198688</v>
      </c>
      <c r="C13" s="597">
        <v>8.6950448940000005</v>
      </c>
      <c r="D13" s="597">
        <v>8.5359778669999997</v>
      </c>
      <c r="E13" s="597">
        <v>4.6175331679999996</v>
      </c>
      <c r="F13" s="597">
        <v>7.2791583209999997</v>
      </c>
      <c r="G13" s="597">
        <v>7.6880148339999996</v>
      </c>
      <c r="H13" s="598">
        <v>7.1283494320000003</v>
      </c>
      <c r="I13" s="598">
        <v>7.5151509140000003</v>
      </c>
      <c r="J13" s="598">
        <v>7.3656725810000001</v>
      </c>
    </row>
    <row r="14" spans="1:13" ht="14.25" customHeight="1" x14ac:dyDescent="0.2">
      <c r="A14" s="323" t="s">
        <v>423</v>
      </c>
      <c r="B14" s="599">
        <v>9.7781017499999994</v>
      </c>
      <c r="C14" s="599">
        <v>10.427043313</v>
      </c>
      <c r="D14" s="599">
        <v>11.125888960999999</v>
      </c>
      <c r="E14" s="599">
        <v>9.0616255680000002</v>
      </c>
      <c r="F14" s="599">
        <v>9.8860764939999992</v>
      </c>
      <c r="G14" s="599">
        <v>9.2667063780000003</v>
      </c>
      <c r="H14" s="600">
        <v>9.9879848930000001</v>
      </c>
      <c r="I14" s="600">
        <v>9.5478220999999994</v>
      </c>
      <c r="J14" s="600">
        <v>9.7249059970000005</v>
      </c>
    </row>
    <row r="15" spans="1:13" ht="14.25" customHeight="1" x14ac:dyDescent="0.2">
      <c r="A15" s="407" t="s">
        <v>424</v>
      </c>
      <c r="B15" s="599">
        <v>-3.887098333</v>
      </c>
      <c r="C15" s="599">
        <v>-28.265050094999999</v>
      </c>
      <c r="D15" s="599">
        <v>-39.206313461999997</v>
      </c>
      <c r="E15" s="599">
        <v>-46.362510944</v>
      </c>
      <c r="F15" s="599">
        <v>-45.819459055000003</v>
      </c>
      <c r="G15" s="599">
        <v>-110.86132433500001</v>
      </c>
      <c r="H15" s="600">
        <v>-32.251698097999999</v>
      </c>
      <c r="I15" s="600">
        <v>-83.128540970000003</v>
      </c>
      <c r="J15" s="600">
        <v>-62.742256736999998</v>
      </c>
    </row>
    <row r="16" spans="1:13" ht="14.25" customHeight="1" x14ac:dyDescent="0.2">
      <c r="A16" s="323" t="s">
        <v>123</v>
      </c>
      <c r="B16" s="599">
        <v>19.196086660999999</v>
      </c>
      <c r="C16" s="599">
        <v>27.605840769</v>
      </c>
      <c r="D16" s="599">
        <v>29.961474567</v>
      </c>
      <c r="E16" s="599">
        <v>27.981431375</v>
      </c>
      <c r="F16" s="599">
        <v>31.162321581</v>
      </c>
      <c r="G16" s="599">
        <v>62.987349979999998</v>
      </c>
      <c r="H16" s="600">
        <v>27.428047977999999</v>
      </c>
      <c r="I16" s="600">
        <v>48.178138775000001</v>
      </c>
      <c r="J16" s="600">
        <v>39.816152629000001</v>
      </c>
    </row>
    <row r="17" spans="1:10" ht="14.25" customHeight="1" x14ac:dyDescent="0.2">
      <c r="A17" s="323" t="s">
        <v>425</v>
      </c>
      <c r="B17" s="599">
        <v>5.3314574400000003</v>
      </c>
      <c r="C17" s="599">
        <v>4.7956508749999998</v>
      </c>
      <c r="D17" s="599">
        <v>3.1861614600000001</v>
      </c>
      <c r="E17" s="599">
        <v>2.6400933850000001</v>
      </c>
      <c r="F17" s="599">
        <v>1.9096618139999999</v>
      </c>
      <c r="G17" s="599">
        <v>1.3591410880000001</v>
      </c>
      <c r="H17" s="600">
        <v>3.5999634980000002</v>
      </c>
      <c r="I17" s="600">
        <v>1.55730619</v>
      </c>
      <c r="J17" s="600">
        <v>2.190477027</v>
      </c>
    </row>
    <row r="18" spans="1:10" ht="14.25" customHeight="1" x14ac:dyDescent="0.2">
      <c r="A18" s="407" t="s">
        <v>426</v>
      </c>
      <c r="B18" s="599">
        <v>4.4742346419999999</v>
      </c>
      <c r="C18" s="599">
        <v>1.318600378</v>
      </c>
      <c r="D18" s="599">
        <v>0.39200876699999998</v>
      </c>
      <c r="E18" s="599">
        <v>0.97381247400000004</v>
      </c>
      <c r="F18" s="599">
        <v>-0.15837005000000001</v>
      </c>
      <c r="G18" s="599">
        <v>-0.31282671699999998</v>
      </c>
      <c r="H18" s="600">
        <v>1.23363527</v>
      </c>
      <c r="I18" s="600">
        <v>-0.26285358800000003</v>
      </c>
      <c r="J18" s="600">
        <v>0.136373684</v>
      </c>
    </row>
    <row r="19" spans="1:10" ht="14.25" customHeight="1" x14ac:dyDescent="0.2">
      <c r="A19" s="323" t="s">
        <v>126</v>
      </c>
      <c r="B19" s="599">
        <v>-15.362411502</v>
      </c>
      <c r="C19" s="599">
        <v>4.7022070469999999</v>
      </c>
      <c r="D19" s="599">
        <v>6.0865897970000002</v>
      </c>
      <c r="E19" s="599">
        <v>7.3383512499999997</v>
      </c>
      <c r="F19" s="599">
        <v>0.90761750100000005</v>
      </c>
      <c r="G19" s="599">
        <v>0.75860291899999999</v>
      </c>
      <c r="H19" s="600">
        <v>2.6748828900000001</v>
      </c>
      <c r="I19" s="600">
        <v>0.81787054800000003</v>
      </c>
      <c r="J19" s="600">
        <v>1.4589929690000001</v>
      </c>
    </row>
    <row r="20" spans="1:10" ht="14.25" customHeight="1" x14ac:dyDescent="0.2">
      <c r="A20" s="676" t="s">
        <v>466</v>
      </c>
      <c r="B20" s="599">
        <v>7.5179294900000002</v>
      </c>
      <c r="C20" s="599">
        <v>8.6878488039999997</v>
      </c>
      <c r="D20" s="599">
        <v>7.0268170320000003</v>
      </c>
      <c r="E20" s="599">
        <v>5.418582883</v>
      </c>
      <c r="F20" s="599">
        <v>5.8195618729999996</v>
      </c>
      <c r="G20" s="599">
        <v>6.8304015549999999</v>
      </c>
      <c r="H20" s="600">
        <v>7.006660278</v>
      </c>
      <c r="I20" s="600">
        <v>6.371464499</v>
      </c>
      <c r="J20" s="600">
        <v>6.6263459640000004</v>
      </c>
    </row>
    <row r="21" spans="1:10" ht="14.25" customHeight="1" x14ac:dyDescent="0.2">
      <c r="A21" s="323" t="s">
        <v>127</v>
      </c>
      <c r="B21" s="599">
        <v>10.271256256999999</v>
      </c>
      <c r="C21" s="599">
        <v>4.703083457</v>
      </c>
      <c r="D21" s="599">
        <v>3.526665714</v>
      </c>
      <c r="E21" s="599">
        <v>-3.075470132</v>
      </c>
      <c r="F21" s="599">
        <v>6.9923752940000004</v>
      </c>
      <c r="G21" s="599">
        <v>42.666674780000001</v>
      </c>
      <c r="H21" s="600">
        <v>2.4456356119999998</v>
      </c>
      <c r="I21" s="600">
        <v>23.895301139000001</v>
      </c>
      <c r="J21" s="600">
        <v>11.094313915000001</v>
      </c>
    </row>
    <row r="22" spans="1:10" ht="14.25" customHeight="1" x14ac:dyDescent="0.2">
      <c r="A22" s="323" t="s">
        <v>128</v>
      </c>
      <c r="B22" s="599">
        <v>9.2362367509999999</v>
      </c>
      <c r="C22" s="599">
        <v>8.0318696999999997</v>
      </c>
      <c r="D22" s="599">
        <v>9.5725389219999997</v>
      </c>
      <c r="E22" s="599">
        <v>5.6026130969999999</v>
      </c>
      <c r="F22" s="599">
        <v>4.503504457</v>
      </c>
      <c r="G22" s="599">
        <v>5.4497393000000001</v>
      </c>
      <c r="H22" s="600">
        <v>7.6781208100000002</v>
      </c>
      <c r="I22" s="600">
        <v>5.0356182489999997</v>
      </c>
      <c r="J22" s="600">
        <v>6.0840762909999997</v>
      </c>
    </row>
    <row r="23" spans="1:10" ht="14.25" customHeight="1" x14ac:dyDescent="0.2">
      <c r="A23" s="326" t="s">
        <v>129</v>
      </c>
      <c r="B23" s="601">
        <v>6.7006962789999998</v>
      </c>
      <c r="C23" s="601">
        <v>15.015993854</v>
      </c>
      <c r="D23" s="601">
        <v>7.1148653660000001</v>
      </c>
      <c r="E23" s="601">
        <v>-38.146988860999997</v>
      </c>
      <c r="F23" s="601">
        <v>13.092585400000001</v>
      </c>
      <c r="G23" s="601">
        <v>23.849738875</v>
      </c>
      <c r="H23" s="602">
        <v>-12.818547798999999</v>
      </c>
      <c r="I23" s="602">
        <v>20.329179120999999</v>
      </c>
      <c r="J23" s="602">
        <v>7.426281286</v>
      </c>
    </row>
    <row r="24" spans="1:10" ht="14.25" customHeight="1" x14ac:dyDescent="0.25">
      <c r="A24" s="325" t="s">
        <v>130</v>
      </c>
      <c r="B24" s="597">
        <v>22.445447740999999</v>
      </c>
      <c r="C24" s="597">
        <v>14.699507485</v>
      </c>
      <c r="D24" s="597">
        <v>11.595336085</v>
      </c>
      <c r="E24" s="597">
        <v>2.275241667</v>
      </c>
      <c r="F24" s="597">
        <v>13.082987305</v>
      </c>
      <c r="G24" s="597">
        <v>-3.7628777179999999</v>
      </c>
      <c r="H24" s="598">
        <v>9.6533614849999996</v>
      </c>
      <c r="I24" s="598">
        <v>2.73735097</v>
      </c>
      <c r="J24" s="598">
        <v>5.0647879969999998</v>
      </c>
    </row>
    <row r="25" spans="1:10" ht="14.25" customHeight="1" x14ac:dyDescent="0.25">
      <c r="A25" s="327" t="s">
        <v>131</v>
      </c>
      <c r="B25" s="603">
        <v>35.295804846999999</v>
      </c>
      <c r="C25" s="603">
        <v>15.597840014000001</v>
      </c>
      <c r="D25" s="603">
        <v>16.919528795000002</v>
      </c>
      <c r="E25" s="603">
        <v>-0.39372185700000001</v>
      </c>
      <c r="F25" s="603">
        <v>23.995789786</v>
      </c>
      <c r="G25" s="603">
        <v>-5.5063859309999996</v>
      </c>
      <c r="H25" s="604">
        <v>10.665106942</v>
      </c>
      <c r="I25" s="604">
        <v>6.1955277200000003</v>
      </c>
      <c r="J25" s="604">
        <v>7.9579106189999997</v>
      </c>
    </row>
    <row r="26" spans="1:10" ht="14.25" customHeight="1" x14ac:dyDescent="0.25">
      <c r="A26" s="325" t="s">
        <v>132</v>
      </c>
      <c r="B26" s="597">
        <v>-0.44240954599999999</v>
      </c>
      <c r="C26" s="597">
        <v>8.1740976819999993</v>
      </c>
      <c r="D26" s="597">
        <v>6.9615416239999997</v>
      </c>
      <c r="E26" s="597">
        <v>4.7451910460000004</v>
      </c>
      <c r="F26" s="597">
        <v>8.0764989010000008</v>
      </c>
      <c r="G26" s="597">
        <v>9.5057316479999994</v>
      </c>
      <c r="H26" s="598">
        <v>5.4773545170000002</v>
      </c>
      <c r="I26" s="598">
        <v>8.9731682429999999</v>
      </c>
      <c r="J26" s="598">
        <v>7.895569353</v>
      </c>
    </row>
    <row r="27" spans="1:10" ht="14.25" customHeight="1" x14ac:dyDescent="0.2">
      <c r="A27" s="323" t="s">
        <v>133</v>
      </c>
      <c r="B27" s="599">
        <v>1.8995198170000001</v>
      </c>
      <c r="C27" s="599">
        <v>9.233376153</v>
      </c>
      <c r="D27" s="599">
        <v>5.5313680659999998</v>
      </c>
      <c r="E27" s="599">
        <v>10.880686320000001</v>
      </c>
      <c r="F27" s="599">
        <v>10.494106542999999</v>
      </c>
      <c r="G27" s="599">
        <v>10.219377373</v>
      </c>
      <c r="H27" s="600">
        <v>7.9960426199999999</v>
      </c>
      <c r="I27" s="600">
        <v>10.318621187</v>
      </c>
      <c r="J27" s="600">
        <v>9.5530034690000001</v>
      </c>
    </row>
    <row r="28" spans="1:10" ht="14.25" customHeight="1" x14ac:dyDescent="0.2">
      <c r="A28" s="323" t="s">
        <v>134</v>
      </c>
      <c r="B28" s="607">
        <v>-3.6976216179999999</v>
      </c>
      <c r="C28" s="599">
        <v>5.0036971670000003</v>
      </c>
      <c r="D28" s="599">
        <v>3.373632652</v>
      </c>
      <c r="E28" s="599">
        <v>2.4795337630000001</v>
      </c>
      <c r="F28" s="599">
        <v>8.9034463909999992</v>
      </c>
      <c r="G28" s="599">
        <v>7.810357024</v>
      </c>
      <c r="H28" s="600">
        <v>2.8083676670000002</v>
      </c>
      <c r="I28" s="600">
        <v>8.2303210629999999</v>
      </c>
      <c r="J28" s="600">
        <v>6.9634154669999999</v>
      </c>
    </row>
    <row r="29" spans="1:10" ht="14.25" customHeight="1" x14ac:dyDescent="0.2">
      <c r="A29" s="323" t="s">
        <v>135</v>
      </c>
      <c r="B29" s="599">
        <v>-20.550450153</v>
      </c>
      <c r="C29" s="599">
        <v>2.1979806850000001</v>
      </c>
      <c r="D29" s="599">
        <v>36.460171842999998</v>
      </c>
      <c r="E29" s="599">
        <v>-25.882905807</v>
      </c>
      <c r="F29" s="599">
        <v>-8.3055457379999993</v>
      </c>
      <c r="G29" s="599">
        <v>7.8899460680000004</v>
      </c>
      <c r="H29" s="600">
        <v>-10.949996670000001</v>
      </c>
      <c r="I29" s="600">
        <v>0.95043879600000003</v>
      </c>
      <c r="J29" s="600">
        <v>-2.6375784430000002</v>
      </c>
    </row>
    <row r="30" spans="1:10" ht="14.25" customHeight="1" x14ac:dyDescent="0.25">
      <c r="A30" s="325" t="s">
        <v>136</v>
      </c>
      <c r="B30" s="597">
        <v>-1.068112688</v>
      </c>
      <c r="C30" s="597">
        <v>4.2205816159999996</v>
      </c>
      <c r="D30" s="597">
        <v>1.4877278890000001</v>
      </c>
      <c r="E30" s="597">
        <v>2.5088435809999998</v>
      </c>
      <c r="F30" s="597">
        <v>5.7484560780000002</v>
      </c>
      <c r="G30" s="597">
        <v>6.6613146289999996</v>
      </c>
      <c r="H30" s="598">
        <v>2.2653745330000001</v>
      </c>
      <c r="I30" s="598">
        <v>6.3067595150000004</v>
      </c>
      <c r="J30" s="598">
        <v>4.9460799670000002</v>
      </c>
    </row>
    <row r="31" spans="1:10" ht="14.25" customHeight="1" x14ac:dyDescent="0.2">
      <c r="A31" s="323" t="s">
        <v>137</v>
      </c>
      <c r="B31" s="599">
        <v>-1.1521495239999999</v>
      </c>
      <c r="C31" s="599">
        <v>7.3833291689999996</v>
      </c>
      <c r="D31" s="599">
        <v>3.8957845550000001</v>
      </c>
      <c r="E31" s="599">
        <v>0.75209713700000003</v>
      </c>
      <c r="F31" s="599">
        <v>7.4131124560000003</v>
      </c>
      <c r="G31" s="599">
        <v>7.0041999920000002</v>
      </c>
      <c r="H31" s="600">
        <v>3.0768481919999999</v>
      </c>
      <c r="I31" s="600">
        <v>7.1607510879999996</v>
      </c>
      <c r="J31" s="600">
        <v>5.6866878390000002</v>
      </c>
    </row>
    <row r="32" spans="1:10" ht="14.25" customHeight="1" x14ac:dyDescent="0.2">
      <c r="A32" s="323" t="s">
        <v>138</v>
      </c>
      <c r="B32" s="599">
        <v>2.3903892849999999</v>
      </c>
      <c r="C32" s="599">
        <v>4.9578354119999997</v>
      </c>
      <c r="D32" s="599">
        <v>3.697762988</v>
      </c>
      <c r="E32" s="599">
        <v>9.9528139309999997</v>
      </c>
      <c r="F32" s="599">
        <v>3.9753832679999999</v>
      </c>
      <c r="G32" s="599">
        <v>-0.103265447</v>
      </c>
      <c r="H32" s="600">
        <v>5.8619978809999997</v>
      </c>
      <c r="I32" s="600">
        <v>1.4306939599999999</v>
      </c>
      <c r="J32" s="600">
        <v>2.8770832419999999</v>
      </c>
    </row>
    <row r="33" spans="1:10" ht="14.25" customHeight="1" x14ac:dyDescent="0.2">
      <c r="A33" s="326" t="s">
        <v>139</v>
      </c>
      <c r="B33" s="601">
        <v>-13.466622174999999</v>
      </c>
      <c r="C33" s="601">
        <v>-1.547040433</v>
      </c>
      <c r="D33" s="601">
        <v>-7.088797059</v>
      </c>
      <c r="E33" s="601">
        <v>-8.4307931610000004</v>
      </c>
      <c r="F33" s="601">
        <v>8.2229200339999995</v>
      </c>
      <c r="G33" s="601">
        <v>24.372037372000001</v>
      </c>
      <c r="H33" s="602">
        <v>-6.976961384</v>
      </c>
      <c r="I33" s="602">
        <v>17.526339132</v>
      </c>
      <c r="J33" s="602">
        <v>9.2403890030000007</v>
      </c>
    </row>
    <row r="34" spans="1:10" ht="14.25" customHeight="1" x14ac:dyDescent="0.25">
      <c r="A34" s="328" t="s">
        <v>140</v>
      </c>
      <c r="B34" s="597">
        <v>4.8299806680000001</v>
      </c>
      <c r="C34" s="597">
        <v>7.6779925130000004</v>
      </c>
      <c r="D34" s="597">
        <v>7.7270456579999998</v>
      </c>
      <c r="E34" s="597">
        <v>5.0453886429999999</v>
      </c>
      <c r="F34" s="597">
        <v>6.5203958139999996</v>
      </c>
      <c r="G34" s="597">
        <v>10.47066388</v>
      </c>
      <c r="H34" s="598">
        <v>6.3529493759999998</v>
      </c>
      <c r="I34" s="598">
        <v>8.8356546270000003</v>
      </c>
      <c r="J34" s="598">
        <v>7.9096835910000003</v>
      </c>
    </row>
    <row r="35" spans="1:10" ht="14.25" customHeight="1" x14ac:dyDescent="0.25">
      <c r="A35" s="328" t="s">
        <v>141</v>
      </c>
      <c r="B35" s="597">
        <v>7.5803718350000002</v>
      </c>
      <c r="C35" s="597">
        <v>8.2395937690000007</v>
      </c>
      <c r="D35" s="597">
        <v>7.8965944669999999</v>
      </c>
      <c r="E35" s="597">
        <v>4.4189412189999997</v>
      </c>
      <c r="F35" s="597">
        <v>7.1069844409999998</v>
      </c>
      <c r="G35" s="597">
        <v>7.5570720680000001</v>
      </c>
      <c r="H35" s="598">
        <v>6.6417869840000003</v>
      </c>
      <c r="I35" s="598">
        <v>7.3686526319999999</v>
      </c>
      <c r="J35" s="598">
        <v>7.0918507020000003</v>
      </c>
    </row>
    <row r="36" spans="1:10" ht="14.25" customHeight="1" x14ac:dyDescent="0.25">
      <c r="A36" s="327"/>
      <c r="B36" s="603"/>
      <c r="C36" s="603"/>
      <c r="D36" s="603"/>
      <c r="E36" s="603"/>
      <c r="F36" s="603"/>
      <c r="G36" s="603"/>
      <c r="H36" s="604"/>
      <c r="I36" s="604"/>
      <c r="J36" s="604"/>
    </row>
    <row r="37" spans="1:10" ht="14.25" customHeight="1" x14ac:dyDescent="0.2">
      <c r="A37" s="323" t="s">
        <v>143</v>
      </c>
      <c r="B37" s="599">
        <v>2.7807842699999998</v>
      </c>
      <c r="C37" s="599">
        <v>12.424294229999999</v>
      </c>
      <c r="D37" s="599">
        <v>-0.94920442100000002</v>
      </c>
      <c r="E37" s="599">
        <v>9.529115204</v>
      </c>
      <c r="F37" s="599">
        <v>-1.2465756320000001</v>
      </c>
      <c r="G37" s="599">
        <v>-1.694980194</v>
      </c>
      <c r="H37" s="600">
        <v>7.1908634200000003</v>
      </c>
      <c r="I37" s="600">
        <v>-1.5279190090000001</v>
      </c>
      <c r="J37" s="600">
        <v>0.63486841999999999</v>
      </c>
    </row>
    <row r="38" spans="1:10" ht="14.25" customHeight="1" x14ac:dyDescent="0.2">
      <c r="A38" s="323" t="s">
        <v>144</v>
      </c>
      <c r="B38" s="599">
        <v>-35.681789977999998</v>
      </c>
      <c r="C38" s="599">
        <v>-36.558871013999998</v>
      </c>
      <c r="D38" s="599">
        <v>-40.783199846000002</v>
      </c>
      <c r="E38" s="599">
        <v>-11.668870456000001</v>
      </c>
      <c r="F38" s="599">
        <v>0.73819897999999995</v>
      </c>
      <c r="G38" s="599">
        <v>6.8687570620000002</v>
      </c>
      <c r="H38" s="600">
        <v>-28.306186575000002</v>
      </c>
      <c r="I38" s="600">
        <v>4.7980171409999999</v>
      </c>
      <c r="J38" s="600">
        <v>-3.3832146029999999</v>
      </c>
    </row>
    <row r="39" spans="1:10" ht="14.25" customHeight="1" x14ac:dyDescent="0.2">
      <c r="A39" s="326"/>
      <c r="B39" s="601"/>
      <c r="C39" s="601"/>
      <c r="D39" s="601"/>
      <c r="E39" s="601"/>
      <c r="F39" s="601"/>
      <c r="G39" s="601"/>
      <c r="H39" s="602"/>
      <c r="I39" s="602"/>
      <c r="J39" s="602"/>
    </row>
    <row r="40" spans="1:10" ht="14.25" customHeight="1" x14ac:dyDescent="0.25">
      <c r="A40" s="328" t="s">
        <v>146</v>
      </c>
      <c r="B40" s="597">
        <v>4.7328134650000004</v>
      </c>
      <c r="C40" s="597">
        <v>7.87117895</v>
      </c>
      <c r="D40" s="597">
        <v>7.3529575400000002</v>
      </c>
      <c r="E40" s="597">
        <v>5.2409535529999998</v>
      </c>
      <c r="F40" s="597">
        <v>5.9909916450000003</v>
      </c>
      <c r="G40" s="597">
        <v>9.4970527439999994</v>
      </c>
      <c r="H40" s="598">
        <v>6.3890845189999999</v>
      </c>
      <c r="I40" s="598">
        <v>8.0567903179999991</v>
      </c>
      <c r="J40" s="598">
        <v>7.4480082349999996</v>
      </c>
    </row>
    <row r="41" spans="1:10" ht="14.25" customHeight="1" x14ac:dyDescent="0.25">
      <c r="A41" s="328" t="s">
        <v>147</v>
      </c>
      <c r="B41" s="597">
        <v>5.1089000579999997</v>
      </c>
      <c r="C41" s="597">
        <v>5.901226243</v>
      </c>
      <c r="D41" s="597">
        <v>5.5056009780000004</v>
      </c>
      <c r="E41" s="597">
        <v>3.6369829330000001</v>
      </c>
      <c r="F41" s="597">
        <v>6.6306068260000002</v>
      </c>
      <c r="G41" s="597">
        <v>7.4865598750000002</v>
      </c>
      <c r="H41" s="598">
        <v>4.8676735149999999</v>
      </c>
      <c r="I41" s="598">
        <v>7.1345366610000003</v>
      </c>
      <c r="J41" s="598">
        <v>6.2943503239999998</v>
      </c>
    </row>
    <row r="42" spans="1:10" ht="14.25" customHeight="1" x14ac:dyDescent="0.2">
      <c r="A42" s="326"/>
      <c r="B42" s="601"/>
      <c r="C42" s="601"/>
      <c r="D42" s="601"/>
      <c r="E42" s="601"/>
      <c r="F42" s="601"/>
      <c r="G42" s="601"/>
      <c r="H42" s="602"/>
      <c r="I42" s="602"/>
      <c r="J42" s="602"/>
    </row>
    <row r="43" spans="1:10" s="7" customFormat="1" ht="14.25" customHeight="1" x14ac:dyDescent="0.25">
      <c r="A43" s="329" t="s">
        <v>202</v>
      </c>
      <c r="B43" s="603">
        <v>-0.89689250600000003</v>
      </c>
      <c r="C43" s="603">
        <v>-2.0030383710000002</v>
      </c>
      <c r="D43" s="603">
        <v>-2.8836686610000002</v>
      </c>
      <c r="E43" s="603">
        <v>0.700663755</v>
      </c>
      <c r="F43" s="603">
        <v>1.5363745929999999</v>
      </c>
      <c r="G43" s="603">
        <v>4.6444783279999999</v>
      </c>
      <c r="H43" s="604">
        <v>-0.97697129400000005</v>
      </c>
      <c r="I43" s="604">
        <v>3.501385441</v>
      </c>
      <c r="J43" s="604">
        <v>2.3810785729999999</v>
      </c>
    </row>
    <row r="44" spans="1:10" ht="14.25" customHeight="1" x14ac:dyDescent="0.25">
      <c r="A44" s="325" t="s">
        <v>149</v>
      </c>
      <c r="B44" s="599"/>
      <c r="C44" s="599"/>
      <c r="D44" s="599"/>
      <c r="E44" s="599"/>
      <c r="F44" s="599"/>
      <c r="G44" s="599"/>
      <c r="H44" s="600"/>
      <c r="I44" s="600"/>
      <c r="J44" s="600"/>
    </row>
    <row r="45" spans="1:10" ht="15.75" customHeight="1" x14ac:dyDescent="0.2">
      <c r="A45" s="323" t="s">
        <v>427</v>
      </c>
      <c r="B45" s="599">
        <v>1.794419166</v>
      </c>
      <c r="C45" s="599">
        <v>0.894934059</v>
      </c>
      <c r="D45" s="599">
        <v>0.457716862</v>
      </c>
      <c r="E45" s="599">
        <v>-0.40862358700000001</v>
      </c>
      <c r="F45" s="599">
        <v>1.029361674</v>
      </c>
      <c r="G45" s="599">
        <v>-2.3587139179999999</v>
      </c>
      <c r="H45" s="600">
        <v>0.39572000499999999</v>
      </c>
      <c r="I45" s="600">
        <v>-0.92645675800000005</v>
      </c>
      <c r="J45" s="600">
        <v>-0.41316751899999998</v>
      </c>
    </row>
    <row r="46" spans="1:10" ht="15.75" customHeight="1" x14ac:dyDescent="0.2">
      <c r="A46" s="323" t="s">
        <v>428</v>
      </c>
      <c r="B46" s="599">
        <v>2.1142766229999999</v>
      </c>
      <c r="C46" s="599">
        <v>0.73759712899999996</v>
      </c>
      <c r="D46" s="599">
        <v>0.880553162</v>
      </c>
      <c r="E46" s="599">
        <v>-0.63909160700000001</v>
      </c>
      <c r="F46" s="599">
        <v>1.6830811269999999</v>
      </c>
      <c r="G46" s="599">
        <v>-1.4745837070000001</v>
      </c>
      <c r="H46" s="600">
        <v>0.39286693299999997</v>
      </c>
      <c r="I46" s="600">
        <v>-0.14131312600000001</v>
      </c>
      <c r="J46" s="600">
        <v>6.4332723999999994E-2</v>
      </c>
    </row>
    <row r="47" spans="1:10" ht="14.25" customHeight="1" x14ac:dyDescent="0.2">
      <c r="A47" s="323" t="s">
        <v>429</v>
      </c>
      <c r="B47" s="599">
        <v>-4.4828472589999997</v>
      </c>
      <c r="C47" s="599">
        <v>-4.9783571980000003</v>
      </c>
      <c r="D47" s="599">
        <v>-5.1659216460000001</v>
      </c>
      <c r="E47" s="599">
        <v>-2.0365847079999999</v>
      </c>
      <c r="F47" s="599">
        <v>-4.5393086479999996</v>
      </c>
      <c r="G47" s="599">
        <v>-3.0177493750000002</v>
      </c>
      <c r="H47" s="600">
        <v>-3.906677239</v>
      </c>
      <c r="I47" s="600">
        <v>-3.6392538750000001</v>
      </c>
      <c r="J47" s="600">
        <v>-3.7032061409999999</v>
      </c>
    </row>
    <row r="48" spans="1:10" ht="14.25" customHeight="1" x14ac:dyDescent="0.2">
      <c r="A48" s="323" t="s">
        <v>531</v>
      </c>
      <c r="B48" s="599">
        <v>-0.65925955199999997</v>
      </c>
      <c r="C48" s="599">
        <v>-0.45465744499999999</v>
      </c>
      <c r="D48" s="599">
        <v>-0.392302647</v>
      </c>
      <c r="E48" s="599">
        <v>-4.5885401999999999E-2</v>
      </c>
      <c r="F48" s="599">
        <v>-0.45506265000000001</v>
      </c>
      <c r="G48" s="599">
        <v>0.42051891499999999</v>
      </c>
      <c r="H48" s="600">
        <v>-0.29815197300000001</v>
      </c>
      <c r="I48" s="600">
        <v>3.4773447999999998E-2</v>
      </c>
      <c r="J48" s="600">
        <v>-0.105680549</v>
      </c>
    </row>
    <row r="49" spans="1:10" ht="14.25" customHeight="1" x14ac:dyDescent="0.25">
      <c r="A49" s="323" t="s">
        <v>243</v>
      </c>
      <c r="B49" s="599">
        <v>6.5433273270000001</v>
      </c>
      <c r="C49" s="599">
        <v>7.3787431379999999</v>
      </c>
      <c r="D49" s="599">
        <v>7.5874158449999998</v>
      </c>
      <c r="E49" s="599">
        <v>4.677632515</v>
      </c>
      <c r="F49" s="599">
        <v>5.5184510790000001</v>
      </c>
      <c r="G49" s="599">
        <v>10.593751962000001</v>
      </c>
      <c r="H49" s="600">
        <v>6.3165365900000001</v>
      </c>
      <c r="I49" s="600">
        <v>8.3998615749999992</v>
      </c>
      <c r="J49" s="600">
        <v>7.5766148959999997</v>
      </c>
    </row>
    <row r="50" spans="1:10" ht="14.25" customHeight="1" x14ac:dyDescent="0.25">
      <c r="A50" s="323" t="s">
        <v>247</v>
      </c>
      <c r="B50" s="599">
        <v>-2.493712532</v>
      </c>
      <c r="C50" s="599">
        <v>-10.647489364</v>
      </c>
      <c r="D50" s="599">
        <v>-13.326565576</v>
      </c>
      <c r="E50" s="599">
        <v>-16.160788246999999</v>
      </c>
      <c r="F50" s="599">
        <v>-17.613226255000001</v>
      </c>
      <c r="G50" s="599">
        <v>-34.396099450999998</v>
      </c>
      <c r="H50" s="600">
        <v>-12.322227141999999</v>
      </c>
      <c r="I50" s="600">
        <v>-28.094661519999999</v>
      </c>
      <c r="J50" s="600">
        <v>-22.111625027999999</v>
      </c>
    </row>
    <row r="51" spans="1:10" ht="14.25" customHeight="1" x14ac:dyDescent="0.25">
      <c r="A51" s="323" t="s">
        <v>244</v>
      </c>
      <c r="B51" s="599">
        <v>-3.7713108320000002</v>
      </c>
      <c r="C51" s="599">
        <v>-28.299913225000001</v>
      </c>
      <c r="D51" s="599">
        <v>-39.335602305999998</v>
      </c>
      <c r="E51" s="599">
        <v>-46.542372755999999</v>
      </c>
      <c r="F51" s="599">
        <v>-45.951802848</v>
      </c>
      <c r="G51" s="599">
        <v>-110.827455724</v>
      </c>
      <c r="H51" s="600">
        <v>-32.366649193999997</v>
      </c>
      <c r="I51" s="600">
        <v>-83.176149754999997</v>
      </c>
      <c r="J51" s="600">
        <v>-62.828588488999998</v>
      </c>
    </row>
    <row r="52" spans="1:10" ht="14.25" customHeight="1" x14ac:dyDescent="0.25">
      <c r="A52" s="323" t="s">
        <v>245</v>
      </c>
      <c r="B52" s="599">
        <v>9.0243826509999998</v>
      </c>
      <c r="C52" s="599">
        <v>8.6422191870000002</v>
      </c>
      <c r="D52" s="599">
        <v>8.3051563480000006</v>
      </c>
      <c r="E52" s="599">
        <v>4.2667207149999999</v>
      </c>
      <c r="F52" s="599">
        <v>7.0171134879999997</v>
      </c>
      <c r="G52" s="599">
        <v>7.3522138400000001</v>
      </c>
      <c r="H52" s="600">
        <v>6.9465807259999997</v>
      </c>
      <c r="I52" s="600">
        <v>7.2117589139999998</v>
      </c>
      <c r="J52" s="600">
        <v>7.1168902909999998</v>
      </c>
    </row>
    <row r="53" spans="1:10" ht="14.25" customHeight="1" x14ac:dyDescent="0.25">
      <c r="A53" s="323" t="s">
        <v>469</v>
      </c>
      <c r="B53" s="599">
        <v>1.402212915</v>
      </c>
      <c r="C53" s="599">
        <v>9.6421611170000006</v>
      </c>
      <c r="D53" s="599">
        <v>6.0336713089999998</v>
      </c>
      <c r="E53" s="599">
        <v>12.863864587</v>
      </c>
      <c r="F53" s="599">
        <v>10.292091109999999</v>
      </c>
      <c r="G53" s="599">
        <v>8.9313708520000006</v>
      </c>
      <c r="H53" s="600">
        <v>8.8327657199999994</v>
      </c>
      <c r="I53" s="600">
        <v>9.4357366070000008</v>
      </c>
      <c r="J53" s="600">
        <v>9.2525157759999992</v>
      </c>
    </row>
    <row r="54" spans="1:10" ht="14.25" customHeight="1" x14ac:dyDescent="0.25">
      <c r="A54" s="323" t="s">
        <v>246</v>
      </c>
      <c r="B54" s="599">
        <v>-0.77750269500000002</v>
      </c>
      <c r="C54" s="599">
        <v>-2.050664818</v>
      </c>
      <c r="D54" s="599">
        <v>-3.0902042230000002</v>
      </c>
      <c r="E54" s="599">
        <v>0.362985683</v>
      </c>
      <c r="F54" s="599">
        <v>1.288357339</v>
      </c>
      <c r="G54" s="599">
        <v>4.3181679229999999</v>
      </c>
      <c r="H54" s="600">
        <v>-1.144987397</v>
      </c>
      <c r="I54" s="600">
        <v>3.2093197</v>
      </c>
      <c r="J54" s="600">
        <v>2.1438463319999999</v>
      </c>
    </row>
    <row r="55" spans="1:10" ht="14.25" customHeight="1" x14ac:dyDescent="0.25">
      <c r="A55" s="323" t="s">
        <v>248</v>
      </c>
      <c r="B55" s="599">
        <v>4.6000950659999997</v>
      </c>
      <c r="C55" s="599">
        <v>1.2693596170000001</v>
      </c>
      <c r="D55" s="599">
        <v>0.17850688100000001</v>
      </c>
      <c r="E55" s="599">
        <v>0.63521845700000001</v>
      </c>
      <c r="F55" s="599">
        <v>-0.40224764499999999</v>
      </c>
      <c r="G55" s="599">
        <v>-0.62367887499999997</v>
      </c>
      <c r="H55" s="600">
        <v>1.0618683470000001</v>
      </c>
      <c r="I55" s="600">
        <v>-0.54429719899999995</v>
      </c>
      <c r="J55" s="600">
        <v>-9.5657241000000004E-2</v>
      </c>
    </row>
    <row r="56" spans="1:10" ht="14.25" customHeight="1" x14ac:dyDescent="0.25">
      <c r="A56" s="336" t="s">
        <v>435</v>
      </c>
      <c r="B56" s="605">
        <v>0.50685833300000005</v>
      </c>
      <c r="C56" s="605">
        <v>7.8776480999999995E-2</v>
      </c>
      <c r="D56" s="605">
        <v>-0.15931599799999999</v>
      </c>
      <c r="E56" s="605">
        <v>0.28187892799999997</v>
      </c>
      <c r="F56" s="605">
        <v>0.102401461</v>
      </c>
      <c r="G56" s="605">
        <v>-1.702442864</v>
      </c>
      <c r="H56" s="606">
        <v>0.162360597</v>
      </c>
      <c r="I56" s="606">
        <v>-0.99986840799999999</v>
      </c>
      <c r="J56" s="606">
        <v>-0.56412871899999995</v>
      </c>
    </row>
    <row r="57" spans="1:10" ht="14.25" customHeight="1" x14ac:dyDescent="0.25">
      <c r="A57" s="336" t="s">
        <v>436</v>
      </c>
      <c r="B57" s="605">
        <v>-2.267430938</v>
      </c>
      <c r="C57" s="605">
        <v>-0.81722660300000005</v>
      </c>
      <c r="D57" s="605">
        <v>-0.97792687599999994</v>
      </c>
      <c r="E57" s="605">
        <v>0.55263815500000002</v>
      </c>
      <c r="F57" s="605">
        <v>-1.7876623389999999</v>
      </c>
      <c r="G57" s="605">
        <v>1.4656078530000001</v>
      </c>
      <c r="H57" s="606">
        <v>-0.487358972</v>
      </c>
      <c r="I57" s="606">
        <v>9.2004193999999997E-2</v>
      </c>
      <c r="J57" s="606">
        <v>-0.13106394299999999</v>
      </c>
    </row>
    <row r="58" spans="1:10" ht="14.25" customHeight="1" x14ac:dyDescent="0.25">
      <c r="A58" s="336" t="s">
        <v>470</v>
      </c>
      <c r="B58" s="605">
        <v>-1.7832342139999999</v>
      </c>
      <c r="C58" s="605">
        <v>0.186326145</v>
      </c>
      <c r="D58" s="605">
        <v>-0.40336603799999998</v>
      </c>
      <c r="E58" s="605">
        <v>1.5229318839999999</v>
      </c>
      <c r="F58" s="605">
        <v>0.68139413699999996</v>
      </c>
      <c r="G58" s="605">
        <v>0.41399725599999998</v>
      </c>
      <c r="H58" s="606">
        <v>0.351746208</v>
      </c>
      <c r="I58" s="606">
        <v>0.53225885299999998</v>
      </c>
      <c r="J58" s="606">
        <v>0.46753602599999999</v>
      </c>
    </row>
    <row r="59" spans="1:10" ht="12.75" customHeight="1" x14ac:dyDescent="0.2">
      <c r="A59" s="209" t="s">
        <v>431</v>
      </c>
      <c r="B59" s="324"/>
      <c r="C59" s="324"/>
      <c r="D59" s="324"/>
      <c r="E59" s="324"/>
      <c r="F59" s="324"/>
      <c r="G59" s="324"/>
      <c r="H59" s="331"/>
      <c r="I59" s="331"/>
      <c r="J59" s="331"/>
    </row>
    <row r="60" spans="1:10" ht="12.75" customHeight="1" x14ac:dyDescent="0.2">
      <c r="A60" s="209" t="s">
        <v>745</v>
      </c>
      <c r="B60" s="605"/>
      <c r="C60" s="605"/>
      <c r="D60" s="605"/>
      <c r="E60" s="605"/>
      <c r="F60" s="605"/>
      <c r="G60" s="605"/>
      <c r="H60" s="606"/>
      <c r="I60" s="606"/>
      <c r="J60" s="606"/>
    </row>
    <row r="61" spans="1:10" x14ac:dyDescent="0.2">
      <c r="A61" s="242" t="s">
        <v>746</v>
      </c>
      <c r="B61" s="196"/>
      <c r="C61" s="196"/>
      <c r="D61" s="211"/>
      <c r="E61" s="196"/>
      <c r="F61" s="196"/>
      <c r="G61" s="211"/>
      <c r="H61" s="196"/>
      <c r="I61" s="196"/>
      <c r="J61" s="196"/>
    </row>
    <row r="62" spans="1:10" x14ac:dyDescent="0.2">
      <c r="A62" s="242" t="s">
        <v>430</v>
      </c>
      <c r="B62" s="196"/>
      <c r="C62" s="196"/>
      <c r="D62" s="211"/>
      <c r="E62" s="196"/>
      <c r="F62" s="196"/>
      <c r="G62" s="211"/>
      <c r="H62" s="196"/>
      <c r="I62" s="196"/>
      <c r="J62" s="196"/>
    </row>
    <row r="63" spans="1:10" ht="15" customHeight="1" x14ac:dyDescent="0.2">
      <c r="A63" s="242" t="s">
        <v>214</v>
      </c>
      <c r="B63" s="196"/>
      <c r="C63" s="196"/>
      <c r="D63" s="211"/>
      <c r="E63" s="196"/>
      <c r="F63" s="196"/>
      <c r="G63" s="211"/>
      <c r="H63" s="196"/>
      <c r="I63" s="196"/>
      <c r="J63" s="196"/>
    </row>
    <row r="64" spans="1:10" x14ac:dyDescent="0.2">
      <c r="A64" s="242" t="s">
        <v>742</v>
      </c>
      <c r="B64" s="3"/>
      <c r="C64" s="3"/>
      <c r="D64" s="212"/>
      <c r="E64" s="3"/>
      <c r="F64" s="3"/>
      <c r="G64" s="212"/>
      <c r="H64" s="3"/>
      <c r="I64" s="3"/>
      <c r="J64" s="3"/>
    </row>
    <row r="65" spans="1:10" s="421" customFormat="1" ht="12.75" customHeight="1" x14ac:dyDescent="0.2">
      <c r="A65" s="210"/>
      <c r="B65" s="3"/>
      <c r="C65" s="3"/>
      <c r="D65" s="212"/>
      <c r="E65" s="3"/>
      <c r="F65" s="3"/>
      <c r="G65" s="212"/>
      <c r="H65" s="3"/>
      <c r="I65" s="3"/>
      <c r="J65" s="3"/>
    </row>
    <row r="66" spans="1:10" s="421" customFormat="1" ht="12.75" customHeight="1" x14ac:dyDescent="0.2">
      <c r="A66" s="731" t="s">
        <v>159</v>
      </c>
      <c r="B66" s="732"/>
      <c r="C66" s="732"/>
      <c r="D66" s="733"/>
      <c r="E66" s="733"/>
      <c r="F66" s="733"/>
      <c r="G66" s="733"/>
      <c r="H66" s="733"/>
      <c r="I66" s="733"/>
      <c r="J66" s="733"/>
    </row>
    <row r="67" spans="1:10" s="421" customFormat="1" ht="39" customHeight="1" x14ac:dyDescent="0.2">
      <c r="A67" s="814" t="s">
        <v>160</v>
      </c>
      <c r="B67" s="814"/>
      <c r="C67" s="814"/>
      <c r="D67" s="814"/>
      <c r="E67" s="814"/>
      <c r="F67" s="814"/>
      <c r="G67" s="814"/>
      <c r="H67" s="814"/>
      <c r="I67" s="814"/>
      <c r="J67" s="814"/>
    </row>
    <row r="68" spans="1:10" s="421" customFormat="1" ht="12.75" customHeight="1" x14ac:dyDescent="0.3">
      <c r="A68" s="467"/>
      <c r="B68" s="732"/>
      <c r="C68" s="732"/>
      <c r="D68" s="733"/>
      <c r="E68" s="733"/>
      <c r="F68" s="733"/>
      <c r="G68" s="733"/>
      <c r="H68" s="733"/>
      <c r="I68" s="733"/>
      <c r="J68" s="733"/>
    </row>
    <row r="69" spans="1:10" s="421" customFormat="1" ht="24.75" customHeight="1" x14ac:dyDescent="0.2">
      <c r="A69" s="815" t="s">
        <v>562</v>
      </c>
      <c r="B69" s="815"/>
      <c r="C69" s="815"/>
      <c r="D69" s="815"/>
      <c r="E69" s="815"/>
      <c r="F69" s="815"/>
      <c r="G69" s="815"/>
      <c r="H69" s="815"/>
      <c r="I69" s="815"/>
      <c r="J69" s="815"/>
    </row>
    <row r="70" spans="1:10" s="421" customFormat="1" ht="12.75" customHeight="1" x14ac:dyDescent="0.3">
      <c r="A70" s="467"/>
      <c r="B70" s="732"/>
      <c r="C70" s="732"/>
      <c r="D70" s="733"/>
      <c r="E70" s="733"/>
      <c r="F70" s="733"/>
      <c r="G70" s="733"/>
      <c r="H70" s="733"/>
      <c r="I70" s="733"/>
      <c r="J70" s="733"/>
    </row>
    <row r="71" spans="1:10" ht="26.25" customHeight="1" x14ac:dyDescent="0.2">
      <c r="A71" s="816" t="s">
        <v>563</v>
      </c>
      <c r="B71" s="816"/>
      <c r="C71" s="816"/>
      <c r="D71" s="816"/>
      <c r="E71" s="816"/>
      <c r="F71" s="816"/>
      <c r="G71" s="816"/>
      <c r="H71" s="816"/>
      <c r="I71" s="816"/>
      <c r="J71" s="816"/>
    </row>
    <row r="72" spans="1:10" ht="12.75" customHeight="1" x14ac:dyDescent="0.2">
      <c r="A72" s="734"/>
      <c r="B72" s="728"/>
      <c r="C72" s="728"/>
      <c r="D72" s="728"/>
      <c r="E72" s="728"/>
      <c r="F72" s="728"/>
      <c r="G72" s="47"/>
      <c r="H72" s="47"/>
      <c r="I72" s="47"/>
      <c r="J72" s="47"/>
    </row>
    <row r="73" spans="1:10" ht="12.75" customHeight="1" x14ac:dyDescent="0.2">
      <c r="A73" s="816" t="s">
        <v>564</v>
      </c>
      <c r="B73" s="816"/>
      <c r="C73" s="816"/>
      <c r="D73" s="816"/>
      <c r="E73" s="816"/>
      <c r="F73" s="816"/>
      <c r="G73" s="816"/>
      <c r="H73" s="816"/>
      <c r="I73" s="816"/>
      <c r="J73" s="816"/>
    </row>
    <row r="74" spans="1:10" ht="12.75" customHeight="1" x14ac:dyDescent="0.2">
      <c r="A74" s="729"/>
      <c r="B74" s="729"/>
      <c r="C74" s="729"/>
      <c r="D74" s="729"/>
      <c r="E74" s="729"/>
      <c r="F74" s="729"/>
      <c r="G74" s="47"/>
      <c r="H74" s="47"/>
      <c r="I74" s="47"/>
      <c r="J74" s="47"/>
    </row>
    <row r="75" spans="1:10" ht="24.75" customHeight="1" x14ac:dyDescent="0.2">
      <c r="A75" s="816" t="s">
        <v>565</v>
      </c>
      <c r="B75" s="816"/>
      <c r="C75" s="816"/>
      <c r="D75" s="816"/>
      <c r="E75" s="816"/>
      <c r="F75" s="816"/>
      <c r="G75" s="816"/>
      <c r="H75" s="816"/>
      <c r="I75" s="816"/>
      <c r="J75" s="816"/>
    </row>
    <row r="76" spans="1:10" ht="12.75" customHeight="1" x14ac:dyDescent="0.2">
      <c r="A76" s="728"/>
      <c r="B76" s="728"/>
      <c r="C76" s="728"/>
      <c r="D76" s="728"/>
      <c r="E76" s="728"/>
      <c r="F76" s="728"/>
      <c r="G76" s="47"/>
      <c r="H76" s="47"/>
      <c r="I76" s="47"/>
      <c r="J76" s="47"/>
    </row>
    <row r="77" spans="1:10" ht="21" customHeight="1" x14ac:dyDescent="0.2">
      <c r="A77" s="816" t="s">
        <v>566</v>
      </c>
      <c r="B77" s="816"/>
      <c r="C77" s="816"/>
      <c r="D77" s="816"/>
      <c r="E77" s="816"/>
      <c r="F77" s="816"/>
      <c r="G77" s="816"/>
      <c r="H77" s="816"/>
      <c r="I77" s="816"/>
      <c r="J77" s="816"/>
    </row>
    <row r="78" spans="1:10" ht="12.75" customHeight="1" x14ac:dyDescent="0.2">
      <c r="A78" s="728"/>
      <c r="B78" s="728"/>
      <c r="C78" s="728"/>
      <c r="D78" s="728"/>
      <c r="E78" s="728"/>
      <c r="F78" s="728"/>
      <c r="G78" s="47"/>
      <c r="H78" s="47"/>
      <c r="I78" s="47"/>
      <c r="J78" s="47"/>
    </row>
    <row r="79" spans="1:10" ht="48.75" customHeight="1" x14ac:dyDescent="0.2">
      <c r="A79" s="816" t="s">
        <v>588</v>
      </c>
      <c r="B79" s="816"/>
      <c r="C79" s="816"/>
      <c r="D79" s="816"/>
      <c r="E79" s="816"/>
      <c r="F79" s="816"/>
      <c r="G79" s="816"/>
      <c r="H79" s="816"/>
      <c r="I79" s="816"/>
      <c r="J79" s="816"/>
    </row>
    <row r="80" spans="1:10" ht="12.75" customHeight="1" x14ac:dyDescent="0.2">
      <c r="A80" s="734"/>
      <c r="B80" s="728"/>
      <c r="C80" s="728"/>
      <c r="D80" s="728"/>
      <c r="E80" s="728"/>
      <c r="F80" s="728"/>
      <c r="G80" s="47"/>
      <c r="H80" s="47"/>
      <c r="I80" s="47"/>
      <c r="J80" s="47"/>
    </row>
    <row r="81" spans="1:10" ht="27" customHeight="1" x14ac:dyDescent="0.2">
      <c r="A81" s="816" t="s">
        <v>567</v>
      </c>
      <c r="B81" s="816"/>
      <c r="C81" s="816"/>
      <c r="D81" s="816"/>
      <c r="E81" s="816"/>
      <c r="F81" s="816"/>
      <c r="G81" s="816"/>
      <c r="H81" s="816"/>
      <c r="I81" s="816"/>
      <c r="J81" s="816"/>
    </row>
    <row r="82" spans="1:10" ht="12.75" customHeight="1" x14ac:dyDescent="0.2">
      <c r="A82" s="735"/>
      <c r="B82" s="728"/>
      <c r="C82" s="728"/>
      <c r="D82" s="728"/>
      <c r="E82" s="728"/>
      <c r="F82" s="728"/>
      <c r="G82" s="47"/>
      <c r="H82" s="47"/>
      <c r="I82" s="47"/>
      <c r="J82" s="47"/>
    </row>
    <row r="83" spans="1:10" ht="19.5" customHeight="1" x14ac:dyDescent="0.2">
      <c r="A83" s="816" t="s">
        <v>568</v>
      </c>
      <c r="B83" s="816"/>
      <c r="C83" s="816"/>
      <c r="D83" s="816"/>
      <c r="E83" s="816"/>
      <c r="F83" s="816"/>
      <c r="G83" s="816"/>
      <c r="H83" s="816"/>
      <c r="I83" s="816"/>
      <c r="J83" s="816"/>
    </row>
    <row r="84" spans="1:10" ht="12.75" customHeight="1" x14ac:dyDescent="0.2">
      <c r="A84" s="735"/>
      <c r="B84" s="728"/>
      <c r="C84" s="728"/>
      <c r="D84" s="728"/>
      <c r="E84" s="728"/>
      <c r="F84" s="728"/>
      <c r="G84" s="47"/>
      <c r="H84" s="47"/>
      <c r="I84" s="47"/>
      <c r="J84" s="47"/>
    </row>
    <row r="85" spans="1:10" ht="22.5" customHeight="1" x14ac:dyDescent="0.2">
      <c r="A85" s="816" t="s">
        <v>569</v>
      </c>
      <c r="B85" s="816"/>
      <c r="C85" s="816"/>
      <c r="D85" s="816"/>
      <c r="E85" s="816"/>
      <c r="F85" s="816"/>
      <c r="G85" s="816"/>
      <c r="H85" s="816"/>
      <c r="I85" s="816"/>
      <c r="J85" s="816"/>
    </row>
    <row r="86" spans="1:10" ht="12" customHeight="1" x14ac:dyDescent="0.2">
      <c r="A86" s="729"/>
      <c r="B86" s="729"/>
      <c r="C86" s="729"/>
      <c r="D86" s="729"/>
      <c r="E86" s="729"/>
      <c r="F86" s="729"/>
      <c r="G86" s="47"/>
      <c r="H86" s="47"/>
      <c r="I86" s="47"/>
      <c r="J86" s="47"/>
    </row>
    <row r="87" spans="1:10" ht="39.75" customHeight="1" x14ac:dyDescent="0.2">
      <c r="A87" s="816" t="s">
        <v>570</v>
      </c>
      <c r="B87" s="816"/>
      <c r="C87" s="816"/>
      <c r="D87" s="816"/>
      <c r="E87" s="816"/>
      <c r="F87" s="816"/>
      <c r="G87" s="816"/>
      <c r="H87" s="816"/>
      <c r="I87" s="816"/>
      <c r="J87" s="816"/>
    </row>
    <row r="88" spans="1:10" ht="12.75" customHeight="1" x14ac:dyDescent="0.2">
      <c r="A88" s="735"/>
      <c r="B88" s="728"/>
      <c r="C88" s="728"/>
      <c r="D88" s="728"/>
      <c r="E88" s="728"/>
      <c r="F88" s="728"/>
      <c r="G88" s="47"/>
      <c r="H88" s="47"/>
      <c r="I88" s="47"/>
      <c r="J88" s="47"/>
    </row>
    <row r="89" spans="1:10" ht="33.75" customHeight="1" x14ac:dyDescent="0.2">
      <c r="A89" s="816" t="s">
        <v>571</v>
      </c>
      <c r="B89" s="816"/>
      <c r="C89" s="816"/>
      <c r="D89" s="816"/>
      <c r="E89" s="816"/>
      <c r="F89" s="816"/>
      <c r="G89" s="816"/>
      <c r="H89" s="816"/>
      <c r="I89" s="816"/>
      <c r="J89" s="816"/>
    </row>
    <row r="90" spans="1:10" ht="12.75" customHeight="1" x14ac:dyDescent="0.2">
      <c r="A90" s="735"/>
      <c r="B90" s="728"/>
      <c r="C90" s="728"/>
      <c r="D90" s="728"/>
      <c r="E90" s="728"/>
      <c r="F90" s="728"/>
      <c r="G90" s="47"/>
      <c r="H90" s="47"/>
      <c r="I90" s="47"/>
      <c r="J90" s="47"/>
    </row>
    <row r="91" spans="1:10" ht="21" customHeight="1" x14ac:dyDescent="0.2">
      <c r="A91" s="816" t="s">
        <v>572</v>
      </c>
      <c r="B91" s="816"/>
      <c r="C91" s="816"/>
      <c r="D91" s="816"/>
      <c r="E91" s="816"/>
      <c r="F91" s="816"/>
      <c r="G91" s="816"/>
      <c r="H91" s="816"/>
      <c r="I91" s="816"/>
      <c r="J91" s="816"/>
    </row>
    <row r="92" spans="1:10" s="421" customFormat="1" ht="12.75" customHeight="1" x14ac:dyDescent="0.2">
      <c r="A92" s="736"/>
      <c r="B92" s="732"/>
      <c r="C92" s="732"/>
      <c r="D92" s="733"/>
      <c r="E92" s="733"/>
      <c r="F92" s="733"/>
      <c r="G92" s="733"/>
      <c r="H92" s="733"/>
      <c r="I92" s="733"/>
      <c r="J92" s="733"/>
    </row>
    <row r="93" spans="1:10" s="421" customFormat="1" ht="14.25" customHeight="1" x14ac:dyDescent="0.2">
      <c r="A93" s="813" t="s">
        <v>161</v>
      </c>
      <c r="B93" s="813"/>
      <c r="C93" s="813"/>
      <c r="D93" s="813"/>
      <c r="E93" s="813"/>
      <c r="F93" s="813"/>
      <c r="G93" s="813"/>
      <c r="H93" s="813"/>
      <c r="I93" s="813"/>
      <c r="J93" s="813"/>
    </row>
    <row r="94" spans="1:10" s="421" customFormat="1" ht="12.75" customHeight="1" x14ac:dyDescent="0.2">
      <c r="A94" s="737" t="s">
        <v>162</v>
      </c>
      <c r="B94" s="732"/>
      <c r="C94" s="732"/>
      <c r="D94" s="733"/>
      <c r="E94" s="733"/>
      <c r="F94" s="733"/>
      <c r="G94" s="733"/>
      <c r="H94" s="733"/>
      <c r="I94" s="733"/>
      <c r="J94" s="733"/>
    </row>
  </sheetData>
  <mergeCells count="14">
    <mergeCell ref="A87:J87"/>
    <mergeCell ref="A89:J89"/>
    <mergeCell ref="A91:J91"/>
    <mergeCell ref="A93:J93"/>
    <mergeCell ref="A77:J77"/>
    <mergeCell ref="A79:J79"/>
    <mergeCell ref="A81:J81"/>
    <mergeCell ref="A83:J83"/>
    <mergeCell ref="A85:J85"/>
    <mergeCell ref="A67:J67"/>
    <mergeCell ref="A69:J69"/>
    <mergeCell ref="A71:J71"/>
    <mergeCell ref="A73:J73"/>
    <mergeCell ref="A75:J75"/>
  </mergeCells>
  <phoneticPr fontId="3" type="noConversion"/>
  <pageMargins left="0.59055118110236227" right="0.59055118110236227" top="0.78740157480314965" bottom="0.78740157480314965" header="0.39370078740157483" footer="0.39370078740157483"/>
  <pageSetup paperSize="9" scale="54" firstPageNumber="13" fitToHeight="2" orientation="landscape" useFirstPageNumber="1" r:id="rId1"/>
  <headerFooter alignWithMargins="0">
    <oddHeader>&amp;R&amp;12Les finances des groupements à fiscalité propre en 2023</oddHeader>
    <oddFooter>&amp;L&amp;12Direction Générale des Collectivités Locales / DESL&amp;C&amp;12&amp;P&amp;R&amp;12Mise en ligne : janvier 2025</oddFooter>
    <evenHeader>&amp;RLes finances des groupements à fiscalité propre en 2019</evenHeader>
    <evenFooter>&amp;L&amp;12Direction Générale des Collectivités Locales / DESL&amp;C&amp;12 14&amp;R&amp;12Mise en ligne : mai 2021</evenFooter>
    <firstHeader>&amp;R&amp;12Les finances des groupements à fiscalité propre en 2019</firstHeader>
    <firstFooter>&amp;L&amp;12Direction Générale des collectivités locales / DESL&amp;C&amp;12 13&amp;R&amp;12Mise en ligne : mai 2021</firstFooter>
  </headerFooter>
  <rowBreaks count="1" manualBreakCount="1">
    <brk id="64" max="9" man="1"/>
  </row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30"/>
  <sheetViews>
    <sheetView zoomScaleNormal="100" workbookViewId="0">
      <selection activeCell="J7" sqref="J7"/>
    </sheetView>
  </sheetViews>
  <sheetFormatPr baseColWidth="10" defaultColWidth="11.42578125" defaultRowHeight="12.75" x14ac:dyDescent="0.2"/>
  <cols>
    <col min="1" max="1" width="73.285156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2" ht="19.5" customHeight="1" x14ac:dyDescent="0.25">
      <c r="A1" s="434" t="s">
        <v>747</v>
      </c>
    </row>
    <row r="2" spans="1:12" ht="12.75" customHeight="1" thickBot="1" x14ac:dyDescent="0.25">
      <c r="J2" s="435" t="s">
        <v>64</v>
      </c>
    </row>
    <row r="3" spans="1:12" ht="14.25" customHeight="1" x14ac:dyDescent="0.2">
      <c r="A3" s="436" t="s">
        <v>736</v>
      </c>
      <c r="B3" s="480" t="s">
        <v>34</v>
      </c>
      <c r="C3" s="480" t="s">
        <v>455</v>
      </c>
      <c r="D3" s="480" t="s">
        <v>457</v>
      </c>
      <c r="E3" s="480" t="s">
        <v>97</v>
      </c>
      <c r="F3" s="480" t="s">
        <v>267</v>
      </c>
      <c r="G3" s="481">
        <v>300000</v>
      </c>
      <c r="H3" s="482" t="s">
        <v>283</v>
      </c>
      <c r="I3" s="482" t="s">
        <v>283</v>
      </c>
      <c r="J3" s="482" t="s">
        <v>61</v>
      </c>
    </row>
    <row r="4" spans="1:12" ht="14.25" customHeight="1" x14ac:dyDescent="0.2">
      <c r="A4" s="437" t="s">
        <v>153</v>
      </c>
      <c r="B4" s="483" t="s">
        <v>454</v>
      </c>
      <c r="C4" s="483" t="s">
        <v>35</v>
      </c>
      <c r="D4" s="483" t="s">
        <v>35</v>
      </c>
      <c r="E4" s="483" t="s">
        <v>35</v>
      </c>
      <c r="F4" s="483" t="s">
        <v>35</v>
      </c>
      <c r="G4" s="483" t="s">
        <v>36</v>
      </c>
      <c r="H4" s="484" t="s">
        <v>281</v>
      </c>
      <c r="I4" s="484" t="s">
        <v>282</v>
      </c>
      <c r="J4" s="484" t="s">
        <v>106</v>
      </c>
    </row>
    <row r="5" spans="1:12" ht="14.25" customHeight="1" thickBot="1" x14ac:dyDescent="0.25">
      <c r="A5" s="438" t="s">
        <v>65</v>
      </c>
      <c r="B5" s="485" t="s">
        <v>36</v>
      </c>
      <c r="C5" s="485" t="s">
        <v>456</v>
      </c>
      <c r="D5" s="485" t="s">
        <v>99</v>
      </c>
      <c r="E5" s="485" t="s">
        <v>100</v>
      </c>
      <c r="F5" s="485" t="s">
        <v>268</v>
      </c>
      <c r="G5" s="485" t="s">
        <v>101</v>
      </c>
      <c r="H5" s="486" t="s">
        <v>100</v>
      </c>
      <c r="I5" s="486" t="s">
        <v>101</v>
      </c>
      <c r="J5" s="486" t="s">
        <v>265</v>
      </c>
    </row>
    <row r="6" spans="1:12" ht="12.75" customHeight="1" x14ac:dyDescent="0.2">
      <c r="B6" s="422"/>
      <c r="C6" s="422"/>
      <c r="D6" s="422"/>
      <c r="E6" s="422"/>
      <c r="F6" s="422"/>
      <c r="G6" s="422"/>
      <c r="H6" s="422"/>
      <c r="I6" s="422"/>
      <c r="J6" s="422"/>
    </row>
    <row r="7" spans="1:12" ht="14.1" customHeight="1" x14ac:dyDescent="0.25">
      <c r="A7" s="332" t="s">
        <v>115</v>
      </c>
      <c r="B7" s="468" t="s">
        <v>84</v>
      </c>
      <c r="C7" s="468" t="s">
        <v>84</v>
      </c>
      <c r="D7" s="468" t="s">
        <v>84</v>
      </c>
      <c r="E7" s="468">
        <v>105.50440202</v>
      </c>
      <c r="F7" s="468">
        <v>1987.3478370299999</v>
      </c>
      <c r="G7" s="468">
        <v>10405.07153917</v>
      </c>
      <c r="H7" s="469">
        <v>105.50440202</v>
      </c>
      <c r="I7" s="469">
        <v>12392.4193762</v>
      </c>
      <c r="J7" s="469">
        <v>12497.92377822</v>
      </c>
      <c r="L7" s="510"/>
    </row>
    <row r="8" spans="1:12" ht="14.1" customHeight="1" x14ac:dyDescent="0.2">
      <c r="A8" s="333" t="s">
        <v>116</v>
      </c>
      <c r="B8" s="470" t="s">
        <v>84</v>
      </c>
      <c r="C8" s="470" t="s">
        <v>84</v>
      </c>
      <c r="D8" s="470" t="s">
        <v>84</v>
      </c>
      <c r="E8" s="470">
        <v>40.689910930000003</v>
      </c>
      <c r="F8" s="470">
        <v>473.21684902999999</v>
      </c>
      <c r="G8" s="470">
        <v>2646.5484633699998</v>
      </c>
      <c r="H8" s="330">
        <v>40.689910930000003</v>
      </c>
      <c r="I8" s="330">
        <v>3119.7653123999999</v>
      </c>
      <c r="J8" s="330">
        <v>3160.4552233300001</v>
      </c>
    </row>
    <row r="9" spans="1:12" ht="14.1" customHeight="1" x14ac:dyDescent="0.2">
      <c r="A9" s="334" t="s">
        <v>117</v>
      </c>
      <c r="B9" s="471" t="s">
        <v>84</v>
      </c>
      <c r="C9" s="471" t="s">
        <v>84</v>
      </c>
      <c r="D9" s="471" t="s">
        <v>84</v>
      </c>
      <c r="E9" s="471">
        <v>47.418077050000001</v>
      </c>
      <c r="F9" s="471">
        <v>863.39943496000001</v>
      </c>
      <c r="G9" s="471">
        <v>3397.8466069800002</v>
      </c>
      <c r="H9" s="472">
        <v>47.418077050000001</v>
      </c>
      <c r="I9" s="472">
        <v>4261.2460419400004</v>
      </c>
      <c r="J9" s="472">
        <v>4308.6641189900001</v>
      </c>
    </row>
    <row r="10" spans="1:12" ht="14.1" customHeight="1" x14ac:dyDescent="0.2">
      <c r="A10" s="333" t="s">
        <v>118</v>
      </c>
      <c r="B10" s="470" t="s">
        <v>84</v>
      </c>
      <c r="C10" s="470" t="s">
        <v>84</v>
      </c>
      <c r="D10" s="470" t="s">
        <v>84</v>
      </c>
      <c r="E10" s="470">
        <v>2.37756539</v>
      </c>
      <c r="F10" s="470">
        <v>61.691804169999997</v>
      </c>
      <c r="G10" s="470">
        <v>334.81947194000003</v>
      </c>
      <c r="H10" s="330">
        <v>2.37756539</v>
      </c>
      <c r="I10" s="330">
        <v>396.51127610999998</v>
      </c>
      <c r="J10" s="330">
        <v>398.88884150000001</v>
      </c>
    </row>
    <row r="11" spans="1:12" ht="14.1" customHeight="1" x14ac:dyDescent="0.2">
      <c r="A11" s="334" t="s">
        <v>119</v>
      </c>
      <c r="B11" s="471" t="s">
        <v>84</v>
      </c>
      <c r="C11" s="471" t="s">
        <v>84</v>
      </c>
      <c r="D11" s="471" t="s">
        <v>84</v>
      </c>
      <c r="E11" s="471">
        <v>11.963232100000001</v>
      </c>
      <c r="F11" s="471">
        <v>452.70032622000002</v>
      </c>
      <c r="G11" s="471">
        <v>3460.0821768999999</v>
      </c>
      <c r="H11" s="472">
        <v>11.963232100000001</v>
      </c>
      <c r="I11" s="472">
        <v>3912.78250312</v>
      </c>
      <c r="J11" s="472">
        <v>3924.7457352199999</v>
      </c>
    </row>
    <row r="12" spans="1:12" ht="14.1" customHeight="1" x14ac:dyDescent="0.2">
      <c r="A12" s="333" t="s">
        <v>120</v>
      </c>
      <c r="B12" s="470" t="s">
        <v>84</v>
      </c>
      <c r="C12" s="470" t="s">
        <v>84</v>
      </c>
      <c r="D12" s="470" t="s">
        <v>84</v>
      </c>
      <c r="E12" s="470">
        <v>3.0556165499999999</v>
      </c>
      <c r="F12" s="470">
        <v>136.33942264999999</v>
      </c>
      <c r="G12" s="470">
        <v>565.77481997999996</v>
      </c>
      <c r="H12" s="330">
        <v>3.0556165499999999</v>
      </c>
      <c r="I12" s="330">
        <v>702.11424263000004</v>
      </c>
      <c r="J12" s="330">
        <v>705.16985918</v>
      </c>
    </row>
    <row r="13" spans="1:12" ht="14.1" customHeight="1" x14ac:dyDescent="0.25">
      <c r="A13" s="335" t="s">
        <v>121</v>
      </c>
      <c r="B13" s="473" t="s">
        <v>84</v>
      </c>
      <c r="C13" s="473" t="s">
        <v>84</v>
      </c>
      <c r="D13" s="473" t="s">
        <v>84</v>
      </c>
      <c r="E13" s="473">
        <v>126.85744763</v>
      </c>
      <c r="F13" s="473">
        <v>2542.4413289300001</v>
      </c>
      <c r="G13" s="473">
        <v>12938.614940019999</v>
      </c>
      <c r="H13" s="474">
        <v>126.85744763</v>
      </c>
      <c r="I13" s="474">
        <v>15481.05626895</v>
      </c>
      <c r="J13" s="474">
        <v>15607.91371658</v>
      </c>
    </row>
    <row r="14" spans="1:12" ht="14.1" customHeight="1" x14ac:dyDescent="0.2">
      <c r="A14" s="333" t="s">
        <v>63</v>
      </c>
      <c r="B14" s="470" t="s">
        <v>84</v>
      </c>
      <c r="C14" s="470" t="s">
        <v>84</v>
      </c>
      <c r="D14" s="470" t="s">
        <v>84</v>
      </c>
      <c r="E14" s="470">
        <v>70.483864190000006</v>
      </c>
      <c r="F14" s="470">
        <v>1483.97864869</v>
      </c>
      <c r="G14" s="470">
        <v>6731.5763424999996</v>
      </c>
      <c r="H14" s="330">
        <v>70.483864190000006</v>
      </c>
      <c r="I14" s="330">
        <v>8215.5549911899998</v>
      </c>
      <c r="J14" s="330">
        <v>8286.0388553800003</v>
      </c>
    </row>
    <row r="15" spans="1:12" ht="14.1" customHeight="1" x14ac:dyDescent="0.2">
      <c r="A15" s="334" t="s">
        <v>122</v>
      </c>
      <c r="B15" s="471" t="s">
        <v>84</v>
      </c>
      <c r="C15" s="471" t="s">
        <v>84</v>
      </c>
      <c r="D15" s="471" t="s">
        <v>84</v>
      </c>
      <c r="E15" s="471">
        <v>21.988409040000001</v>
      </c>
      <c r="F15" s="471">
        <v>476.10086484999999</v>
      </c>
      <c r="G15" s="471">
        <v>-108.30955831999999</v>
      </c>
      <c r="H15" s="472">
        <v>21.988409040000001</v>
      </c>
      <c r="I15" s="472">
        <v>367.79130652999999</v>
      </c>
      <c r="J15" s="472">
        <v>389.77971557000001</v>
      </c>
    </row>
    <row r="16" spans="1:12" ht="14.25" x14ac:dyDescent="0.2">
      <c r="A16" s="539" t="s">
        <v>123</v>
      </c>
      <c r="B16" s="540" t="s">
        <v>84</v>
      </c>
      <c r="C16" s="540" t="s">
        <v>84</v>
      </c>
      <c r="D16" s="540" t="s">
        <v>84</v>
      </c>
      <c r="E16" s="540">
        <v>48.495455149999998</v>
      </c>
      <c r="F16" s="540">
        <v>1007.87778384</v>
      </c>
      <c r="G16" s="540">
        <v>6839.8859008199997</v>
      </c>
      <c r="H16" s="370">
        <v>48.495455149999998</v>
      </c>
      <c r="I16" s="370">
        <v>7847.7636846599999</v>
      </c>
      <c r="J16" s="370">
        <v>7896.2591398100003</v>
      </c>
    </row>
    <row r="17" spans="1:10" ht="14.25" x14ac:dyDescent="0.2">
      <c r="A17" s="541" t="s">
        <v>124</v>
      </c>
      <c r="B17" s="542" t="s">
        <v>84</v>
      </c>
      <c r="C17" s="542" t="s">
        <v>84</v>
      </c>
      <c r="D17" s="542" t="s">
        <v>84</v>
      </c>
      <c r="E17" s="542">
        <v>31.069998980000001</v>
      </c>
      <c r="F17" s="542">
        <v>610.95467544999997</v>
      </c>
      <c r="G17" s="542">
        <v>4020.3022725599999</v>
      </c>
      <c r="H17" s="543">
        <v>31.069998980000001</v>
      </c>
      <c r="I17" s="543">
        <v>4631.2569480100001</v>
      </c>
      <c r="J17" s="543">
        <v>4662.3269469899997</v>
      </c>
    </row>
    <row r="18" spans="1:10" ht="14.25" x14ac:dyDescent="0.2">
      <c r="A18" s="539" t="s">
        <v>125</v>
      </c>
      <c r="B18" s="540" t="s">
        <v>84</v>
      </c>
      <c r="C18" s="540" t="s">
        <v>84</v>
      </c>
      <c r="D18" s="540" t="s">
        <v>84</v>
      </c>
      <c r="E18" s="540">
        <v>21.357094</v>
      </c>
      <c r="F18" s="540">
        <v>368.96491099000002</v>
      </c>
      <c r="G18" s="540">
        <v>3012.6779423600001</v>
      </c>
      <c r="H18" s="370">
        <v>21.357094</v>
      </c>
      <c r="I18" s="370">
        <v>3381.6428533500002</v>
      </c>
      <c r="J18" s="370">
        <v>3402.9999473500002</v>
      </c>
    </row>
    <row r="19" spans="1:10" ht="14.25" x14ac:dyDescent="0.2">
      <c r="A19" s="560" t="s">
        <v>126</v>
      </c>
      <c r="B19" s="561" t="s">
        <v>84</v>
      </c>
      <c r="C19" s="561" t="s">
        <v>84</v>
      </c>
      <c r="D19" s="561" t="s">
        <v>84</v>
      </c>
      <c r="E19" s="561">
        <v>1.49576266</v>
      </c>
      <c r="F19" s="561">
        <v>6.6984396500000001</v>
      </c>
      <c r="G19" s="561">
        <v>44.404397889999998</v>
      </c>
      <c r="H19" s="562">
        <v>1.49576266</v>
      </c>
      <c r="I19" s="562">
        <v>51.102837540000003</v>
      </c>
      <c r="J19" s="562">
        <v>52.5986002</v>
      </c>
    </row>
    <row r="20" spans="1:10" ht="14.25" x14ac:dyDescent="0.2">
      <c r="A20" s="676" t="s">
        <v>466</v>
      </c>
      <c r="B20" s="540" t="s">
        <v>84</v>
      </c>
      <c r="C20" s="540" t="s">
        <v>84</v>
      </c>
      <c r="D20" s="540" t="s">
        <v>84</v>
      </c>
      <c r="E20" s="540">
        <v>8.2171423200000007</v>
      </c>
      <c r="F20" s="540">
        <v>235.29132480999999</v>
      </c>
      <c r="G20" s="540">
        <v>963.21993230999999</v>
      </c>
      <c r="H20" s="370">
        <v>8.2171423200000007</v>
      </c>
      <c r="I20" s="370">
        <v>1198.51125712</v>
      </c>
      <c r="J20" s="370">
        <v>1206.72839944</v>
      </c>
    </row>
    <row r="21" spans="1:10" ht="14.25" x14ac:dyDescent="0.2">
      <c r="A21" s="560" t="s">
        <v>127</v>
      </c>
      <c r="B21" s="561" t="s">
        <v>84</v>
      </c>
      <c r="C21" s="561" t="s">
        <v>84</v>
      </c>
      <c r="D21" s="561" t="s">
        <v>84</v>
      </c>
      <c r="E21" s="561">
        <v>4.0975950699999997</v>
      </c>
      <c r="F21" s="561">
        <v>68.676236020000005</v>
      </c>
      <c r="G21" s="561">
        <v>466.88410263999998</v>
      </c>
      <c r="H21" s="562">
        <v>4.0975950699999997</v>
      </c>
      <c r="I21" s="562">
        <v>535.56033865999996</v>
      </c>
      <c r="J21" s="562">
        <v>539.65793372999997</v>
      </c>
    </row>
    <row r="22" spans="1:10" ht="14.25" x14ac:dyDescent="0.2">
      <c r="A22" s="539" t="s">
        <v>128</v>
      </c>
      <c r="B22" s="540" t="s">
        <v>84</v>
      </c>
      <c r="C22" s="540" t="s">
        <v>84</v>
      </c>
      <c r="D22" s="540" t="s">
        <v>84</v>
      </c>
      <c r="E22" s="540">
        <v>16.376846520000001</v>
      </c>
      <c r="F22" s="540">
        <v>296.58088414999997</v>
      </c>
      <c r="G22" s="540">
        <v>1186.62570895</v>
      </c>
      <c r="H22" s="370">
        <v>16.376846520000001</v>
      </c>
      <c r="I22" s="370">
        <v>1483.2065931</v>
      </c>
      <c r="J22" s="370">
        <v>1499.58343962</v>
      </c>
    </row>
    <row r="23" spans="1:10" ht="14.25" x14ac:dyDescent="0.2">
      <c r="A23" s="563" t="s">
        <v>129</v>
      </c>
      <c r="B23" s="564" t="s">
        <v>84</v>
      </c>
      <c r="C23" s="564" t="s">
        <v>84</v>
      </c>
      <c r="D23" s="564" t="s">
        <v>84</v>
      </c>
      <c r="E23" s="564">
        <v>4.8291428700000001</v>
      </c>
      <c r="F23" s="564">
        <v>82.250884619999994</v>
      </c>
      <c r="G23" s="564">
        <v>533.22651337000002</v>
      </c>
      <c r="H23" s="565">
        <v>4.8291428700000001</v>
      </c>
      <c r="I23" s="565">
        <v>615.47739798999999</v>
      </c>
      <c r="J23" s="565">
        <v>620.30654086000004</v>
      </c>
    </row>
    <row r="24" spans="1:10" ht="15" x14ac:dyDescent="0.25">
      <c r="A24" s="547" t="s">
        <v>130</v>
      </c>
      <c r="B24" s="548" t="s">
        <v>84</v>
      </c>
      <c r="C24" s="548" t="s">
        <v>84</v>
      </c>
      <c r="D24" s="548" t="s">
        <v>84</v>
      </c>
      <c r="E24" s="548">
        <v>21.353045609999999</v>
      </c>
      <c r="F24" s="548">
        <v>555.0934919</v>
      </c>
      <c r="G24" s="548">
        <v>2533.5434008500001</v>
      </c>
      <c r="H24" s="354">
        <v>21.353045609999999</v>
      </c>
      <c r="I24" s="354">
        <v>3088.6368927499998</v>
      </c>
      <c r="J24" s="354">
        <v>3109.98993836</v>
      </c>
    </row>
    <row r="25" spans="1:10" ht="15" x14ac:dyDescent="0.25">
      <c r="A25" s="566" t="s">
        <v>131</v>
      </c>
      <c r="B25" s="567" t="s">
        <v>84</v>
      </c>
      <c r="C25" s="567" t="s">
        <v>84</v>
      </c>
      <c r="D25" s="567" t="s">
        <v>84</v>
      </c>
      <c r="E25" s="567">
        <v>12.934252580000001</v>
      </c>
      <c r="F25" s="567">
        <v>326.80130466999998</v>
      </c>
      <c r="G25" s="567">
        <v>1342.83312572</v>
      </c>
      <c r="H25" s="568">
        <v>12.934252580000001</v>
      </c>
      <c r="I25" s="568">
        <v>1669.63443039</v>
      </c>
      <c r="J25" s="568">
        <v>1682.5686829700001</v>
      </c>
    </row>
    <row r="26" spans="1:10" ht="15" x14ac:dyDescent="0.25">
      <c r="A26" s="547" t="s">
        <v>132</v>
      </c>
      <c r="B26" s="548" t="s">
        <v>84</v>
      </c>
      <c r="C26" s="548" t="s">
        <v>84</v>
      </c>
      <c r="D26" s="548" t="s">
        <v>84</v>
      </c>
      <c r="E26" s="548">
        <v>40.471326769999997</v>
      </c>
      <c r="F26" s="548">
        <v>1068.38595108</v>
      </c>
      <c r="G26" s="548">
        <v>5131.9692233200003</v>
      </c>
      <c r="H26" s="354">
        <v>40.471326769999997</v>
      </c>
      <c r="I26" s="354">
        <v>6200.3551743999997</v>
      </c>
      <c r="J26" s="354">
        <v>6240.8265011699996</v>
      </c>
    </row>
    <row r="27" spans="1:10" ht="14.25" x14ac:dyDescent="0.2">
      <c r="A27" s="560" t="s">
        <v>133</v>
      </c>
      <c r="B27" s="561" t="s">
        <v>84</v>
      </c>
      <c r="C27" s="561" t="s">
        <v>84</v>
      </c>
      <c r="D27" s="561" t="s">
        <v>84</v>
      </c>
      <c r="E27" s="561">
        <v>35.829184990000002</v>
      </c>
      <c r="F27" s="561">
        <v>752.59354239000004</v>
      </c>
      <c r="G27" s="561">
        <v>3608.3576321300002</v>
      </c>
      <c r="H27" s="562">
        <v>35.829184990000002</v>
      </c>
      <c r="I27" s="562">
        <v>4360.9511745199998</v>
      </c>
      <c r="J27" s="562">
        <v>4396.7803595100004</v>
      </c>
    </row>
    <row r="28" spans="1:10" ht="14.25" x14ac:dyDescent="0.2">
      <c r="A28" s="539" t="s">
        <v>134</v>
      </c>
      <c r="B28" s="540" t="s">
        <v>84</v>
      </c>
      <c r="C28" s="540" t="s">
        <v>84</v>
      </c>
      <c r="D28" s="540" t="s">
        <v>84</v>
      </c>
      <c r="E28" s="540">
        <v>4.4180381400000002</v>
      </c>
      <c r="F28" s="540">
        <v>202.81210891999999</v>
      </c>
      <c r="G28" s="540">
        <v>1097.4731708899999</v>
      </c>
      <c r="H28" s="370">
        <v>4.4180381400000002</v>
      </c>
      <c r="I28" s="370">
        <v>1300.28527981</v>
      </c>
      <c r="J28" s="370">
        <v>1304.7033179499999</v>
      </c>
    </row>
    <row r="29" spans="1:10" ht="14.25" x14ac:dyDescent="0.2">
      <c r="A29" s="560" t="s">
        <v>135</v>
      </c>
      <c r="B29" s="561" t="s">
        <v>84</v>
      </c>
      <c r="C29" s="561" t="s">
        <v>84</v>
      </c>
      <c r="D29" s="561" t="s">
        <v>84</v>
      </c>
      <c r="E29" s="561">
        <v>0.22410363999999999</v>
      </c>
      <c r="F29" s="561">
        <v>112.98029977</v>
      </c>
      <c r="G29" s="561">
        <v>426.13842030000001</v>
      </c>
      <c r="H29" s="562">
        <v>0.22410363999999999</v>
      </c>
      <c r="I29" s="562">
        <v>539.11872006999999</v>
      </c>
      <c r="J29" s="562">
        <v>539.34282370999995</v>
      </c>
    </row>
    <row r="30" spans="1:10" ht="15" x14ac:dyDescent="0.25">
      <c r="A30" s="547" t="s">
        <v>136</v>
      </c>
      <c r="B30" s="548" t="s">
        <v>84</v>
      </c>
      <c r="C30" s="548" t="s">
        <v>84</v>
      </c>
      <c r="D30" s="548" t="s">
        <v>84</v>
      </c>
      <c r="E30" s="548">
        <v>22.65924592</v>
      </c>
      <c r="F30" s="548">
        <v>422.06206786000001</v>
      </c>
      <c r="G30" s="548">
        <v>1898.8617505899999</v>
      </c>
      <c r="H30" s="354">
        <v>22.65924592</v>
      </c>
      <c r="I30" s="354">
        <v>2320.92381845</v>
      </c>
      <c r="J30" s="354">
        <v>2343.5830643700001</v>
      </c>
    </row>
    <row r="31" spans="1:10" ht="14.25" x14ac:dyDescent="0.2">
      <c r="A31" s="560" t="s">
        <v>137</v>
      </c>
      <c r="B31" s="561" t="s">
        <v>84</v>
      </c>
      <c r="C31" s="561" t="s">
        <v>84</v>
      </c>
      <c r="D31" s="561" t="s">
        <v>84</v>
      </c>
      <c r="E31" s="561">
        <v>3.0520627500000002</v>
      </c>
      <c r="F31" s="561">
        <v>89.046161089999998</v>
      </c>
      <c r="G31" s="561">
        <v>400.73706185999998</v>
      </c>
      <c r="H31" s="562">
        <v>3.0520627500000002</v>
      </c>
      <c r="I31" s="562">
        <v>489.78322294999998</v>
      </c>
      <c r="J31" s="562">
        <v>492.83528569999999</v>
      </c>
    </row>
    <row r="32" spans="1:10" ht="14.25" x14ac:dyDescent="0.2">
      <c r="A32" s="539" t="s">
        <v>138</v>
      </c>
      <c r="B32" s="540" t="s">
        <v>84</v>
      </c>
      <c r="C32" s="540" t="s">
        <v>84</v>
      </c>
      <c r="D32" s="540" t="s">
        <v>84</v>
      </c>
      <c r="E32" s="540">
        <v>8.4052987899999998</v>
      </c>
      <c r="F32" s="540">
        <v>236.05640740999999</v>
      </c>
      <c r="G32" s="540">
        <v>1021.14885655</v>
      </c>
      <c r="H32" s="370">
        <v>8.4052987899999998</v>
      </c>
      <c r="I32" s="370">
        <v>1257.2052639599999</v>
      </c>
      <c r="J32" s="370">
        <v>1265.6105627500001</v>
      </c>
    </row>
    <row r="33" spans="1:10" ht="14.25" x14ac:dyDescent="0.2">
      <c r="A33" s="563" t="s">
        <v>139</v>
      </c>
      <c r="B33" s="564" t="s">
        <v>84</v>
      </c>
      <c r="C33" s="564" t="s">
        <v>84</v>
      </c>
      <c r="D33" s="564" t="s">
        <v>84</v>
      </c>
      <c r="E33" s="564">
        <v>11.201884379999999</v>
      </c>
      <c r="F33" s="564">
        <v>96.959499359999995</v>
      </c>
      <c r="G33" s="564">
        <v>476.97583218</v>
      </c>
      <c r="H33" s="565">
        <v>11.201884379999999</v>
      </c>
      <c r="I33" s="565">
        <v>573.93533153999999</v>
      </c>
      <c r="J33" s="565">
        <v>585.13721592000002</v>
      </c>
    </row>
    <row r="34" spans="1:10" ht="15" x14ac:dyDescent="0.25">
      <c r="A34" s="552" t="s">
        <v>140</v>
      </c>
      <c r="B34" s="548" t="s">
        <v>84</v>
      </c>
      <c r="C34" s="548" t="s">
        <v>84</v>
      </c>
      <c r="D34" s="548" t="s">
        <v>84</v>
      </c>
      <c r="E34" s="548">
        <v>145.97572879000001</v>
      </c>
      <c r="F34" s="548">
        <v>3055.7337881100002</v>
      </c>
      <c r="G34" s="548">
        <v>15537.04076249</v>
      </c>
      <c r="H34" s="354">
        <v>145.97572879000001</v>
      </c>
      <c r="I34" s="354">
        <v>18592.774550599999</v>
      </c>
      <c r="J34" s="354">
        <v>18738.750279389998</v>
      </c>
    </row>
    <row r="35" spans="1:10" ht="15" x14ac:dyDescent="0.25">
      <c r="A35" s="569" t="s">
        <v>141</v>
      </c>
      <c r="B35" s="570" t="s">
        <v>84</v>
      </c>
      <c r="C35" s="570" t="s">
        <v>84</v>
      </c>
      <c r="D35" s="570" t="s">
        <v>84</v>
      </c>
      <c r="E35" s="570">
        <v>149.51669355000001</v>
      </c>
      <c r="F35" s="570">
        <v>2964.5033967899999</v>
      </c>
      <c r="G35" s="570">
        <v>14837.476690609999</v>
      </c>
      <c r="H35" s="571">
        <v>149.51669355000001</v>
      </c>
      <c r="I35" s="571">
        <v>17801.980087399999</v>
      </c>
      <c r="J35" s="571">
        <v>17951.496780950001</v>
      </c>
    </row>
    <row r="36" spans="1:10" ht="15" x14ac:dyDescent="0.25">
      <c r="A36" s="549" t="s">
        <v>142</v>
      </c>
      <c r="B36" s="550" t="s">
        <v>84</v>
      </c>
      <c r="C36" s="550" t="s">
        <v>84</v>
      </c>
      <c r="D36" s="550" t="s">
        <v>84</v>
      </c>
      <c r="E36" s="550">
        <v>3.54096476</v>
      </c>
      <c r="F36" s="550">
        <v>-91.230391319999995</v>
      </c>
      <c r="G36" s="550">
        <v>-699.56407188000003</v>
      </c>
      <c r="H36" s="551">
        <v>3.54096476</v>
      </c>
      <c r="I36" s="551">
        <v>-790.7944632</v>
      </c>
      <c r="J36" s="551">
        <v>-787.25349844000004</v>
      </c>
    </row>
    <row r="37" spans="1:10" ht="14.25" x14ac:dyDescent="0.2">
      <c r="A37" s="560" t="s">
        <v>143</v>
      </c>
      <c r="B37" s="561" t="s">
        <v>84</v>
      </c>
      <c r="C37" s="561" t="s">
        <v>84</v>
      </c>
      <c r="D37" s="561" t="s">
        <v>84</v>
      </c>
      <c r="E37" s="561">
        <v>8.4187930299999998</v>
      </c>
      <c r="F37" s="561">
        <v>228.29218723</v>
      </c>
      <c r="G37" s="561">
        <v>1190.7102751299999</v>
      </c>
      <c r="H37" s="562">
        <v>8.4187930299999998</v>
      </c>
      <c r="I37" s="562">
        <v>1419.00246236</v>
      </c>
      <c r="J37" s="562">
        <v>1427.4212553899999</v>
      </c>
    </row>
    <row r="38" spans="1:10" ht="14.25" x14ac:dyDescent="0.2">
      <c r="A38" s="539" t="s">
        <v>144</v>
      </c>
      <c r="B38" s="540" t="s">
        <v>84</v>
      </c>
      <c r="C38" s="540" t="s">
        <v>84</v>
      </c>
      <c r="D38" s="540" t="s">
        <v>84</v>
      </c>
      <c r="E38" s="540">
        <v>7</v>
      </c>
      <c r="F38" s="540">
        <v>347.89967603000002</v>
      </c>
      <c r="G38" s="540">
        <v>1677.24409621</v>
      </c>
      <c r="H38" s="370">
        <v>7</v>
      </c>
      <c r="I38" s="370">
        <v>2025.1437722400001</v>
      </c>
      <c r="J38" s="370">
        <v>2032.1437722400001</v>
      </c>
    </row>
    <row r="39" spans="1:10" ht="14.25" x14ac:dyDescent="0.2">
      <c r="A39" s="563" t="s">
        <v>145</v>
      </c>
      <c r="B39" s="564" t="s">
        <v>84</v>
      </c>
      <c r="C39" s="564" t="s">
        <v>84</v>
      </c>
      <c r="D39" s="564" t="s">
        <v>84</v>
      </c>
      <c r="E39" s="564">
        <v>-1.41879303</v>
      </c>
      <c r="F39" s="564">
        <v>119.6074888</v>
      </c>
      <c r="G39" s="564">
        <v>486.53382108</v>
      </c>
      <c r="H39" s="565">
        <v>-1.41879303</v>
      </c>
      <c r="I39" s="565">
        <v>606.14130987999999</v>
      </c>
      <c r="J39" s="565">
        <v>604.72251685000003</v>
      </c>
    </row>
    <row r="40" spans="1:10" ht="15" x14ac:dyDescent="0.25">
      <c r="A40" s="552" t="s">
        <v>146</v>
      </c>
      <c r="B40" s="548" t="s">
        <v>84</v>
      </c>
      <c r="C40" s="548" t="s">
        <v>84</v>
      </c>
      <c r="D40" s="548" t="s">
        <v>84</v>
      </c>
      <c r="E40" s="548">
        <v>154.39452181999999</v>
      </c>
      <c r="F40" s="548">
        <v>3284.0259753400001</v>
      </c>
      <c r="G40" s="548">
        <v>16727.751037620001</v>
      </c>
      <c r="H40" s="354">
        <v>154.39452181999999</v>
      </c>
      <c r="I40" s="354">
        <v>20011.777012959999</v>
      </c>
      <c r="J40" s="354">
        <v>20166.171534779998</v>
      </c>
    </row>
    <row r="41" spans="1:10" ht="15" x14ac:dyDescent="0.25">
      <c r="A41" s="569" t="s">
        <v>147</v>
      </c>
      <c r="B41" s="570" t="s">
        <v>84</v>
      </c>
      <c r="C41" s="570" t="s">
        <v>84</v>
      </c>
      <c r="D41" s="570" t="s">
        <v>84</v>
      </c>
      <c r="E41" s="570">
        <v>156.51669355000001</v>
      </c>
      <c r="F41" s="570">
        <v>3312.40307282</v>
      </c>
      <c r="G41" s="570">
        <v>16514.720786819998</v>
      </c>
      <c r="H41" s="571">
        <v>156.51669355000001</v>
      </c>
      <c r="I41" s="571">
        <v>19827.12385964</v>
      </c>
      <c r="J41" s="571">
        <v>19983.640553190002</v>
      </c>
    </row>
    <row r="42" spans="1:10" ht="14.25" x14ac:dyDescent="0.2">
      <c r="A42" s="544" t="s">
        <v>148</v>
      </c>
      <c r="B42" s="545" t="s">
        <v>84</v>
      </c>
      <c r="C42" s="545" t="s">
        <v>84</v>
      </c>
      <c r="D42" s="545" t="s">
        <v>84</v>
      </c>
      <c r="E42" s="545">
        <v>2.1221717299999998</v>
      </c>
      <c r="F42" s="545">
        <v>28.37709748</v>
      </c>
      <c r="G42" s="545">
        <v>-213.0302508</v>
      </c>
      <c r="H42" s="546">
        <v>2.1221717299999998</v>
      </c>
      <c r="I42" s="546">
        <v>-184.65315332</v>
      </c>
      <c r="J42" s="546">
        <v>-182.53098159000001</v>
      </c>
    </row>
    <row r="43" spans="1:10" s="439" customFormat="1" ht="15" x14ac:dyDescent="0.25">
      <c r="A43" s="572" t="s">
        <v>251</v>
      </c>
      <c r="B43" s="567" t="s">
        <v>84</v>
      </c>
      <c r="C43" s="567" t="s">
        <v>84</v>
      </c>
      <c r="D43" s="567" t="s">
        <v>84</v>
      </c>
      <c r="E43" s="567">
        <v>99.042032730000003</v>
      </c>
      <c r="F43" s="567">
        <v>2595.92282961</v>
      </c>
      <c r="G43" s="567">
        <v>13314.979210289999</v>
      </c>
      <c r="H43" s="568">
        <v>99.042032730000003</v>
      </c>
      <c r="I43" s="568">
        <v>15910.9020399</v>
      </c>
      <c r="J43" s="568">
        <v>16009.94407263</v>
      </c>
    </row>
    <row r="44" spans="1:10" ht="14.25" x14ac:dyDescent="0.2">
      <c r="A44" s="553" t="s">
        <v>149</v>
      </c>
      <c r="B44" s="540"/>
      <c r="C44" s="540"/>
      <c r="D44" s="540"/>
      <c r="E44" s="540"/>
      <c r="F44" s="540"/>
      <c r="G44" s="540"/>
      <c r="H44" s="554"/>
      <c r="I44" s="554"/>
      <c r="J44" s="554"/>
    </row>
    <row r="45" spans="1:10" ht="14.25" x14ac:dyDescent="0.2">
      <c r="A45" s="573" t="s">
        <v>150</v>
      </c>
      <c r="B45" s="574" t="s">
        <v>84</v>
      </c>
      <c r="C45" s="574" t="s">
        <v>84</v>
      </c>
      <c r="D45" s="574" t="s">
        <v>84</v>
      </c>
      <c r="E45" s="574">
        <v>0.168323153</v>
      </c>
      <c r="F45" s="574">
        <v>0.218330895</v>
      </c>
      <c r="G45" s="574">
        <v>0.19581256699999999</v>
      </c>
      <c r="H45" s="575">
        <v>0.168323153</v>
      </c>
      <c r="I45" s="575">
        <v>0.199510734</v>
      </c>
      <c r="J45" s="575">
        <v>0.199257248</v>
      </c>
    </row>
    <row r="46" spans="1:10" ht="14.25" x14ac:dyDescent="0.2">
      <c r="A46" s="555" t="s">
        <v>151</v>
      </c>
      <c r="B46" s="556" t="s">
        <v>84</v>
      </c>
      <c r="C46" s="556" t="s">
        <v>84</v>
      </c>
      <c r="D46" s="556" t="s">
        <v>84</v>
      </c>
      <c r="E46" s="556">
        <v>0.101958953</v>
      </c>
      <c r="F46" s="556">
        <v>0.128538386</v>
      </c>
      <c r="G46" s="556">
        <v>0.103784921</v>
      </c>
      <c r="H46" s="557">
        <v>0.101958953</v>
      </c>
      <c r="I46" s="557">
        <v>0.107850162</v>
      </c>
      <c r="J46" s="557">
        <v>0.10780228</v>
      </c>
    </row>
    <row r="47" spans="1:10" ht="14.25" x14ac:dyDescent="0.2">
      <c r="A47" s="573" t="s">
        <v>152</v>
      </c>
      <c r="B47" s="574" t="s">
        <v>84</v>
      </c>
      <c r="C47" s="574" t="s">
        <v>84</v>
      </c>
      <c r="D47" s="574" t="s">
        <v>84</v>
      </c>
      <c r="E47" s="574">
        <v>0.780734869</v>
      </c>
      <c r="F47" s="574">
        <v>1.0210354909999999</v>
      </c>
      <c r="G47" s="574">
        <v>1.029088451</v>
      </c>
      <c r="H47" s="575">
        <v>0.780734869</v>
      </c>
      <c r="I47" s="575">
        <v>1.02776592</v>
      </c>
      <c r="J47" s="575">
        <v>1.0257581099999999</v>
      </c>
    </row>
    <row r="48" spans="1:10" ht="14.25" x14ac:dyDescent="0.2">
      <c r="A48" s="531" t="s">
        <v>530</v>
      </c>
      <c r="B48" s="558" t="s">
        <v>84</v>
      </c>
      <c r="C48" s="558" t="s">
        <v>84</v>
      </c>
      <c r="D48" s="558" t="s">
        <v>84</v>
      </c>
      <c r="E48" s="558">
        <v>4.6383094260000002</v>
      </c>
      <c r="F48" s="558">
        <v>4.6765506490000002</v>
      </c>
      <c r="G48" s="558">
        <v>5.2554770550000001</v>
      </c>
      <c r="H48" s="559">
        <v>4.6383094260000002</v>
      </c>
      <c r="I48" s="559">
        <v>5.151431713</v>
      </c>
      <c r="J48" s="559">
        <v>5.1479086399999998</v>
      </c>
    </row>
    <row r="49" spans="1:10" ht="14.25" x14ac:dyDescent="0.2">
      <c r="A49" s="576" t="s">
        <v>275</v>
      </c>
      <c r="B49" s="577" t="s">
        <v>84</v>
      </c>
      <c r="C49" s="577" t="s">
        <v>84</v>
      </c>
      <c r="D49" s="577" t="s">
        <v>84</v>
      </c>
      <c r="E49" s="577">
        <v>0.44944169299999998</v>
      </c>
      <c r="F49" s="577">
        <v>0.43444807099999999</v>
      </c>
      <c r="G49" s="577">
        <v>0.32655677500000002</v>
      </c>
      <c r="H49" s="578">
        <v>0.44944169299999998</v>
      </c>
      <c r="I49" s="578">
        <v>0.34385908900000001</v>
      </c>
      <c r="J49" s="578">
        <v>0.34475039200000002</v>
      </c>
    </row>
    <row r="50" spans="1:10" ht="14.25" x14ac:dyDescent="0.2">
      <c r="A50" s="531" t="s">
        <v>276</v>
      </c>
      <c r="B50" s="349" t="s">
        <v>84</v>
      </c>
      <c r="C50" s="349" t="s">
        <v>84</v>
      </c>
      <c r="D50" s="349" t="s">
        <v>84</v>
      </c>
      <c r="E50" s="349">
        <v>0.89695632300000006</v>
      </c>
      <c r="F50" s="349">
        <v>0.86873086300000002</v>
      </c>
      <c r="G50" s="349">
        <v>0.89612693799999998</v>
      </c>
      <c r="H50" s="350">
        <v>0.89695632300000006</v>
      </c>
      <c r="I50" s="350">
        <v>0.89162770300000005</v>
      </c>
      <c r="J50" s="350">
        <v>0.89167101299999996</v>
      </c>
    </row>
    <row r="51" spans="1:10" ht="14.25" x14ac:dyDescent="0.2">
      <c r="A51" s="579" t="s">
        <v>504</v>
      </c>
      <c r="B51" s="580" t="s">
        <v>84</v>
      </c>
      <c r="C51" s="580" t="s">
        <v>84</v>
      </c>
      <c r="D51" s="580" t="s">
        <v>84</v>
      </c>
      <c r="E51" s="580">
        <v>0.28367773499999999</v>
      </c>
      <c r="F51" s="580">
        <v>0.31481420599999999</v>
      </c>
      <c r="G51" s="580">
        <v>0.28574401999999999</v>
      </c>
      <c r="H51" s="581">
        <v>0.28367773499999999</v>
      </c>
      <c r="I51" s="581">
        <v>0.29051819299999998</v>
      </c>
      <c r="J51" s="581">
        <v>0.29046259600000002</v>
      </c>
    </row>
    <row r="52" spans="1:10" x14ac:dyDescent="0.2">
      <c r="A52" s="217" t="s">
        <v>432</v>
      </c>
    </row>
    <row r="53" spans="1:10" x14ac:dyDescent="0.2">
      <c r="A53" s="217" t="s">
        <v>341</v>
      </c>
    </row>
    <row r="54" spans="1:10" x14ac:dyDescent="0.2">
      <c r="A54" s="242" t="s">
        <v>214</v>
      </c>
    </row>
    <row r="55" spans="1:10" x14ac:dyDescent="0.2">
      <c r="A55" s="442" t="s">
        <v>749</v>
      </c>
    </row>
    <row r="56" spans="1:10" x14ac:dyDescent="0.2">
      <c r="A56" s="443" t="s">
        <v>738</v>
      </c>
      <c r="B56" s="441"/>
      <c r="D56" s="444"/>
    </row>
    <row r="58" spans="1:10" ht="21" x14ac:dyDescent="0.25">
      <c r="A58" s="434" t="s">
        <v>748</v>
      </c>
    </row>
    <row r="59" spans="1:10" ht="13.5" thickBot="1" x14ac:dyDescent="0.25">
      <c r="J59" s="435" t="s">
        <v>81</v>
      </c>
    </row>
    <row r="60" spans="1:10" x14ac:dyDescent="0.2">
      <c r="A60" s="436" t="s">
        <v>736</v>
      </c>
      <c r="B60" s="480" t="s">
        <v>34</v>
      </c>
      <c r="C60" s="480" t="s">
        <v>455</v>
      </c>
      <c r="D60" s="480" t="s">
        <v>457</v>
      </c>
      <c r="E60" s="480" t="s">
        <v>97</v>
      </c>
      <c r="F60" s="480" t="s">
        <v>267</v>
      </c>
      <c r="G60" s="481">
        <v>300000</v>
      </c>
      <c r="H60" s="482" t="s">
        <v>283</v>
      </c>
      <c r="I60" s="482" t="s">
        <v>283</v>
      </c>
      <c r="J60" s="482" t="s">
        <v>61</v>
      </c>
    </row>
    <row r="61" spans="1:10" x14ac:dyDescent="0.2">
      <c r="A61" s="437" t="s">
        <v>153</v>
      </c>
      <c r="B61" s="483" t="s">
        <v>454</v>
      </c>
      <c r="C61" s="483" t="s">
        <v>35</v>
      </c>
      <c r="D61" s="483" t="s">
        <v>35</v>
      </c>
      <c r="E61" s="483" t="s">
        <v>35</v>
      </c>
      <c r="F61" s="483" t="s">
        <v>35</v>
      </c>
      <c r="G61" s="483" t="s">
        <v>36</v>
      </c>
      <c r="H61" s="484" t="s">
        <v>281</v>
      </c>
      <c r="I61" s="484" t="s">
        <v>282</v>
      </c>
      <c r="J61" s="484" t="s">
        <v>106</v>
      </c>
    </row>
    <row r="62" spans="1:10" ht="13.5" thickBot="1" x14ac:dyDescent="0.25">
      <c r="A62" s="438" t="s">
        <v>65</v>
      </c>
      <c r="B62" s="485" t="s">
        <v>36</v>
      </c>
      <c r="C62" s="485" t="s">
        <v>456</v>
      </c>
      <c r="D62" s="485" t="s">
        <v>99</v>
      </c>
      <c r="E62" s="485" t="s">
        <v>100</v>
      </c>
      <c r="F62" s="485" t="s">
        <v>268</v>
      </c>
      <c r="G62" s="485" t="s">
        <v>101</v>
      </c>
      <c r="H62" s="486" t="s">
        <v>100</v>
      </c>
      <c r="I62" s="486" t="s">
        <v>101</v>
      </c>
      <c r="J62" s="486" t="s">
        <v>265</v>
      </c>
    </row>
    <row r="63" spans="1:10" x14ac:dyDescent="0.2">
      <c r="A63" s="445" t="s">
        <v>154</v>
      </c>
      <c r="B63" s="423"/>
      <c r="C63" s="423"/>
      <c r="D63" s="423"/>
      <c r="E63" s="423"/>
      <c r="F63" s="423"/>
      <c r="G63" s="423"/>
      <c r="H63" s="423"/>
      <c r="I63" s="423"/>
      <c r="J63" s="423"/>
    </row>
    <row r="64" spans="1:10" ht="15" x14ac:dyDescent="0.25">
      <c r="A64" s="446" t="s">
        <v>115</v>
      </c>
      <c r="B64" s="424" t="s">
        <v>84</v>
      </c>
      <c r="C64" s="424" t="s">
        <v>84</v>
      </c>
      <c r="D64" s="424" t="s">
        <v>84</v>
      </c>
      <c r="E64" s="424">
        <f t="shared" ref="E64:J69" si="0">E7/E$7</f>
        <v>1</v>
      </c>
      <c r="F64" s="424">
        <f t="shared" si="0"/>
        <v>1</v>
      </c>
      <c r="G64" s="424">
        <f t="shared" si="0"/>
        <v>1</v>
      </c>
      <c r="H64" s="447">
        <f t="shared" si="0"/>
        <v>1</v>
      </c>
      <c r="I64" s="447">
        <f t="shared" si="0"/>
        <v>1</v>
      </c>
      <c r="J64" s="447">
        <f t="shared" si="0"/>
        <v>1</v>
      </c>
    </row>
    <row r="65" spans="1:11" ht="14.25" x14ac:dyDescent="0.2">
      <c r="A65" s="448" t="s">
        <v>116</v>
      </c>
      <c r="B65" s="425" t="s">
        <v>84</v>
      </c>
      <c r="C65" s="425" t="s">
        <v>84</v>
      </c>
      <c r="D65" s="425" t="s">
        <v>84</v>
      </c>
      <c r="E65" s="425">
        <f t="shared" si="0"/>
        <v>0.38567026731535425</v>
      </c>
      <c r="F65" s="425">
        <f t="shared" si="0"/>
        <v>0.23811475787610528</v>
      </c>
      <c r="G65" s="425">
        <f t="shared" si="0"/>
        <v>0.25435177964966804</v>
      </c>
      <c r="H65" s="440">
        <f t="shared" si="0"/>
        <v>0.38567026731535425</v>
      </c>
      <c r="I65" s="440">
        <f t="shared" si="0"/>
        <v>0.25174788051408264</v>
      </c>
      <c r="J65" s="440">
        <f t="shared" si="0"/>
        <v>0.25287842040113034</v>
      </c>
      <c r="K65" s="449"/>
    </row>
    <row r="66" spans="1:11" ht="14.25" x14ac:dyDescent="0.2">
      <c r="A66" s="450" t="s">
        <v>117</v>
      </c>
      <c r="B66" s="426" t="s">
        <v>84</v>
      </c>
      <c r="C66" s="426" t="s">
        <v>84</v>
      </c>
      <c r="D66" s="426" t="s">
        <v>84</v>
      </c>
      <c r="E66" s="426">
        <f t="shared" si="0"/>
        <v>0.44944169287847502</v>
      </c>
      <c r="F66" s="426">
        <f t="shared" si="0"/>
        <v>0.43444807138055452</v>
      </c>
      <c r="G66" s="426">
        <f t="shared" si="0"/>
        <v>0.32655677514457937</v>
      </c>
      <c r="H66" s="451">
        <f t="shared" si="0"/>
        <v>0.44944169287847502</v>
      </c>
      <c r="I66" s="451">
        <f t="shared" si="0"/>
        <v>0.34385908938200127</v>
      </c>
      <c r="J66" s="451">
        <f t="shared" si="0"/>
        <v>0.34475039178096634</v>
      </c>
    </row>
    <row r="67" spans="1:11" ht="14.25" x14ac:dyDescent="0.2">
      <c r="A67" s="448" t="s">
        <v>118</v>
      </c>
      <c r="B67" s="425" t="s">
        <v>84</v>
      </c>
      <c r="C67" s="425" t="s">
        <v>84</v>
      </c>
      <c r="D67" s="425" t="s">
        <v>84</v>
      </c>
      <c r="E67" s="425">
        <f t="shared" si="0"/>
        <v>2.2535224544936953E-2</v>
      </c>
      <c r="F67" s="425">
        <f t="shared" si="0"/>
        <v>3.1042278065522524E-2</v>
      </c>
      <c r="G67" s="425">
        <f t="shared" si="0"/>
        <v>3.2178488218900625E-2</v>
      </c>
      <c r="H67" s="440">
        <f t="shared" si="0"/>
        <v>2.2535224544936953E-2</v>
      </c>
      <c r="I67" s="440">
        <f t="shared" si="0"/>
        <v>3.1996276439087541E-2</v>
      </c>
      <c r="J67" s="440">
        <f t="shared" si="0"/>
        <v>3.1916408563407897E-2</v>
      </c>
    </row>
    <row r="68" spans="1:11" ht="14.25" x14ac:dyDescent="0.2">
      <c r="A68" s="450" t="s">
        <v>119</v>
      </c>
      <c r="B68" s="426" t="s">
        <v>84</v>
      </c>
      <c r="C68" s="426" t="s">
        <v>84</v>
      </c>
      <c r="D68" s="426" t="s">
        <v>84</v>
      </c>
      <c r="E68" s="426">
        <f t="shared" si="0"/>
        <v>0.1133908336614446</v>
      </c>
      <c r="F68" s="426">
        <f t="shared" si="0"/>
        <v>0.22779118873148038</v>
      </c>
      <c r="G68" s="426">
        <f t="shared" si="0"/>
        <v>0.33253804780433127</v>
      </c>
      <c r="H68" s="451">
        <f t="shared" si="0"/>
        <v>0.1133908336614446</v>
      </c>
      <c r="I68" s="451">
        <f t="shared" si="0"/>
        <v>0.31574000074873293</v>
      </c>
      <c r="J68" s="451">
        <f t="shared" si="0"/>
        <v>0.31403181879374342</v>
      </c>
    </row>
    <row r="69" spans="1:11" ht="14.25" x14ac:dyDescent="0.2">
      <c r="A69" s="452" t="s">
        <v>120</v>
      </c>
      <c r="B69" s="427" t="s">
        <v>84</v>
      </c>
      <c r="C69" s="427" t="s">
        <v>84</v>
      </c>
      <c r="D69" s="427" t="s">
        <v>84</v>
      </c>
      <c r="E69" s="427">
        <f t="shared" si="0"/>
        <v>2.8961981599789174E-2</v>
      </c>
      <c r="F69" s="427">
        <f t="shared" si="0"/>
        <v>6.8603703946337344E-2</v>
      </c>
      <c r="G69" s="427">
        <f t="shared" si="0"/>
        <v>5.4374909182520734E-2</v>
      </c>
      <c r="H69" s="453">
        <f t="shared" si="0"/>
        <v>2.8961981599789174E-2</v>
      </c>
      <c r="I69" s="453">
        <f t="shared" si="0"/>
        <v>5.665675291609569E-2</v>
      </c>
      <c r="J69" s="453">
        <f t="shared" si="0"/>
        <v>5.6422960460752056E-2</v>
      </c>
    </row>
    <row r="70" spans="1:11" ht="15" x14ac:dyDescent="0.25">
      <c r="A70" s="454" t="s">
        <v>121</v>
      </c>
      <c r="B70" s="428" t="s">
        <v>84</v>
      </c>
      <c r="C70" s="428" t="s">
        <v>84</v>
      </c>
      <c r="D70" s="428" t="s">
        <v>84</v>
      </c>
      <c r="E70" s="428">
        <f t="shared" ref="E70:J72" si="1">E13/E$13</f>
        <v>1</v>
      </c>
      <c r="F70" s="428">
        <f t="shared" si="1"/>
        <v>1</v>
      </c>
      <c r="G70" s="428">
        <f t="shared" si="1"/>
        <v>1</v>
      </c>
      <c r="H70" s="455">
        <f t="shared" si="1"/>
        <v>1</v>
      </c>
      <c r="I70" s="455">
        <f t="shared" si="1"/>
        <v>1</v>
      </c>
      <c r="J70" s="455">
        <f t="shared" si="1"/>
        <v>1</v>
      </c>
    </row>
    <row r="71" spans="1:11" ht="14.25" x14ac:dyDescent="0.2">
      <c r="A71" s="448" t="s">
        <v>63</v>
      </c>
      <c r="B71" s="425" t="s">
        <v>84</v>
      </c>
      <c r="C71" s="425" t="s">
        <v>84</v>
      </c>
      <c r="D71" s="425" t="s">
        <v>84</v>
      </c>
      <c r="E71" s="425">
        <f t="shared" si="1"/>
        <v>0.555614711684705</v>
      </c>
      <c r="F71" s="425">
        <f t="shared" si="1"/>
        <v>0.58368255416715564</v>
      </c>
      <c r="G71" s="425">
        <f t="shared" si="1"/>
        <v>0.52027024327610094</v>
      </c>
      <c r="H71" s="440">
        <f t="shared" si="1"/>
        <v>0.555614711684705</v>
      </c>
      <c r="I71" s="440">
        <f t="shared" si="1"/>
        <v>0.53068439571967385</v>
      </c>
      <c r="J71" s="440">
        <f t="shared" si="1"/>
        <v>0.5308870234577151</v>
      </c>
    </row>
    <row r="72" spans="1:11" ht="14.25" x14ac:dyDescent="0.2">
      <c r="A72" s="450" t="s">
        <v>122</v>
      </c>
      <c r="B72" s="426" t="s">
        <v>84</v>
      </c>
      <c r="C72" s="426" t="s">
        <v>84</v>
      </c>
      <c r="D72" s="426" t="s">
        <v>84</v>
      </c>
      <c r="E72" s="426">
        <f t="shared" si="1"/>
        <v>0.17333163681593775</v>
      </c>
      <c r="F72" s="426">
        <f t="shared" si="1"/>
        <v>0.1872612985922352</v>
      </c>
      <c r="G72" s="426">
        <f t="shared" si="1"/>
        <v>-8.3710318934518482E-3</v>
      </c>
      <c r="H72" s="451">
        <f t="shared" si="1"/>
        <v>0.17333163681593775</v>
      </c>
      <c r="I72" s="451">
        <f t="shared" si="1"/>
        <v>2.3757507248886537E-2</v>
      </c>
      <c r="J72" s="451">
        <f t="shared" si="1"/>
        <v>2.4973210555100916E-2</v>
      </c>
    </row>
    <row r="73" spans="1:11" ht="14.25" x14ac:dyDescent="0.2">
      <c r="A73" s="582" t="s">
        <v>123</v>
      </c>
      <c r="B73" s="583" t="s">
        <v>84</v>
      </c>
      <c r="C73" s="583" t="s">
        <v>84</v>
      </c>
      <c r="D73" s="583" t="s">
        <v>84</v>
      </c>
      <c r="E73" s="583">
        <f t="shared" ref="E73:J80" si="2">E16/E$13</f>
        <v>0.38228307486876717</v>
      </c>
      <c r="F73" s="583">
        <f t="shared" si="2"/>
        <v>0.39642125557492047</v>
      </c>
      <c r="G73" s="583">
        <f t="shared" si="2"/>
        <v>0.52864127516955284</v>
      </c>
      <c r="H73" s="584">
        <f t="shared" si="2"/>
        <v>0.38228307486876717</v>
      </c>
      <c r="I73" s="584">
        <f t="shared" si="2"/>
        <v>0.50692688847078737</v>
      </c>
      <c r="J73" s="584">
        <f t="shared" si="2"/>
        <v>0.50591381290261417</v>
      </c>
    </row>
    <row r="74" spans="1:11" ht="14.25" x14ac:dyDescent="0.2">
      <c r="A74" s="585" t="s">
        <v>124</v>
      </c>
      <c r="B74" s="586" t="s">
        <v>84</v>
      </c>
      <c r="C74" s="586" t="s">
        <v>84</v>
      </c>
      <c r="D74" s="586" t="s">
        <v>84</v>
      </c>
      <c r="E74" s="586">
        <f t="shared" si="2"/>
        <v>0.24492057471170803</v>
      </c>
      <c r="F74" s="586">
        <f t="shared" si="2"/>
        <v>0.24030236941873639</v>
      </c>
      <c r="G74" s="586">
        <f t="shared" si="2"/>
        <v>0.3107212241184284</v>
      </c>
      <c r="H74" s="587">
        <f t="shared" si="2"/>
        <v>0.24492057471170803</v>
      </c>
      <c r="I74" s="587">
        <f t="shared" si="2"/>
        <v>0.29915639266157867</v>
      </c>
      <c r="J74" s="587">
        <f t="shared" si="2"/>
        <v>0.29871557670371379</v>
      </c>
    </row>
    <row r="75" spans="1:11" ht="14.25" x14ac:dyDescent="0.2">
      <c r="A75" s="582" t="s">
        <v>125</v>
      </c>
      <c r="B75" s="583" t="s">
        <v>84</v>
      </c>
      <c r="C75" s="583" t="s">
        <v>84</v>
      </c>
      <c r="D75" s="583" t="s">
        <v>84</v>
      </c>
      <c r="E75" s="583">
        <f t="shared" si="2"/>
        <v>0.16835506624956995</v>
      </c>
      <c r="F75" s="583">
        <f t="shared" si="2"/>
        <v>0.14512229123701387</v>
      </c>
      <c r="G75" s="583">
        <f t="shared" si="2"/>
        <v>0.23284392930201409</v>
      </c>
      <c r="H75" s="584">
        <f t="shared" si="2"/>
        <v>0.16835506624956995</v>
      </c>
      <c r="I75" s="584">
        <f t="shared" si="2"/>
        <v>0.21843747575108838</v>
      </c>
      <c r="J75" s="584">
        <f t="shared" si="2"/>
        <v>0.21803041771912512</v>
      </c>
    </row>
    <row r="76" spans="1:11" ht="14.25" x14ac:dyDescent="0.2">
      <c r="A76" s="585" t="s">
        <v>126</v>
      </c>
      <c r="B76" s="586" t="s">
        <v>84</v>
      </c>
      <c r="C76" s="586" t="s">
        <v>84</v>
      </c>
      <c r="D76" s="586" t="s">
        <v>84</v>
      </c>
      <c r="E76" s="586">
        <f t="shared" si="2"/>
        <v>1.1790893541880416E-2</v>
      </c>
      <c r="F76" s="586">
        <f t="shared" si="2"/>
        <v>2.634648663778241E-3</v>
      </c>
      <c r="G76" s="586">
        <f t="shared" si="2"/>
        <v>3.431928231564743E-3</v>
      </c>
      <c r="H76" s="587">
        <f t="shared" si="2"/>
        <v>1.1790893541880416E-2</v>
      </c>
      <c r="I76" s="587">
        <f t="shared" si="2"/>
        <v>3.3009916540705166E-3</v>
      </c>
      <c r="J76" s="587">
        <f t="shared" si="2"/>
        <v>3.3699955775720026E-3</v>
      </c>
    </row>
    <row r="77" spans="1:11" ht="14.25" x14ac:dyDescent="0.2">
      <c r="A77" s="676" t="s">
        <v>466</v>
      </c>
      <c r="B77" s="583" t="s">
        <v>84</v>
      </c>
      <c r="C77" s="583" t="s">
        <v>84</v>
      </c>
      <c r="D77" s="583" t="s">
        <v>84</v>
      </c>
      <c r="E77" s="583">
        <f t="shared" si="2"/>
        <v>6.4774614920257642E-2</v>
      </c>
      <c r="F77" s="583">
        <f t="shared" si="2"/>
        <v>9.2545429517944311E-2</v>
      </c>
      <c r="G77" s="583">
        <f t="shared" si="2"/>
        <v>7.4445366584849543E-2</v>
      </c>
      <c r="H77" s="584">
        <f t="shared" si="2"/>
        <v>6.4774614920257642E-2</v>
      </c>
      <c r="I77" s="584">
        <f t="shared" si="2"/>
        <v>7.7417925256419773E-2</v>
      </c>
      <c r="J77" s="584">
        <f t="shared" si="2"/>
        <v>7.731516340701669E-2</v>
      </c>
    </row>
    <row r="78" spans="1:11" ht="14.25" x14ac:dyDescent="0.2">
      <c r="A78" s="585" t="s">
        <v>127</v>
      </c>
      <c r="B78" s="586" t="s">
        <v>84</v>
      </c>
      <c r="C78" s="586" t="s">
        <v>84</v>
      </c>
      <c r="D78" s="586" t="s">
        <v>84</v>
      </c>
      <c r="E78" s="586">
        <f t="shared" si="2"/>
        <v>3.230078443601743E-2</v>
      </c>
      <c r="F78" s="586">
        <f t="shared" si="2"/>
        <v>2.7011925600227228E-2</v>
      </c>
      <c r="G78" s="586">
        <f t="shared" si="2"/>
        <v>3.6084550379182886E-2</v>
      </c>
      <c r="H78" s="587">
        <f t="shared" si="2"/>
        <v>3.230078443601743E-2</v>
      </c>
      <c r="I78" s="587">
        <f t="shared" si="2"/>
        <v>3.4594560562005126E-2</v>
      </c>
      <c r="J78" s="587">
        <f t="shared" si="2"/>
        <v>3.4575917289748424E-2</v>
      </c>
    </row>
    <row r="79" spans="1:11" ht="14.25" x14ac:dyDescent="0.2">
      <c r="A79" s="582" t="s">
        <v>128</v>
      </c>
      <c r="B79" s="583" t="s">
        <v>84</v>
      </c>
      <c r="C79" s="583" t="s">
        <v>84</v>
      </c>
      <c r="D79" s="583" t="s">
        <v>84</v>
      </c>
      <c r="E79" s="583">
        <f t="shared" si="2"/>
        <v>0.12909645295533367</v>
      </c>
      <c r="F79" s="583">
        <f t="shared" si="2"/>
        <v>0.11665200717721876</v>
      </c>
      <c r="G79" s="583">
        <f t="shared" si="2"/>
        <v>9.1711957922148798E-2</v>
      </c>
      <c r="H79" s="584">
        <f t="shared" si="2"/>
        <v>0.12909645295533367</v>
      </c>
      <c r="I79" s="584">
        <f t="shared" si="2"/>
        <v>9.5807842005899396E-2</v>
      </c>
      <c r="J79" s="584">
        <f t="shared" si="2"/>
        <v>9.6078403997519546E-2</v>
      </c>
    </row>
    <row r="80" spans="1:11" ht="14.25" x14ac:dyDescent="0.2">
      <c r="A80" s="588" t="s">
        <v>129</v>
      </c>
      <c r="B80" s="589" t="s">
        <v>84</v>
      </c>
      <c r="C80" s="589" t="s">
        <v>84</v>
      </c>
      <c r="D80" s="589" t="s">
        <v>84</v>
      </c>
      <c r="E80" s="589">
        <f t="shared" si="2"/>
        <v>3.8067476212236009E-2</v>
      </c>
      <c r="F80" s="589">
        <f t="shared" si="2"/>
        <v>3.2351143636661896E-2</v>
      </c>
      <c r="G80" s="589">
        <f t="shared" si="2"/>
        <v>4.1212024304138985E-2</v>
      </c>
      <c r="H80" s="590">
        <f t="shared" si="2"/>
        <v>3.8067476212236009E-2</v>
      </c>
      <c r="I80" s="590">
        <f t="shared" si="2"/>
        <v>3.9756809050842924E-2</v>
      </c>
      <c r="J80" s="590">
        <f t="shared" si="2"/>
        <v>3.9743078551303102E-2</v>
      </c>
    </row>
    <row r="81" spans="1:10" ht="15" x14ac:dyDescent="0.25">
      <c r="A81" s="456" t="s">
        <v>155</v>
      </c>
      <c r="B81" s="429"/>
      <c r="C81" s="429"/>
      <c r="D81" s="429"/>
      <c r="E81" s="429"/>
      <c r="F81" s="429"/>
      <c r="G81" s="429"/>
      <c r="H81" s="457"/>
      <c r="I81" s="457"/>
      <c r="J81" s="457"/>
    </row>
    <row r="82" spans="1:10" ht="15" x14ac:dyDescent="0.25">
      <c r="A82" s="458" t="s">
        <v>132</v>
      </c>
      <c r="B82" s="430" t="s">
        <v>84</v>
      </c>
      <c r="C82" s="430" t="s">
        <v>84</v>
      </c>
      <c r="D82" s="430" t="s">
        <v>84</v>
      </c>
      <c r="E82" s="430">
        <f t="shared" ref="E82:J85" si="3">E26/E$26</f>
        <v>1</v>
      </c>
      <c r="F82" s="430">
        <f t="shared" si="3"/>
        <v>1</v>
      </c>
      <c r="G82" s="430">
        <f t="shared" si="3"/>
        <v>1</v>
      </c>
      <c r="H82" s="459">
        <f t="shared" si="3"/>
        <v>1</v>
      </c>
      <c r="I82" s="459">
        <f t="shared" si="3"/>
        <v>1</v>
      </c>
      <c r="J82" s="459">
        <f t="shared" si="3"/>
        <v>1</v>
      </c>
    </row>
    <row r="83" spans="1:10" ht="14.25" x14ac:dyDescent="0.2">
      <c r="A83" s="460" t="s">
        <v>133</v>
      </c>
      <c r="B83" s="431" t="s">
        <v>84</v>
      </c>
      <c r="C83" s="431" t="s">
        <v>84</v>
      </c>
      <c r="D83" s="431" t="s">
        <v>84</v>
      </c>
      <c r="E83" s="431">
        <f t="shared" si="3"/>
        <v>0.88529800847939943</v>
      </c>
      <c r="F83" s="431">
        <f t="shared" si="3"/>
        <v>0.70442103963387503</v>
      </c>
      <c r="G83" s="431">
        <f t="shared" si="3"/>
        <v>0.70311365386475611</v>
      </c>
      <c r="H83" s="461">
        <f t="shared" si="3"/>
        <v>0.88529800847939943</v>
      </c>
      <c r="I83" s="461">
        <f t="shared" si="3"/>
        <v>0.70333893008669512</v>
      </c>
      <c r="J83" s="461">
        <f t="shared" si="3"/>
        <v>0.70451892208279043</v>
      </c>
    </row>
    <row r="84" spans="1:10" ht="14.25" x14ac:dyDescent="0.2">
      <c r="A84" s="448" t="s">
        <v>134</v>
      </c>
      <c r="B84" s="425" t="s">
        <v>84</v>
      </c>
      <c r="C84" s="425" t="s">
        <v>84</v>
      </c>
      <c r="D84" s="425" t="s">
        <v>84</v>
      </c>
      <c r="E84" s="425">
        <f t="shared" si="3"/>
        <v>0.10916464797677303</v>
      </c>
      <c r="F84" s="425">
        <f t="shared" si="3"/>
        <v>0.18983037797809224</v>
      </c>
      <c r="G84" s="425">
        <f t="shared" si="3"/>
        <v>0.21385030251214501</v>
      </c>
      <c r="H84" s="440">
        <f t="shared" si="3"/>
        <v>0.10916464797677303</v>
      </c>
      <c r="I84" s="440">
        <f t="shared" si="3"/>
        <v>0.20971141865850079</v>
      </c>
      <c r="J84" s="440">
        <f t="shared" si="3"/>
        <v>0.20905937982820072</v>
      </c>
    </row>
    <row r="85" spans="1:10" ht="14.25" x14ac:dyDescent="0.2">
      <c r="A85" s="462" t="s">
        <v>135</v>
      </c>
      <c r="B85" s="432" t="s">
        <v>84</v>
      </c>
      <c r="C85" s="432" t="s">
        <v>84</v>
      </c>
      <c r="D85" s="432" t="s">
        <v>84</v>
      </c>
      <c r="E85" s="432">
        <f t="shared" si="3"/>
        <v>5.5373435438276835E-3</v>
      </c>
      <c r="F85" s="432">
        <f t="shared" si="3"/>
        <v>0.10574858238803264</v>
      </c>
      <c r="G85" s="432">
        <f t="shared" si="3"/>
        <v>8.3036043623098799E-2</v>
      </c>
      <c r="H85" s="463">
        <f t="shared" si="3"/>
        <v>5.5373435438276835E-3</v>
      </c>
      <c r="I85" s="463">
        <f t="shared" si="3"/>
        <v>8.6949651254804097E-2</v>
      </c>
      <c r="J85" s="463">
        <f t="shared" si="3"/>
        <v>8.6421698089008986E-2</v>
      </c>
    </row>
    <row r="86" spans="1:10" ht="15" x14ac:dyDescent="0.25">
      <c r="A86" s="458" t="s">
        <v>136</v>
      </c>
      <c r="B86" s="430" t="s">
        <v>84</v>
      </c>
      <c r="C86" s="430" t="s">
        <v>84</v>
      </c>
      <c r="D86" s="430" t="s">
        <v>84</v>
      </c>
      <c r="E86" s="430">
        <f t="shared" ref="E86:J89" si="4">E30/E$30</f>
        <v>1</v>
      </c>
      <c r="F86" s="430">
        <f t="shared" si="4"/>
        <v>1</v>
      </c>
      <c r="G86" s="430">
        <f t="shared" si="4"/>
        <v>1</v>
      </c>
      <c r="H86" s="459">
        <f t="shared" si="4"/>
        <v>1</v>
      </c>
      <c r="I86" s="459">
        <f t="shared" si="4"/>
        <v>1</v>
      </c>
      <c r="J86" s="459">
        <f t="shared" si="4"/>
        <v>1</v>
      </c>
    </row>
    <row r="87" spans="1:10" ht="14.25" x14ac:dyDescent="0.2">
      <c r="A87" s="460" t="s">
        <v>137</v>
      </c>
      <c r="B87" s="431" t="s">
        <v>84</v>
      </c>
      <c r="C87" s="431" t="s">
        <v>84</v>
      </c>
      <c r="D87" s="431" t="s">
        <v>84</v>
      </c>
      <c r="E87" s="431">
        <f t="shared" si="4"/>
        <v>0.13469392409506981</v>
      </c>
      <c r="F87" s="431">
        <f t="shared" si="4"/>
        <v>0.210978829586593</v>
      </c>
      <c r="G87" s="431">
        <f t="shared" si="4"/>
        <v>0.21104067304293533</v>
      </c>
      <c r="H87" s="461">
        <f t="shared" si="4"/>
        <v>0.13469392409506981</v>
      </c>
      <c r="I87" s="461">
        <f t="shared" si="4"/>
        <v>0.21102942675520284</v>
      </c>
      <c r="J87" s="461">
        <f t="shared" si="4"/>
        <v>0.21029136675063126</v>
      </c>
    </row>
    <row r="88" spans="1:10" ht="14.25" x14ac:dyDescent="0.2">
      <c r="A88" s="448" t="s">
        <v>138</v>
      </c>
      <c r="B88" s="425" t="s">
        <v>84</v>
      </c>
      <c r="C88" s="425" t="s">
        <v>84</v>
      </c>
      <c r="D88" s="425" t="s">
        <v>84</v>
      </c>
      <c r="E88" s="425">
        <f t="shared" si="4"/>
        <v>0.3709434470889047</v>
      </c>
      <c r="F88" s="425">
        <f t="shared" si="4"/>
        <v>0.55929311204602494</v>
      </c>
      <c r="G88" s="425">
        <f t="shared" si="4"/>
        <v>0.53776893248427193</v>
      </c>
      <c r="H88" s="440">
        <f t="shared" si="4"/>
        <v>0.3709434470889047</v>
      </c>
      <c r="I88" s="440">
        <f t="shared" si="4"/>
        <v>0.54168312374837391</v>
      </c>
      <c r="J88" s="440">
        <f t="shared" si="4"/>
        <v>0.540032304376726</v>
      </c>
    </row>
    <row r="89" spans="1:10" ht="14.25" x14ac:dyDescent="0.2">
      <c r="A89" s="464" t="s">
        <v>139</v>
      </c>
      <c r="B89" s="433" t="s">
        <v>84</v>
      </c>
      <c r="C89" s="433" t="s">
        <v>84</v>
      </c>
      <c r="D89" s="433" t="s">
        <v>84</v>
      </c>
      <c r="E89" s="433">
        <f t="shared" si="4"/>
        <v>0.49436262881602544</v>
      </c>
      <c r="F89" s="433">
        <f t="shared" si="4"/>
        <v>0.22972805836738192</v>
      </c>
      <c r="G89" s="433">
        <f t="shared" si="4"/>
        <v>0.25119039447279279</v>
      </c>
      <c r="H89" s="465">
        <f t="shared" si="4"/>
        <v>0.49436262881602544</v>
      </c>
      <c r="I89" s="465">
        <f t="shared" si="4"/>
        <v>0.24728744949642317</v>
      </c>
      <c r="J89" s="465">
        <f t="shared" si="4"/>
        <v>0.24967632887264274</v>
      </c>
    </row>
    <row r="90" spans="1:10" ht="14.25" x14ac:dyDescent="0.2">
      <c r="A90" s="725" t="s">
        <v>432</v>
      </c>
      <c r="B90" s="653"/>
      <c r="C90" s="653"/>
      <c r="D90" s="653"/>
      <c r="E90" s="653"/>
      <c r="F90" s="653"/>
      <c r="G90" s="653"/>
      <c r="H90" s="654"/>
      <c r="I90" s="654"/>
      <c r="J90" s="654"/>
    </row>
    <row r="91" spans="1:10" x14ac:dyDescent="0.2">
      <c r="A91" s="217" t="s">
        <v>341</v>
      </c>
    </row>
    <row r="92" spans="1:10" customFormat="1" x14ac:dyDescent="0.2">
      <c r="A92" s="242" t="s">
        <v>214</v>
      </c>
      <c r="B92" s="196"/>
      <c r="C92" s="196"/>
      <c r="D92" s="211"/>
      <c r="E92" s="196"/>
      <c r="F92" s="196"/>
      <c r="G92" s="211"/>
      <c r="H92" s="196"/>
      <c r="I92" s="196"/>
      <c r="J92" s="196"/>
    </row>
    <row r="93" spans="1:10" x14ac:dyDescent="0.2">
      <c r="A93" s="442" t="s">
        <v>750</v>
      </c>
    </row>
    <row r="94" spans="1:10" x14ac:dyDescent="0.2">
      <c r="A94" s="443" t="s">
        <v>738</v>
      </c>
    </row>
    <row r="96" spans="1:10" ht="12.75" customHeight="1" x14ac:dyDescent="0.2">
      <c r="A96" s="731" t="s">
        <v>159</v>
      </c>
      <c r="B96" s="732"/>
      <c r="C96" s="732"/>
      <c r="D96" s="733"/>
      <c r="E96" s="733"/>
      <c r="F96" s="733"/>
      <c r="G96" s="733"/>
      <c r="H96" s="733"/>
      <c r="I96" s="733"/>
      <c r="J96" s="733"/>
    </row>
    <row r="97" spans="1:10" ht="39" customHeight="1" x14ac:dyDescent="0.2">
      <c r="A97" s="814" t="s">
        <v>160</v>
      </c>
      <c r="B97" s="814"/>
      <c r="C97" s="814"/>
      <c r="D97" s="814"/>
      <c r="E97" s="814"/>
      <c r="F97" s="814"/>
      <c r="G97" s="814"/>
      <c r="H97" s="814"/>
      <c r="I97" s="814"/>
      <c r="J97" s="814"/>
    </row>
    <row r="98" spans="1:10" ht="12.75" customHeight="1" x14ac:dyDescent="0.3">
      <c r="A98" s="467"/>
      <c r="B98" s="732"/>
      <c r="C98" s="732"/>
      <c r="D98" s="733"/>
      <c r="E98" s="733"/>
      <c r="F98" s="733"/>
      <c r="G98" s="733"/>
      <c r="H98" s="733"/>
      <c r="I98" s="733"/>
      <c r="J98" s="733"/>
    </row>
    <row r="99" spans="1:10" ht="24.75" customHeight="1" x14ac:dyDescent="0.2">
      <c r="A99" s="815" t="s">
        <v>562</v>
      </c>
      <c r="B99" s="815"/>
      <c r="C99" s="815"/>
      <c r="D99" s="815"/>
      <c r="E99" s="815"/>
      <c r="F99" s="815"/>
      <c r="G99" s="815"/>
      <c r="H99" s="815"/>
      <c r="I99" s="815"/>
      <c r="J99" s="815"/>
    </row>
    <row r="100" spans="1:10" ht="12.75" customHeight="1" x14ac:dyDescent="0.3">
      <c r="A100" s="467"/>
      <c r="B100" s="732"/>
      <c r="C100" s="732"/>
      <c r="D100" s="733"/>
      <c r="E100" s="733"/>
      <c r="F100" s="733"/>
      <c r="G100" s="733"/>
      <c r="H100" s="733"/>
      <c r="I100" s="733"/>
      <c r="J100" s="733"/>
    </row>
    <row r="101" spans="1:10" customFormat="1" ht="26.25" customHeight="1" x14ac:dyDescent="0.2">
      <c r="A101" s="816" t="s">
        <v>563</v>
      </c>
      <c r="B101" s="816"/>
      <c r="C101" s="816"/>
      <c r="D101" s="816"/>
      <c r="E101" s="816"/>
      <c r="F101" s="816"/>
      <c r="G101" s="816"/>
      <c r="H101" s="816"/>
      <c r="I101" s="816"/>
      <c r="J101" s="816"/>
    </row>
    <row r="102" spans="1:10" customFormat="1" ht="12.75" customHeight="1" x14ac:dyDescent="0.2">
      <c r="A102" s="734"/>
      <c r="B102" s="728"/>
      <c r="C102" s="728"/>
      <c r="D102" s="728"/>
      <c r="E102" s="728"/>
      <c r="F102" s="728"/>
      <c r="G102" s="47"/>
      <c r="H102" s="47"/>
      <c r="I102" s="47"/>
      <c r="J102" s="47"/>
    </row>
    <row r="103" spans="1:10" customFormat="1" ht="12.75" customHeight="1" x14ac:dyDescent="0.2">
      <c r="A103" s="816" t="s">
        <v>564</v>
      </c>
      <c r="B103" s="816"/>
      <c r="C103" s="816"/>
      <c r="D103" s="816"/>
      <c r="E103" s="816"/>
      <c r="F103" s="816"/>
      <c r="G103" s="816"/>
      <c r="H103" s="816"/>
      <c r="I103" s="816"/>
      <c r="J103" s="816"/>
    </row>
    <row r="104" spans="1:10" customFormat="1" ht="12.75" customHeight="1" x14ac:dyDescent="0.2">
      <c r="A104" s="729"/>
      <c r="B104" s="729"/>
      <c r="C104" s="729"/>
      <c r="D104" s="729"/>
      <c r="E104" s="729"/>
      <c r="F104" s="729"/>
      <c r="G104" s="47"/>
      <c r="H104" s="47"/>
      <c r="I104" s="47"/>
      <c r="J104" s="47"/>
    </row>
    <row r="105" spans="1:10" customFormat="1" ht="24.75" customHeight="1" x14ac:dyDescent="0.2">
      <c r="A105" s="816" t="s">
        <v>565</v>
      </c>
      <c r="B105" s="816"/>
      <c r="C105" s="816"/>
      <c r="D105" s="816"/>
      <c r="E105" s="816"/>
      <c r="F105" s="816"/>
      <c r="G105" s="816"/>
      <c r="H105" s="816"/>
      <c r="I105" s="816"/>
      <c r="J105" s="816"/>
    </row>
    <row r="106" spans="1:10" customFormat="1" ht="12.75" customHeight="1" x14ac:dyDescent="0.2">
      <c r="A106" s="728"/>
      <c r="B106" s="728"/>
      <c r="C106" s="728"/>
      <c r="D106" s="728"/>
      <c r="E106" s="728"/>
      <c r="F106" s="728"/>
      <c r="G106" s="47"/>
      <c r="H106" s="47"/>
      <c r="I106" s="47"/>
      <c r="J106" s="47"/>
    </row>
    <row r="107" spans="1:10" customFormat="1" ht="21" customHeight="1" x14ac:dyDescent="0.2">
      <c r="A107" s="816" t="s">
        <v>566</v>
      </c>
      <c r="B107" s="816"/>
      <c r="C107" s="816"/>
      <c r="D107" s="816"/>
      <c r="E107" s="816"/>
      <c r="F107" s="816"/>
      <c r="G107" s="816"/>
      <c r="H107" s="816"/>
      <c r="I107" s="816"/>
      <c r="J107" s="816"/>
    </row>
    <row r="108" spans="1:10" customFormat="1" ht="12.75" customHeight="1" x14ac:dyDescent="0.2">
      <c r="A108" s="728"/>
      <c r="B108" s="728"/>
      <c r="C108" s="728"/>
      <c r="D108" s="728"/>
      <c r="E108" s="728"/>
      <c r="F108" s="728"/>
      <c r="G108" s="47"/>
      <c r="H108" s="47"/>
      <c r="I108" s="47"/>
      <c r="J108" s="47"/>
    </row>
    <row r="109" spans="1:10" customFormat="1" ht="48.75" customHeight="1" x14ac:dyDescent="0.2">
      <c r="A109" s="816" t="s">
        <v>589</v>
      </c>
      <c r="B109" s="816"/>
      <c r="C109" s="816"/>
      <c r="D109" s="816"/>
      <c r="E109" s="816"/>
      <c r="F109" s="816"/>
      <c r="G109" s="816"/>
      <c r="H109" s="816"/>
      <c r="I109" s="816"/>
      <c r="J109" s="816"/>
    </row>
    <row r="110" spans="1:10" customFormat="1" ht="12.75" customHeight="1" x14ac:dyDescent="0.2">
      <c r="A110" s="734"/>
      <c r="B110" s="728"/>
      <c r="C110" s="728"/>
      <c r="D110" s="728"/>
      <c r="E110" s="728"/>
      <c r="F110" s="728"/>
      <c r="G110" s="47"/>
      <c r="H110" s="47"/>
      <c r="I110" s="47"/>
      <c r="J110" s="47"/>
    </row>
    <row r="111" spans="1:10" customFormat="1" ht="27" customHeight="1" x14ac:dyDescent="0.2">
      <c r="A111" s="816" t="s">
        <v>567</v>
      </c>
      <c r="B111" s="816"/>
      <c r="C111" s="816"/>
      <c r="D111" s="816"/>
      <c r="E111" s="816"/>
      <c r="F111" s="816"/>
      <c r="G111" s="816"/>
      <c r="H111" s="816"/>
      <c r="I111" s="816"/>
      <c r="J111" s="816"/>
    </row>
    <row r="112" spans="1:10" customFormat="1" ht="12.75" customHeight="1" x14ac:dyDescent="0.2">
      <c r="A112" s="735"/>
      <c r="B112" s="728"/>
      <c r="C112" s="728"/>
      <c r="D112" s="728"/>
      <c r="E112" s="728"/>
      <c r="F112" s="728"/>
      <c r="G112" s="47"/>
      <c r="H112" s="47"/>
      <c r="I112" s="47"/>
      <c r="J112" s="47"/>
    </row>
    <row r="113" spans="1:10" customFormat="1" ht="19.5" customHeight="1" x14ac:dyDescent="0.2">
      <c r="A113" s="816" t="s">
        <v>568</v>
      </c>
      <c r="B113" s="816"/>
      <c r="C113" s="816"/>
      <c r="D113" s="816"/>
      <c r="E113" s="816"/>
      <c r="F113" s="816"/>
      <c r="G113" s="816"/>
      <c r="H113" s="816"/>
      <c r="I113" s="816"/>
      <c r="J113" s="816"/>
    </row>
    <row r="114" spans="1:10" customFormat="1" ht="12.75" customHeight="1" x14ac:dyDescent="0.2">
      <c r="A114" s="735"/>
      <c r="B114" s="728"/>
      <c r="C114" s="728"/>
      <c r="D114" s="728"/>
      <c r="E114" s="728"/>
      <c r="F114" s="728"/>
      <c r="G114" s="47"/>
      <c r="H114" s="47"/>
      <c r="I114" s="47"/>
      <c r="J114" s="47"/>
    </row>
    <row r="115" spans="1:10" customFormat="1" ht="22.5" customHeight="1" x14ac:dyDescent="0.2">
      <c r="A115" s="816" t="s">
        <v>569</v>
      </c>
      <c r="B115" s="816"/>
      <c r="C115" s="816"/>
      <c r="D115" s="816"/>
      <c r="E115" s="816"/>
      <c r="F115" s="816"/>
      <c r="G115" s="816"/>
      <c r="H115" s="816"/>
      <c r="I115" s="816"/>
      <c r="J115" s="816"/>
    </row>
    <row r="116" spans="1:10" customFormat="1" ht="12" customHeight="1" x14ac:dyDescent="0.2">
      <c r="A116" s="729"/>
      <c r="B116" s="729"/>
      <c r="C116" s="729"/>
      <c r="D116" s="729"/>
      <c r="E116" s="729"/>
      <c r="F116" s="729"/>
      <c r="G116" s="47"/>
      <c r="H116" s="47"/>
      <c r="I116" s="47"/>
      <c r="J116" s="47"/>
    </row>
    <row r="117" spans="1:10" customFormat="1" ht="39.75" customHeight="1" x14ac:dyDescent="0.2">
      <c r="A117" s="816" t="s">
        <v>570</v>
      </c>
      <c r="B117" s="816"/>
      <c r="C117" s="816"/>
      <c r="D117" s="816"/>
      <c r="E117" s="816"/>
      <c r="F117" s="816"/>
      <c r="G117" s="816"/>
      <c r="H117" s="816"/>
      <c r="I117" s="816"/>
      <c r="J117" s="816"/>
    </row>
    <row r="118" spans="1:10" customFormat="1" ht="12.75" customHeight="1" x14ac:dyDescent="0.2">
      <c r="A118" s="735"/>
      <c r="B118" s="728"/>
      <c r="C118" s="728"/>
      <c r="D118" s="728"/>
      <c r="E118" s="728"/>
      <c r="F118" s="728"/>
      <c r="G118" s="47"/>
      <c r="H118" s="47"/>
      <c r="I118" s="47"/>
      <c r="J118" s="47"/>
    </row>
    <row r="119" spans="1:10" customFormat="1" ht="33.75" customHeight="1" x14ac:dyDescent="0.2">
      <c r="A119" s="816" t="s">
        <v>571</v>
      </c>
      <c r="B119" s="816"/>
      <c r="C119" s="816"/>
      <c r="D119" s="816"/>
      <c r="E119" s="816"/>
      <c r="F119" s="816"/>
      <c r="G119" s="816"/>
      <c r="H119" s="816"/>
      <c r="I119" s="816"/>
      <c r="J119" s="816"/>
    </row>
    <row r="120" spans="1:10" customFormat="1" ht="12.75" customHeight="1" x14ac:dyDescent="0.2">
      <c r="A120" s="735"/>
      <c r="B120" s="728"/>
      <c r="C120" s="728"/>
      <c r="D120" s="728"/>
      <c r="E120" s="728"/>
      <c r="F120" s="728"/>
      <c r="G120" s="47"/>
      <c r="H120" s="47"/>
      <c r="I120" s="47"/>
      <c r="J120" s="47"/>
    </row>
    <row r="121" spans="1:10" customFormat="1" ht="21" customHeight="1" x14ac:dyDescent="0.2">
      <c r="A121" s="816" t="s">
        <v>572</v>
      </c>
      <c r="B121" s="816"/>
      <c r="C121" s="816"/>
      <c r="D121" s="816"/>
      <c r="E121" s="816"/>
      <c r="F121" s="816"/>
      <c r="G121" s="816"/>
      <c r="H121" s="816"/>
      <c r="I121" s="816"/>
      <c r="J121" s="816"/>
    </row>
    <row r="122" spans="1:10" ht="12.75" customHeight="1" x14ac:dyDescent="0.2">
      <c r="A122" s="736"/>
      <c r="B122" s="732"/>
      <c r="C122" s="732"/>
      <c r="D122" s="733"/>
      <c r="E122" s="733"/>
      <c r="F122" s="733"/>
      <c r="G122" s="733"/>
      <c r="H122" s="733"/>
      <c r="I122" s="733"/>
      <c r="J122" s="733"/>
    </row>
    <row r="123" spans="1:10" ht="14.25" customHeight="1" x14ac:dyDescent="0.2">
      <c r="A123" s="813" t="s">
        <v>161</v>
      </c>
      <c r="B123" s="813"/>
      <c r="C123" s="813"/>
      <c r="D123" s="813"/>
      <c r="E123" s="813"/>
      <c r="F123" s="813"/>
      <c r="G123" s="813"/>
      <c r="H123" s="813"/>
      <c r="I123" s="813"/>
      <c r="J123" s="813"/>
    </row>
    <row r="124" spans="1:10" ht="12.75" customHeight="1" x14ac:dyDescent="0.2">
      <c r="A124" s="737" t="s">
        <v>162</v>
      </c>
      <c r="B124" s="732"/>
      <c r="C124" s="732"/>
      <c r="D124" s="733"/>
      <c r="E124" s="733"/>
      <c r="F124" s="733"/>
      <c r="G124" s="733"/>
      <c r="H124" s="733"/>
      <c r="I124" s="733"/>
      <c r="J124" s="733"/>
    </row>
    <row r="125" spans="1:10" customFormat="1" x14ac:dyDescent="0.2"/>
    <row r="126" spans="1:10" customFormat="1" ht="66.75" customHeight="1" x14ac:dyDescent="0.2">
      <c r="A126" s="810" t="s">
        <v>731</v>
      </c>
      <c r="B126" s="810"/>
      <c r="C126" s="810"/>
      <c r="D126" s="810"/>
      <c r="E126" s="810"/>
      <c r="F126" s="810"/>
      <c r="G126" s="810"/>
      <c r="H126" s="810"/>
      <c r="I126" s="810"/>
      <c r="J126" s="810"/>
    </row>
    <row r="127" spans="1:10" customFormat="1" x14ac:dyDescent="0.2">
      <c r="A127" s="47"/>
      <c r="B127" s="47"/>
      <c r="C127" s="47"/>
      <c r="D127" s="47"/>
      <c r="E127" s="47"/>
      <c r="F127" s="47"/>
      <c r="G127" s="47"/>
      <c r="H127" s="192"/>
      <c r="I127" s="192"/>
      <c r="J127" s="47"/>
    </row>
    <row r="128" spans="1:10" customFormat="1" ht="24.75" customHeight="1" x14ac:dyDescent="0.2">
      <c r="A128" s="811" t="s">
        <v>573</v>
      </c>
      <c r="B128" s="811"/>
      <c r="C128" s="811"/>
      <c r="D128" s="811"/>
      <c r="E128" s="811"/>
      <c r="F128" s="811"/>
      <c r="G128" s="811"/>
      <c r="H128" s="811"/>
      <c r="I128" s="811"/>
      <c r="J128" s="811"/>
    </row>
    <row r="129" spans="1:10" customFormat="1" x14ac:dyDescent="0.2">
      <c r="A129" s="47"/>
      <c r="B129" s="47"/>
      <c r="C129" s="47"/>
      <c r="D129" s="47"/>
      <c r="E129" s="47"/>
      <c r="F129" s="47"/>
      <c r="G129" s="47"/>
      <c r="H129" s="192"/>
      <c r="I129" s="192"/>
      <c r="J129" s="47"/>
    </row>
    <row r="130" spans="1:10" customFormat="1" ht="42" customHeight="1" x14ac:dyDescent="0.2">
      <c r="A130" s="810" t="s">
        <v>574</v>
      </c>
      <c r="B130" s="812"/>
      <c r="C130" s="812"/>
      <c r="D130" s="812"/>
      <c r="E130" s="812"/>
      <c r="F130" s="812"/>
      <c r="G130" s="812"/>
      <c r="H130" s="812"/>
      <c r="I130" s="812"/>
      <c r="J130" s="812"/>
    </row>
  </sheetData>
  <mergeCells count="17">
    <mergeCell ref="A119:J119"/>
    <mergeCell ref="A130:J130"/>
    <mergeCell ref="A97:J97"/>
    <mergeCell ref="A99:J99"/>
    <mergeCell ref="A126:J126"/>
    <mergeCell ref="A128:J128"/>
    <mergeCell ref="A101:J101"/>
    <mergeCell ref="A103:J103"/>
    <mergeCell ref="A105:J105"/>
    <mergeCell ref="A107:J107"/>
    <mergeCell ref="A109:J109"/>
    <mergeCell ref="A121:J121"/>
    <mergeCell ref="A123:J123"/>
    <mergeCell ref="A111:J111"/>
    <mergeCell ref="A113:J113"/>
    <mergeCell ref="A115:J115"/>
    <mergeCell ref="A117:J117"/>
  </mergeCells>
  <pageMargins left="0.70866141732283472" right="0.70866141732283472" top="0.74803149606299213" bottom="0.74803149606299213" header="0.31496062992125984" footer="0.31496062992125984"/>
  <pageSetup paperSize="9" scale="56" firstPageNumber="15" fitToHeight="2" orientation="landscape" useFirstPageNumber="1" r:id="rId1"/>
  <headerFooter>
    <oddHeader>&amp;RLes groupements à ficalité propre en 2023</oddHeader>
    <oddFooter>&amp;LDirection Générale des Collectivité Locale / DESL&amp;C&amp;P&amp;RMise en ligne : janvier 2025</oddFooter>
    <evenHeader>&amp;RLes groupements à fiscalité propre en 2019</evenHeader>
    <evenFooter>&amp;LDirection Générale de Collectivités Locales / DESL&amp;C16&amp;RMise en ligne : mai 2021</evenFooter>
    <firstHeader>&amp;R&amp;12Les finances des groupements à fiscalité propre en 2019</firstHeader>
    <firstFooter>&amp;LDirection Générale des Collectivités Locales / DESL&amp;C15&amp;RMise en ligne : mai 2021</firstFooter>
  </headerFooter>
  <rowBreaks count="2" manualBreakCount="2">
    <brk id="56" max="9" man="1"/>
    <brk id="94"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33</vt:i4>
      </vt:variant>
    </vt:vector>
  </HeadingPairs>
  <TitlesOfParts>
    <vt:vector size="69" baseType="lpstr">
      <vt:lpstr>couv</vt:lpstr>
      <vt:lpstr>Index</vt:lpstr>
      <vt:lpstr>T 1.1</vt:lpstr>
      <vt:lpstr>T 1.2</vt:lpstr>
      <vt:lpstr>T 1.3</vt:lpstr>
      <vt:lpstr>T 2.1</vt:lpstr>
      <vt:lpstr>T 2.2</vt:lpstr>
      <vt:lpstr>T 2.3</vt:lpstr>
      <vt:lpstr>T 2.4</vt:lpstr>
      <vt:lpstr>T 2.5</vt:lpstr>
      <vt:lpstr>T 2.6</vt:lpstr>
      <vt:lpstr>T 2.7</vt:lpstr>
      <vt:lpstr>T 2.8</vt:lpstr>
      <vt:lpstr>T 2.9</vt:lpstr>
      <vt:lpstr>T 3.1</vt:lpstr>
      <vt:lpstr>T 3.1.c</vt:lpstr>
      <vt:lpstr>T 3.2</vt:lpstr>
      <vt:lpstr>T 3.2.c</vt:lpstr>
      <vt:lpstr>T 4.1</vt:lpstr>
      <vt:lpstr>T 4.2</vt:lpstr>
      <vt:lpstr>T 4.3</vt:lpstr>
      <vt:lpstr>T 4.4</vt:lpstr>
      <vt:lpstr>T 4.5</vt:lpstr>
      <vt:lpstr>T 4.6</vt:lpstr>
      <vt:lpstr>T 5.1</vt:lpstr>
      <vt:lpstr>T 5.2</vt:lpstr>
      <vt:lpstr>T 5.3</vt:lpstr>
      <vt:lpstr>T 5.4</vt:lpstr>
      <vt:lpstr>T 5.5</vt:lpstr>
      <vt:lpstr>T 5.6</vt:lpstr>
      <vt:lpstr>T 5.7</vt:lpstr>
      <vt:lpstr>T 5.8</vt:lpstr>
      <vt:lpstr>T 5.9</vt:lpstr>
      <vt:lpstr>Annexe 1</vt:lpstr>
      <vt:lpstr>Annexe 2</vt:lpstr>
      <vt:lpstr>Annexe 3</vt:lpstr>
      <vt:lpstr>'Annexe 1'!Zone_d_impression</vt:lpstr>
      <vt:lpstr>Index!Zone_d_impression</vt:lpstr>
      <vt:lpstr>'T 1.1'!Zone_d_impression</vt:lpstr>
      <vt:lpstr>'T 1.2'!Zone_d_impression</vt:lpstr>
      <vt:lpstr>'T 1.3'!Zone_d_impression</vt:lpstr>
      <vt:lpstr>'T 2.1'!Zone_d_impression</vt:lpstr>
      <vt:lpstr>'T 2.2'!Zone_d_impression</vt:lpstr>
      <vt:lpstr>'T 2.3'!Zone_d_impression</vt:lpstr>
      <vt:lpstr>'T 2.4'!Zone_d_impression</vt:lpstr>
      <vt:lpstr>'T 2.5'!Zone_d_impression</vt:lpstr>
      <vt:lpstr>'T 2.6'!Zone_d_impression</vt:lpstr>
      <vt:lpstr>'T 2.7'!Zone_d_impression</vt:lpstr>
      <vt:lpstr>'T 2.8'!Zone_d_impression</vt:lpstr>
      <vt:lpstr>'T 2.9'!Zone_d_impression</vt:lpstr>
      <vt:lpstr>'T 3.1'!Zone_d_impression</vt:lpstr>
      <vt:lpstr>'T 3.1.c'!Zone_d_impression</vt:lpstr>
      <vt:lpstr>'T 3.2'!Zone_d_impression</vt:lpstr>
      <vt:lpstr>'T 3.2.c'!Zone_d_impression</vt:lpstr>
      <vt:lpstr>'T 4.1'!Zone_d_impression</vt:lpstr>
      <vt:lpstr>'T 4.2'!Zone_d_impression</vt:lpstr>
      <vt:lpstr>'T 4.3'!Zone_d_impression</vt:lpstr>
      <vt:lpstr>'T 4.4'!Zone_d_impression</vt:lpstr>
      <vt:lpstr>'T 4.5'!Zone_d_impression</vt:lpstr>
      <vt:lpstr>'T 4.6'!Zone_d_impression</vt:lpstr>
      <vt:lpstr>'T 5.1'!Zone_d_impression</vt:lpstr>
      <vt:lpstr>'T 5.2'!Zone_d_impression</vt:lpstr>
      <vt:lpstr>'T 5.3'!Zone_d_impression</vt:lpstr>
      <vt:lpstr>'T 5.4'!Zone_d_impression</vt:lpstr>
      <vt:lpstr>'T 5.5'!Zone_d_impression</vt:lpstr>
      <vt:lpstr>'T 5.6'!Zone_d_impression</vt:lpstr>
      <vt:lpstr>'T 5.7'!Zone_d_impression</vt:lpstr>
      <vt:lpstr>'T 5.8'!Zone_d_impression</vt:lpstr>
      <vt:lpstr>'T 5.9'!Zone_d_impression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LEFORESTIER</dc:creator>
  <cp:lastModifiedBy>LEFORESTIER Guillaume</cp:lastModifiedBy>
  <cp:lastPrinted>2022-04-20T14:01:36Z</cp:lastPrinted>
  <dcterms:created xsi:type="dcterms:W3CDTF">2012-01-25T10:12:26Z</dcterms:created>
  <dcterms:modified xsi:type="dcterms:W3CDTF">2025-01-27T09:42:35Z</dcterms:modified>
</cp:coreProperties>
</file>