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drawings/drawing5.xml" ContentType="application/vnd.openxmlformats-officedocument.drawingml.chartshapes+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20.xml" ContentType="application/vnd.openxmlformats-officedocument.drawingml.chart+xml"/>
  <Override PartName="/xl/drawings/drawing10.xml" ContentType="application/vnd.openxmlformats-officedocument.drawingml.chartshapes+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drawings/drawing12.xml" ContentType="application/vnd.openxmlformats-officedocument.drawingml.chartshapes+xml"/>
  <Override PartName="/xl/charts/chart23.xml" ContentType="application/vnd.openxmlformats-officedocument.drawingml.chart+xml"/>
  <Override PartName="/xl/drawings/drawing13.xml" ContentType="application/vnd.openxmlformats-officedocument.drawingml.chartshapes+xml"/>
  <Override PartName="/xl/charts/chart2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6.xml" ContentType="application/vnd.openxmlformats-officedocument.drawingml.chartshapes+xml"/>
  <Override PartName="/xl/charts/chart27.xml" ContentType="application/vnd.openxmlformats-officedocument.drawingml.chart+xml"/>
  <Override PartName="/xl/drawings/drawing17.xml" ContentType="application/vnd.openxmlformats-officedocument.drawingml.chartshapes+xml"/>
  <Override PartName="/xl/charts/chart28.xml" ContentType="application/vnd.openxmlformats-officedocument.drawingml.chart+xml"/>
  <Override PartName="/xl/drawings/drawing18.xml" ContentType="application/vnd.openxmlformats-officedocument.drawingml.chartshapes+xml"/>
  <Override PartName="/xl/charts/chart2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charts/chart3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ml.chartshapes+xml"/>
  <Override PartName="/xl/charts/chart3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3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charts/chart3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3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BIS\BIS_158_Finances 2021 (Budgets primitifs)\"/>
    </mc:Choice>
  </mc:AlternateContent>
  <bookViews>
    <workbookView xWindow="120" yWindow="90" windowWidth="19080" windowHeight="8420" activeTab="1"/>
  </bookViews>
  <sheets>
    <sheet name="Def agrégats" sheetId="33" r:id="rId1"/>
    <sheet name="Tx croiss" sheetId="9" r:id="rId2"/>
    <sheet name="DF RF Evol" sheetId="20" r:id="rId3"/>
    <sheet name="DF Bloc Co par taille" sheetId="28" r:id="rId4"/>
    <sheet name="FP statut" sheetId="26" r:id="rId5"/>
    <sheet name=" Capfi Dette TEB" sheetId="22" r:id="rId6"/>
    <sheet name="CapDes" sheetId="21" r:id="rId7"/>
    <sheet name="Tab Bloc Co" sheetId="29" r:id="rId8"/>
    <sheet name="Tab Dept" sheetId="30" r:id="rId9"/>
    <sheet name="Tab Reg" sheetId="31" r:id="rId10"/>
    <sheet name="tab Ens" sheetId="32" r:id="rId11"/>
  </sheets>
  <externalReferences>
    <externalReference r:id="rId12"/>
    <externalReference r:id="rId13"/>
    <externalReference r:id="rId14"/>
    <externalReference r:id="rId15"/>
  </externalReferences>
  <definedNames>
    <definedName name="_xlnm.Print_Area" localSheetId="7">'Tab Bloc Co'!$A$1:$H$44</definedName>
    <definedName name="_xlnm.Print_Area" localSheetId="8">'Tab Dept'!$A$1:$H$45</definedName>
    <definedName name="_xlnm.Print_Area" localSheetId="10">'tab Ens'!$A$1:$H$43</definedName>
    <definedName name="_xlnm.Print_Area" localSheetId="9">'Tab Reg'!$A$1:$H$43</definedName>
  </definedNames>
  <calcPr calcId="152511"/>
</workbook>
</file>

<file path=xl/calcChain.xml><?xml version="1.0" encoding="utf-8"?>
<calcChain xmlns="http://schemas.openxmlformats.org/spreadsheetml/2006/main">
  <c r="J8" i="20" l="1"/>
  <c r="J9" i="20"/>
  <c r="J10" i="20"/>
  <c r="J11" i="20"/>
  <c r="J12" i="20"/>
  <c r="J7" i="20"/>
  <c r="M4" i="26"/>
  <c r="M5" i="26"/>
  <c r="M6" i="26"/>
  <c r="M7" i="26"/>
  <c r="M8" i="26"/>
  <c r="N5" i="26"/>
  <c r="N6" i="26"/>
  <c r="N7" i="26"/>
  <c r="N8" i="26"/>
  <c r="N4" i="26"/>
  <c r="H40" i="32"/>
  <c r="G40" i="32"/>
  <c r="F40" i="32"/>
  <c r="E40" i="32"/>
  <c r="D40" i="32"/>
  <c r="C40" i="32"/>
  <c r="B40" i="32"/>
  <c r="H39" i="32"/>
  <c r="G39" i="32"/>
  <c r="F39" i="32"/>
  <c r="E39" i="32"/>
  <c r="D39" i="32"/>
  <c r="C39" i="32"/>
  <c r="B39" i="32"/>
  <c r="H38" i="32"/>
  <c r="G38" i="32"/>
  <c r="F38" i="32"/>
  <c r="E38" i="32"/>
  <c r="D38" i="32"/>
  <c r="C38" i="32"/>
  <c r="B38" i="32"/>
  <c r="H37" i="32"/>
  <c r="G37" i="32"/>
  <c r="F37" i="32"/>
  <c r="E37" i="32"/>
  <c r="D37" i="32"/>
  <c r="C37" i="32"/>
  <c r="B37" i="32"/>
  <c r="H35" i="32"/>
  <c r="G35" i="32"/>
  <c r="F35" i="32"/>
  <c r="E35" i="32"/>
  <c r="D35" i="32"/>
  <c r="C35" i="32"/>
  <c r="B35" i="32"/>
  <c r="H34" i="32"/>
  <c r="F34" i="32"/>
  <c r="D34" i="32"/>
  <c r="B34" i="32"/>
  <c r="H33" i="32"/>
  <c r="G33" i="32"/>
  <c r="F33" i="32"/>
  <c r="E33" i="32"/>
  <c r="D33" i="32"/>
  <c r="C33" i="32"/>
  <c r="B33" i="32"/>
  <c r="H32" i="32"/>
  <c r="G32" i="32"/>
  <c r="F32" i="32"/>
  <c r="E32" i="32"/>
  <c r="D32" i="32"/>
  <c r="C32" i="32"/>
  <c r="B32" i="32"/>
  <c r="H31" i="32"/>
  <c r="F31" i="32"/>
  <c r="D31" i="32"/>
  <c r="B31" i="32"/>
  <c r="H30" i="32"/>
  <c r="G30" i="32"/>
  <c r="F30" i="32"/>
  <c r="E30" i="32"/>
  <c r="D30" i="32"/>
  <c r="C30" i="32"/>
  <c r="B30" i="32"/>
  <c r="H29" i="32"/>
  <c r="G29" i="32"/>
  <c r="F29" i="32"/>
  <c r="E29" i="32"/>
  <c r="D29" i="32"/>
  <c r="C29" i="32"/>
  <c r="B29" i="32"/>
  <c r="H28" i="32"/>
  <c r="F28" i="32"/>
  <c r="D28" i="32"/>
  <c r="B28" i="32"/>
  <c r="H27" i="32"/>
  <c r="G27" i="32"/>
  <c r="F27" i="32"/>
  <c r="E27" i="32"/>
  <c r="D27" i="32"/>
  <c r="C27" i="32"/>
  <c r="B27" i="32"/>
  <c r="H26" i="32"/>
  <c r="G26" i="32"/>
  <c r="F26" i="32"/>
  <c r="E26" i="32"/>
  <c r="D26" i="32"/>
  <c r="C26" i="32"/>
  <c r="B26" i="32"/>
  <c r="H25" i="32"/>
  <c r="G25" i="32"/>
  <c r="F25" i="32"/>
  <c r="E25" i="32"/>
  <c r="D25" i="32"/>
  <c r="C25" i="32"/>
  <c r="B25" i="32"/>
  <c r="H24" i="32"/>
  <c r="G24" i="32"/>
  <c r="F24" i="32"/>
  <c r="E24" i="32"/>
  <c r="D24" i="32"/>
  <c r="C24" i="32"/>
  <c r="B24" i="32"/>
  <c r="H23" i="32"/>
  <c r="G23" i="32"/>
  <c r="F23" i="32"/>
  <c r="E23" i="32"/>
  <c r="D23" i="32"/>
  <c r="C23" i="32"/>
  <c r="B23" i="32"/>
  <c r="H22" i="32"/>
  <c r="G22" i="32"/>
  <c r="F22" i="32"/>
  <c r="E22" i="32"/>
  <c r="D22" i="32"/>
  <c r="C22" i="32"/>
  <c r="B22" i="32"/>
  <c r="H21" i="32"/>
  <c r="G21" i="32"/>
  <c r="F21" i="32"/>
  <c r="E21" i="32"/>
  <c r="D21" i="32"/>
  <c r="C21" i="32"/>
  <c r="B21" i="32"/>
  <c r="H20" i="32"/>
  <c r="G20" i="32"/>
  <c r="F20" i="32"/>
  <c r="E20" i="32"/>
  <c r="D20" i="32"/>
  <c r="C20" i="32"/>
  <c r="B20" i="32"/>
  <c r="H19" i="32"/>
  <c r="G19" i="32"/>
  <c r="F19" i="32"/>
  <c r="E19" i="32"/>
  <c r="D19" i="32"/>
  <c r="C19" i="32"/>
  <c r="B19" i="32"/>
  <c r="H18" i="32"/>
  <c r="G18" i="32"/>
  <c r="F18" i="32"/>
  <c r="E18" i="32"/>
  <c r="D18" i="32"/>
  <c r="C18" i="32"/>
  <c r="B18" i="32"/>
  <c r="H17" i="32"/>
  <c r="G17" i="32"/>
  <c r="F17" i="32"/>
  <c r="E17" i="32"/>
  <c r="D17" i="32"/>
  <c r="C17" i="32"/>
  <c r="B17" i="32"/>
  <c r="H16" i="32"/>
  <c r="G16" i="32"/>
  <c r="F16" i="32"/>
  <c r="E16" i="32"/>
  <c r="D16" i="32"/>
  <c r="C16" i="32"/>
  <c r="B16" i="32"/>
  <c r="H15" i="32"/>
  <c r="G15" i="32"/>
  <c r="F15" i="32"/>
  <c r="E15" i="32"/>
  <c r="D15" i="32"/>
  <c r="C15" i="32"/>
  <c r="B15" i="32"/>
  <c r="H14" i="32"/>
  <c r="G14" i="32"/>
  <c r="F14" i="32"/>
  <c r="E14" i="32"/>
  <c r="D14" i="32"/>
  <c r="C14" i="32"/>
  <c r="B14" i="32"/>
  <c r="H13" i="32"/>
  <c r="G13" i="32"/>
  <c r="F13" i="32"/>
  <c r="E13" i="32"/>
  <c r="D13" i="32"/>
  <c r="C13" i="32"/>
  <c r="B13" i="32"/>
  <c r="H12" i="32"/>
  <c r="G12" i="32"/>
  <c r="F12" i="32"/>
  <c r="E12" i="32"/>
  <c r="D12" i="32"/>
  <c r="C12" i="32"/>
  <c r="B12" i="32"/>
  <c r="H11" i="32"/>
  <c r="G11" i="32"/>
  <c r="F11" i="32"/>
  <c r="E11" i="32"/>
  <c r="D11" i="32"/>
  <c r="C11" i="32"/>
  <c r="B11" i="32"/>
  <c r="H10" i="32"/>
  <c r="G10" i="32"/>
  <c r="F10" i="32"/>
  <c r="E10" i="32"/>
  <c r="D10" i="32"/>
  <c r="C10" i="32"/>
  <c r="B10" i="32"/>
  <c r="H9" i="32"/>
  <c r="I9" i="32" s="1"/>
  <c r="G9" i="32"/>
  <c r="F9" i="32"/>
  <c r="E9" i="32"/>
  <c r="D9" i="32"/>
  <c r="C9" i="32"/>
  <c r="B9" i="32"/>
  <c r="H8" i="32"/>
  <c r="I8" i="32" s="1"/>
  <c r="G8" i="32"/>
  <c r="F8" i="32"/>
  <c r="E8" i="32"/>
  <c r="D8" i="32"/>
  <c r="C8" i="32"/>
  <c r="B8" i="32"/>
  <c r="H7" i="32"/>
  <c r="I7" i="32" s="1"/>
  <c r="G7" i="32"/>
  <c r="F7" i="32"/>
  <c r="E7" i="32"/>
  <c r="D7" i="32"/>
  <c r="C7" i="32"/>
  <c r="B7" i="32"/>
  <c r="H6" i="32"/>
  <c r="I6" i="32" s="1"/>
  <c r="G6" i="32"/>
  <c r="F6" i="32"/>
  <c r="E6" i="32"/>
  <c r="D6" i="32"/>
  <c r="C6" i="32"/>
  <c r="B6" i="32"/>
  <c r="H5" i="32"/>
  <c r="I5" i="32" s="1"/>
  <c r="G5" i="32"/>
  <c r="F5" i="32"/>
  <c r="E5" i="32"/>
  <c r="D5" i="32"/>
  <c r="C5" i="32"/>
  <c r="B5" i="32"/>
  <c r="H4" i="32"/>
  <c r="I4" i="32" s="1"/>
  <c r="G4" i="32"/>
  <c r="F4" i="32"/>
  <c r="E4" i="32"/>
  <c r="D4" i="32"/>
  <c r="C4" i="32"/>
  <c r="B4" i="32"/>
  <c r="H40" i="31" l="1"/>
  <c r="G40" i="31"/>
  <c r="F40" i="31"/>
  <c r="E40" i="31"/>
  <c r="D40" i="31"/>
  <c r="C40" i="31"/>
  <c r="B40" i="31"/>
  <c r="H39" i="31"/>
  <c r="G39" i="31"/>
  <c r="F39" i="31"/>
  <c r="E39" i="31"/>
  <c r="D39" i="31"/>
  <c r="C39" i="31"/>
  <c r="B39" i="31"/>
  <c r="H38" i="31"/>
  <c r="G38" i="31"/>
  <c r="F38" i="31"/>
  <c r="E38" i="31"/>
  <c r="D38" i="31"/>
  <c r="C38" i="31"/>
  <c r="B38" i="31"/>
  <c r="H37" i="31"/>
  <c r="G37" i="31"/>
  <c r="F37" i="31"/>
  <c r="E37" i="31"/>
  <c r="D37" i="31"/>
  <c r="C37" i="31"/>
  <c r="B37" i="31"/>
  <c r="H35" i="31"/>
  <c r="G35" i="31"/>
  <c r="F35" i="31"/>
  <c r="E35" i="31"/>
  <c r="D35" i="31"/>
  <c r="C35" i="31"/>
  <c r="B35" i="31"/>
  <c r="H34" i="31"/>
  <c r="F34" i="31"/>
  <c r="D34" i="31"/>
  <c r="B34" i="31"/>
  <c r="H33" i="31"/>
  <c r="G33" i="31"/>
  <c r="F33" i="31"/>
  <c r="E33" i="31"/>
  <c r="D33" i="31"/>
  <c r="C33" i="31"/>
  <c r="B33" i="31"/>
  <c r="H32" i="31"/>
  <c r="G32" i="31"/>
  <c r="F32" i="31"/>
  <c r="E32" i="31"/>
  <c r="D32" i="31"/>
  <c r="C32" i="31"/>
  <c r="B32" i="31"/>
  <c r="H31" i="31"/>
  <c r="F31" i="31"/>
  <c r="D31" i="31"/>
  <c r="B31" i="31"/>
  <c r="H30" i="31"/>
  <c r="G30" i="31"/>
  <c r="F30" i="31"/>
  <c r="E30" i="31"/>
  <c r="D30" i="31"/>
  <c r="C30" i="31"/>
  <c r="B30" i="31"/>
  <c r="H29" i="31"/>
  <c r="G29" i="31"/>
  <c r="F29" i="31"/>
  <c r="E29" i="31"/>
  <c r="D29" i="31"/>
  <c r="C29" i="31"/>
  <c r="B29" i="31"/>
  <c r="H28" i="31"/>
  <c r="F28" i="31"/>
  <c r="D28" i="31"/>
  <c r="B28" i="31"/>
  <c r="H27" i="31"/>
  <c r="G27" i="31"/>
  <c r="F27" i="31"/>
  <c r="E27" i="31"/>
  <c r="D27" i="31"/>
  <c r="C27" i="31"/>
  <c r="B27" i="31"/>
  <c r="H26" i="31"/>
  <c r="G26" i="31"/>
  <c r="F26" i="31"/>
  <c r="E26" i="31"/>
  <c r="D26" i="31"/>
  <c r="C26" i="31"/>
  <c r="B26" i="31"/>
  <c r="H25" i="31"/>
  <c r="G25" i="31"/>
  <c r="F25" i="31"/>
  <c r="E25" i="31"/>
  <c r="D25" i="31"/>
  <c r="C25" i="31"/>
  <c r="B25" i="31"/>
  <c r="H24" i="31"/>
  <c r="G24" i="31"/>
  <c r="F24" i="31"/>
  <c r="E24" i="31"/>
  <c r="D24" i="31"/>
  <c r="C24" i="31"/>
  <c r="B24" i="31"/>
  <c r="H23" i="31"/>
  <c r="G23" i="31"/>
  <c r="F23" i="31"/>
  <c r="E23" i="31"/>
  <c r="D23" i="31"/>
  <c r="C23" i="31"/>
  <c r="B23" i="31"/>
  <c r="H22" i="31"/>
  <c r="G22" i="31"/>
  <c r="F22" i="31"/>
  <c r="E22" i="31"/>
  <c r="D22" i="31"/>
  <c r="C22" i="31"/>
  <c r="B22" i="31"/>
  <c r="H21" i="31"/>
  <c r="G21" i="31"/>
  <c r="F21" i="31"/>
  <c r="E21" i="31"/>
  <c r="D21" i="31"/>
  <c r="C21" i="31"/>
  <c r="B21" i="31"/>
  <c r="H20" i="31"/>
  <c r="G20" i="31"/>
  <c r="F20" i="31"/>
  <c r="E20" i="31"/>
  <c r="D20" i="31"/>
  <c r="C20" i="31"/>
  <c r="B20" i="31"/>
  <c r="H19" i="31"/>
  <c r="G19" i="31"/>
  <c r="F19" i="31"/>
  <c r="E19" i="31"/>
  <c r="D19" i="31"/>
  <c r="C19" i="31"/>
  <c r="B19" i="31"/>
  <c r="H18" i="31"/>
  <c r="G18" i="31"/>
  <c r="F18" i="31"/>
  <c r="E18" i="31"/>
  <c r="D18" i="31"/>
  <c r="C18" i="31"/>
  <c r="B18" i="31"/>
  <c r="H17" i="31"/>
  <c r="G17" i="31"/>
  <c r="F17" i="31"/>
  <c r="E17" i="31"/>
  <c r="D17" i="31"/>
  <c r="C17" i="31"/>
  <c r="B17" i="31"/>
  <c r="H16" i="31"/>
  <c r="G16" i="31"/>
  <c r="F16" i="31"/>
  <c r="E16" i="31"/>
  <c r="D16" i="31"/>
  <c r="C16" i="31"/>
  <c r="B16" i="31"/>
  <c r="H15" i="31"/>
  <c r="G15" i="31"/>
  <c r="F15" i="31"/>
  <c r="E15" i="31"/>
  <c r="D15" i="31"/>
  <c r="C15" i="31"/>
  <c r="B15" i="31"/>
  <c r="H14" i="31"/>
  <c r="G14" i="31"/>
  <c r="F14" i="31"/>
  <c r="E14" i="31"/>
  <c r="D14" i="31"/>
  <c r="C14" i="31"/>
  <c r="B14" i="31"/>
  <c r="H13" i="31"/>
  <c r="G13" i="31"/>
  <c r="F13" i="31"/>
  <c r="E13" i="31"/>
  <c r="D13" i="31"/>
  <c r="C13" i="31"/>
  <c r="B13" i="31"/>
  <c r="H12" i="31"/>
  <c r="G12" i="31"/>
  <c r="F12" i="31"/>
  <c r="E12" i="31"/>
  <c r="D12" i="31"/>
  <c r="C12" i="31"/>
  <c r="B12" i="31"/>
  <c r="H11" i="31"/>
  <c r="G11" i="31"/>
  <c r="F11" i="31"/>
  <c r="E11" i="31"/>
  <c r="D11" i="31"/>
  <c r="C11" i="31"/>
  <c r="B11" i="31"/>
  <c r="H10" i="31"/>
  <c r="G10" i="31"/>
  <c r="F10" i="31"/>
  <c r="E10" i="31"/>
  <c r="D10" i="31"/>
  <c r="C10" i="31"/>
  <c r="B10" i="31"/>
  <c r="H9" i="31"/>
  <c r="G9" i="31"/>
  <c r="F9" i="31"/>
  <c r="E9" i="31"/>
  <c r="D9" i="31"/>
  <c r="C9" i="31"/>
  <c r="B9" i="31"/>
  <c r="H8" i="31"/>
  <c r="G8" i="31"/>
  <c r="F8" i="31"/>
  <c r="E8" i="31"/>
  <c r="D8" i="31"/>
  <c r="C8" i="31"/>
  <c r="B8" i="31"/>
  <c r="H7" i="31"/>
  <c r="G7" i="31"/>
  <c r="F7" i="31"/>
  <c r="E7" i="31"/>
  <c r="D7" i="31"/>
  <c r="C7" i="31"/>
  <c r="B7" i="31"/>
  <c r="H6" i="31"/>
  <c r="G6" i="31"/>
  <c r="F6" i="31"/>
  <c r="E6" i="31"/>
  <c r="D6" i="31"/>
  <c r="C6" i="31"/>
  <c r="B6" i="31"/>
  <c r="H5" i="31"/>
  <c r="G5" i="31"/>
  <c r="F5" i="31"/>
  <c r="E5" i="31"/>
  <c r="D5" i="31"/>
  <c r="C5" i="31"/>
  <c r="B5" i="31"/>
  <c r="H4" i="31"/>
  <c r="G4" i="31"/>
  <c r="F4" i="31"/>
  <c r="E4" i="31"/>
  <c r="D4" i="31"/>
  <c r="C4" i="31"/>
  <c r="B4" i="31"/>
  <c r="H40" i="30" l="1"/>
  <c r="G40" i="30"/>
  <c r="F40" i="30"/>
  <c r="E40" i="30"/>
  <c r="D40" i="30"/>
  <c r="C40" i="30"/>
  <c r="B40" i="30"/>
  <c r="H39" i="30"/>
  <c r="G39" i="30"/>
  <c r="F39" i="30"/>
  <c r="E39" i="30"/>
  <c r="D39" i="30"/>
  <c r="C39" i="30"/>
  <c r="B39" i="30"/>
  <c r="H38" i="30"/>
  <c r="G38" i="30"/>
  <c r="F38" i="30"/>
  <c r="E38" i="30"/>
  <c r="D38" i="30"/>
  <c r="C38" i="30"/>
  <c r="B38" i="30"/>
  <c r="H37" i="30"/>
  <c r="G37" i="30"/>
  <c r="F37" i="30"/>
  <c r="E37" i="30"/>
  <c r="D37" i="30"/>
  <c r="C37" i="30"/>
  <c r="B37" i="30"/>
  <c r="H35" i="30"/>
  <c r="G35" i="30"/>
  <c r="F35" i="30"/>
  <c r="E35" i="30"/>
  <c r="D35" i="30"/>
  <c r="C35" i="30"/>
  <c r="B35" i="30"/>
  <c r="H34" i="30"/>
  <c r="F34" i="30"/>
  <c r="D34" i="30"/>
  <c r="B34" i="30"/>
  <c r="H33" i="30"/>
  <c r="G33" i="30"/>
  <c r="F33" i="30"/>
  <c r="E33" i="30"/>
  <c r="D33" i="30"/>
  <c r="C33" i="30"/>
  <c r="B33" i="30"/>
  <c r="H32" i="30"/>
  <c r="G32" i="30"/>
  <c r="F32" i="30"/>
  <c r="E32" i="30"/>
  <c r="D32" i="30"/>
  <c r="C32" i="30"/>
  <c r="B32" i="30"/>
  <c r="H31" i="30"/>
  <c r="F31" i="30"/>
  <c r="D31" i="30"/>
  <c r="B31" i="30"/>
  <c r="H30" i="30"/>
  <c r="G30" i="30"/>
  <c r="F30" i="30"/>
  <c r="E30" i="30"/>
  <c r="D30" i="30"/>
  <c r="C30" i="30"/>
  <c r="B30" i="30"/>
  <c r="H29" i="30"/>
  <c r="G29" i="30"/>
  <c r="F29" i="30"/>
  <c r="E29" i="30"/>
  <c r="D29" i="30"/>
  <c r="C29" i="30"/>
  <c r="B29" i="30"/>
  <c r="H28" i="30"/>
  <c r="F28" i="30"/>
  <c r="D28" i="30"/>
  <c r="B28" i="30"/>
  <c r="H27" i="30"/>
  <c r="G27" i="30"/>
  <c r="F27" i="30"/>
  <c r="E27" i="30"/>
  <c r="D27" i="30"/>
  <c r="C27" i="30"/>
  <c r="B27" i="30"/>
  <c r="H26" i="30"/>
  <c r="G26" i="30"/>
  <c r="F26" i="30"/>
  <c r="E26" i="30"/>
  <c r="D26" i="30"/>
  <c r="C26" i="30"/>
  <c r="B26" i="30"/>
  <c r="H25" i="30"/>
  <c r="G25" i="30"/>
  <c r="F25" i="30"/>
  <c r="E25" i="30"/>
  <c r="D25" i="30"/>
  <c r="C25" i="30"/>
  <c r="B25" i="30"/>
  <c r="H24" i="30"/>
  <c r="G24" i="30"/>
  <c r="F24" i="30"/>
  <c r="E24" i="30"/>
  <c r="D24" i="30"/>
  <c r="C24" i="30"/>
  <c r="B24" i="30"/>
  <c r="H23" i="30"/>
  <c r="G23" i="30"/>
  <c r="F23" i="30"/>
  <c r="E23" i="30"/>
  <c r="D23" i="30"/>
  <c r="C23" i="30"/>
  <c r="B23" i="30"/>
  <c r="H22" i="30"/>
  <c r="G22" i="30"/>
  <c r="F22" i="30"/>
  <c r="E22" i="30"/>
  <c r="D22" i="30"/>
  <c r="C22" i="30"/>
  <c r="B22" i="30"/>
  <c r="H21" i="30"/>
  <c r="G21" i="30"/>
  <c r="F21" i="30"/>
  <c r="E21" i="30"/>
  <c r="D21" i="30"/>
  <c r="C21" i="30"/>
  <c r="B21" i="30"/>
  <c r="H20" i="30"/>
  <c r="G20" i="30"/>
  <c r="F20" i="30"/>
  <c r="E20" i="30"/>
  <c r="D20" i="30"/>
  <c r="C20" i="30"/>
  <c r="B20" i="30"/>
  <c r="H19" i="30"/>
  <c r="G19" i="30"/>
  <c r="F19" i="30"/>
  <c r="E19" i="30"/>
  <c r="D19" i="30"/>
  <c r="C19" i="30"/>
  <c r="B19" i="30"/>
  <c r="H18" i="30"/>
  <c r="G18" i="30"/>
  <c r="F18" i="30"/>
  <c r="E18" i="30"/>
  <c r="D18" i="30"/>
  <c r="C18" i="30"/>
  <c r="B18" i="30"/>
  <c r="H17" i="30"/>
  <c r="G17" i="30"/>
  <c r="F17" i="30"/>
  <c r="E17" i="30"/>
  <c r="D17" i="30"/>
  <c r="C17" i="30"/>
  <c r="B17" i="30"/>
  <c r="H16" i="30"/>
  <c r="G16" i="30"/>
  <c r="F16" i="30"/>
  <c r="E16" i="30"/>
  <c r="D16" i="30"/>
  <c r="C16" i="30"/>
  <c r="B16" i="30"/>
  <c r="H15" i="30"/>
  <c r="G15" i="30"/>
  <c r="F15" i="30"/>
  <c r="E15" i="30"/>
  <c r="D15" i="30"/>
  <c r="C15" i="30"/>
  <c r="B15" i="30"/>
  <c r="H14" i="30"/>
  <c r="G14" i="30"/>
  <c r="F14" i="30"/>
  <c r="E14" i="30"/>
  <c r="D14" i="30"/>
  <c r="C14" i="30"/>
  <c r="B14" i="30"/>
  <c r="H13" i="30"/>
  <c r="G13" i="30"/>
  <c r="F13" i="30"/>
  <c r="E13" i="30"/>
  <c r="D13" i="30"/>
  <c r="C13" i="30"/>
  <c r="B13" i="30"/>
  <c r="H12" i="30"/>
  <c r="G12" i="30"/>
  <c r="F12" i="30"/>
  <c r="E12" i="30"/>
  <c r="D12" i="30"/>
  <c r="C12" i="30"/>
  <c r="B12" i="30"/>
  <c r="H11" i="30"/>
  <c r="G11" i="30"/>
  <c r="F11" i="30"/>
  <c r="E11" i="30"/>
  <c r="D11" i="30"/>
  <c r="C11" i="30"/>
  <c r="B11" i="30"/>
  <c r="H10" i="30"/>
  <c r="G10" i="30"/>
  <c r="F10" i="30"/>
  <c r="E10" i="30"/>
  <c r="D10" i="30"/>
  <c r="C10" i="30"/>
  <c r="B10" i="30"/>
  <c r="H9" i="30"/>
  <c r="G9" i="30"/>
  <c r="F9" i="30"/>
  <c r="E9" i="30"/>
  <c r="D9" i="30"/>
  <c r="C9" i="30"/>
  <c r="B9" i="30"/>
  <c r="H8" i="30"/>
  <c r="G8" i="30"/>
  <c r="F8" i="30"/>
  <c r="E8" i="30"/>
  <c r="D8" i="30"/>
  <c r="C8" i="30"/>
  <c r="B8" i="30"/>
  <c r="H7" i="30"/>
  <c r="G7" i="30"/>
  <c r="F7" i="30"/>
  <c r="E7" i="30"/>
  <c r="D7" i="30"/>
  <c r="C7" i="30"/>
  <c r="B7" i="30"/>
  <c r="H6" i="30"/>
  <c r="G6" i="30"/>
  <c r="F6" i="30"/>
  <c r="E6" i="30"/>
  <c r="D6" i="30"/>
  <c r="C6" i="30"/>
  <c r="B6" i="30"/>
  <c r="H5" i="30"/>
  <c r="G5" i="30"/>
  <c r="F5" i="30"/>
  <c r="E5" i="30"/>
  <c r="D5" i="30"/>
  <c r="C5" i="30"/>
  <c r="B5" i="30"/>
  <c r="H4" i="30"/>
  <c r="G4" i="30"/>
  <c r="F4" i="30"/>
  <c r="E4" i="30"/>
  <c r="D4" i="30"/>
  <c r="C4" i="30"/>
  <c r="B4" i="30"/>
  <c r="H40" i="29"/>
  <c r="G40" i="29"/>
  <c r="F40" i="29"/>
  <c r="E40" i="29"/>
  <c r="D40" i="29"/>
  <c r="C40" i="29"/>
  <c r="B40" i="29"/>
  <c r="H39" i="29"/>
  <c r="G39" i="29"/>
  <c r="F39" i="29"/>
  <c r="E39" i="29"/>
  <c r="D39" i="29"/>
  <c r="C39" i="29"/>
  <c r="B39" i="29"/>
  <c r="H38" i="29"/>
  <c r="G38" i="29"/>
  <c r="F38" i="29"/>
  <c r="E38" i="29"/>
  <c r="D38" i="29"/>
  <c r="C38" i="29"/>
  <c r="B38" i="29"/>
  <c r="H37" i="29"/>
  <c r="G37" i="29"/>
  <c r="F37" i="29"/>
  <c r="E37" i="29"/>
  <c r="D37" i="29"/>
  <c r="C37" i="29"/>
  <c r="B37" i="29"/>
  <c r="H35" i="29"/>
  <c r="G35" i="29"/>
  <c r="F35" i="29"/>
  <c r="E35" i="29"/>
  <c r="D35" i="29"/>
  <c r="C35" i="29"/>
  <c r="B35" i="29"/>
  <c r="H34" i="29"/>
  <c r="F34" i="29"/>
  <c r="D34" i="29"/>
  <c r="B34" i="29"/>
  <c r="H33" i="29"/>
  <c r="G33" i="29"/>
  <c r="F33" i="29"/>
  <c r="E33" i="29"/>
  <c r="D33" i="29"/>
  <c r="C33" i="29"/>
  <c r="B33" i="29"/>
  <c r="H32" i="29"/>
  <c r="G32" i="29"/>
  <c r="F32" i="29"/>
  <c r="E32" i="29"/>
  <c r="D32" i="29"/>
  <c r="C32" i="29"/>
  <c r="B32" i="29"/>
  <c r="H31" i="29"/>
  <c r="F31" i="29"/>
  <c r="D31" i="29"/>
  <c r="B31" i="29"/>
  <c r="H30" i="29"/>
  <c r="G30" i="29"/>
  <c r="F30" i="29"/>
  <c r="E30" i="29"/>
  <c r="D30" i="29"/>
  <c r="C30" i="29"/>
  <c r="B30" i="29"/>
  <c r="H29" i="29"/>
  <c r="G29" i="29"/>
  <c r="F29" i="29"/>
  <c r="E29" i="29"/>
  <c r="D29" i="29"/>
  <c r="C29" i="29"/>
  <c r="B29" i="29"/>
  <c r="H28" i="29"/>
  <c r="F28" i="29"/>
  <c r="D28" i="29"/>
  <c r="B28" i="29"/>
  <c r="H27" i="29"/>
  <c r="G27" i="29"/>
  <c r="F27" i="29"/>
  <c r="E27" i="29"/>
  <c r="D27" i="29"/>
  <c r="C27" i="29"/>
  <c r="B27" i="29"/>
  <c r="H26" i="29"/>
  <c r="G26" i="29"/>
  <c r="F26" i="29"/>
  <c r="E26" i="29"/>
  <c r="D26" i="29"/>
  <c r="C26" i="29"/>
  <c r="B26" i="29"/>
  <c r="H25" i="29"/>
  <c r="G25" i="29"/>
  <c r="F25" i="29"/>
  <c r="E25" i="29"/>
  <c r="D25" i="29"/>
  <c r="C25" i="29"/>
  <c r="B25" i="29"/>
  <c r="H24" i="29"/>
  <c r="G24" i="29"/>
  <c r="F24" i="29"/>
  <c r="E24" i="29"/>
  <c r="D24" i="29"/>
  <c r="C24" i="29"/>
  <c r="B24" i="29"/>
  <c r="H23" i="29"/>
  <c r="G23" i="29"/>
  <c r="F23" i="29"/>
  <c r="E23" i="29"/>
  <c r="D23" i="29"/>
  <c r="C23" i="29"/>
  <c r="B23" i="29"/>
  <c r="H22" i="29"/>
  <c r="G22" i="29"/>
  <c r="F22" i="29"/>
  <c r="E22" i="29"/>
  <c r="D22" i="29"/>
  <c r="C22" i="29"/>
  <c r="B22" i="29"/>
  <c r="H21" i="29"/>
  <c r="G21" i="29"/>
  <c r="F21" i="29"/>
  <c r="E21" i="29"/>
  <c r="D21" i="29"/>
  <c r="C21" i="29"/>
  <c r="B21" i="29"/>
  <c r="H20" i="29"/>
  <c r="G20" i="29"/>
  <c r="F20" i="29"/>
  <c r="E20" i="29"/>
  <c r="D20" i="29"/>
  <c r="C20" i="29"/>
  <c r="B20" i="29"/>
  <c r="H19" i="29"/>
  <c r="G19" i="29"/>
  <c r="F19" i="29"/>
  <c r="E19" i="29"/>
  <c r="D19" i="29"/>
  <c r="C19" i="29"/>
  <c r="B19" i="29"/>
  <c r="H18" i="29"/>
  <c r="G18" i="29"/>
  <c r="F18" i="29"/>
  <c r="E18" i="29"/>
  <c r="D18" i="29"/>
  <c r="C18" i="29"/>
  <c r="B18" i="29"/>
  <c r="H17" i="29"/>
  <c r="G17" i="29"/>
  <c r="F17" i="29"/>
  <c r="E17" i="29"/>
  <c r="D17" i="29"/>
  <c r="C17" i="29"/>
  <c r="B17" i="29"/>
  <c r="H16" i="29"/>
  <c r="G16" i="29"/>
  <c r="F16" i="29"/>
  <c r="E16" i="29"/>
  <c r="D16" i="29"/>
  <c r="C16" i="29"/>
  <c r="B16" i="29"/>
  <c r="H15" i="29"/>
  <c r="G15" i="29"/>
  <c r="F15" i="29"/>
  <c r="E15" i="29"/>
  <c r="D15" i="29"/>
  <c r="C15" i="29"/>
  <c r="B15" i="29"/>
  <c r="H14" i="29"/>
  <c r="G14" i="29"/>
  <c r="F14" i="29"/>
  <c r="E14" i="29"/>
  <c r="D14" i="29"/>
  <c r="C14" i="29"/>
  <c r="B14" i="29"/>
  <c r="H13" i="29"/>
  <c r="G13" i="29"/>
  <c r="F13" i="29"/>
  <c r="E13" i="29"/>
  <c r="D13" i="29"/>
  <c r="C13" i="29"/>
  <c r="B13" i="29"/>
  <c r="H12" i="29"/>
  <c r="G12" i="29"/>
  <c r="F12" i="29"/>
  <c r="E12" i="29"/>
  <c r="D12" i="29"/>
  <c r="C12" i="29"/>
  <c r="B12" i="29"/>
  <c r="H11" i="29"/>
  <c r="G11" i="29"/>
  <c r="F11" i="29"/>
  <c r="E11" i="29"/>
  <c r="D11" i="29"/>
  <c r="C11" i="29"/>
  <c r="B11" i="29"/>
  <c r="H10" i="29"/>
  <c r="G10" i="29"/>
  <c r="F10" i="29"/>
  <c r="E10" i="29"/>
  <c r="D10" i="29"/>
  <c r="C10" i="29"/>
  <c r="B10" i="29"/>
  <c r="H9" i="29"/>
  <c r="G9" i="29"/>
  <c r="F9" i="29"/>
  <c r="E9" i="29"/>
  <c r="D9" i="29"/>
  <c r="C9" i="29"/>
  <c r="B9" i="29"/>
  <c r="H8" i="29"/>
  <c r="G8" i="29"/>
  <c r="F8" i="29"/>
  <c r="E8" i="29"/>
  <c r="D8" i="29"/>
  <c r="C8" i="29"/>
  <c r="B8" i="29"/>
  <c r="H7" i="29"/>
  <c r="G7" i="29"/>
  <c r="F7" i="29"/>
  <c r="E7" i="29"/>
  <c r="D7" i="29"/>
  <c r="C7" i="29"/>
  <c r="B7" i="29"/>
  <c r="H6" i="29"/>
  <c r="G6" i="29"/>
  <c r="F6" i="29"/>
  <c r="E6" i="29"/>
  <c r="D6" i="29"/>
  <c r="C6" i="29"/>
  <c r="B6" i="29"/>
  <c r="H5" i="29"/>
  <c r="G5" i="29"/>
  <c r="F5" i="29"/>
  <c r="E5" i="29"/>
  <c r="D5" i="29"/>
  <c r="C5" i="29"/>
  <c r="B5" i="29"/>
  <c r="H4" i="29"/>
  <c r="G4" i="29"/>
  <c r="F4" i="29"/>
  <c r="E4" i="29"/>
  <c r="D4" i="29"/>
  <c r="C4" i="29"/>
  <c r="B4" i="29"/>
  <c r="J32" i="26" l="1"/>
  <c r="J34" i="26" s="1"/>
  <c r="J33" i="26"/>
  <c r="J36" i="26"/>
  <c r="J37" i="26"/>
  <c r="J41" i="26"/>
  <c r="J42" i="26"/>
  <c r="J43" i="26"/>
  <c r="J44" i="26"/>
  <c r="J45" i="26"/>
  <c r="J49" i="26"/>
  <c r="J50" i="26"/>
  <c r="J51" i="26"/>
  <c r="J52" i="26"/>
  <c r="J53" i="26"/>
  <c r="I53" i="26" l="1"/>
  <c r="H53" i="26"/>
  <c r="G53" i="26"/>
  <c r="F53" i="26"/>
  <c r="E53" i="26"/>
  <c r="D53" i="26"/>
  <c r="C53" i="26"/>
  <c r="I52" i="26"/>
  <c r="H52" i="26"/>
  <c r="G52" i="26"/>
  <c r="F52" i="26"/>
  <c r="E52" i="26"/>
  <c r="D52" i="26"/>
  <c r="C52" i="26"/>
  <c r="I51" i="26"/>
  <c r="H51" i="26"/>
  <c r="G51" i="26"/>
  <c r="F51" i="26"/>
  <c r="E51" i="26"/>
  <c r="D51" i="26"/>
  <c r="C51" i="26"/>
  <c r="I50" i="26"/>
  <c r="H50" i="26"/>
  <c r="G50" i="26"/>
  <c r="F50" i="26"/>
  <c r="E50" i="26"/>
  <c r="D50" i="26"/>
  <c r="C50" i="26"/>
  <c r="I49" i="26"/>
  <c r="H49" i="26"/>
  <c r="G49" i="26"/>
  <c r="F49" i="26"/>
  <c r="E49" i="26"/>
  <c r="D49" i="26"/>
  <c r="C49" i="26"/>
  <c r="D34" i="26" l="1"/>
  <c r="E34" i="26"/>
  <c r="F34" i="26"/>
  <c r="G34" i="26"/>
  <c r="H34" i="26"/>
  <c r="I34" i="26"/>
  <c r="C34" i="26"/>
  <c r="D32" i="26"/>
  <c r="E32" i="26"/>
  <c r="F32" i="26"/>
  <c r="G32" i="26"/>
  <c r="H32" i="26"/>
  <c r="I32" i="26"/>
  <c r="D33" i="26"/>
  <c r="E33" i="26"/>
  <c r="F33" i="26"/>
  <c r="G33" i="26"/>
  <c r="H33" i="26"/>
  <c r="I33" i="26"/>
  <c r="C33" i="26"/>
  <c r="C32" i="26"/>
  <c r="I45" i="26" l="1"/>
  <c r="H45" i="26"/>
  <c r="G45" i="26"/>
  <c r="F45" i="26"/>
  <c r="E45" i="26"/>
  <c r="D45" i="26"/>
  <c r="C45" i="26"/>
  <c r="I44" i="26"/>
  <c r="H44" i="26"/>
  <c r="G44" i="26"/>
  <c r="F44" i="26"/>
  <c r="E44" i="26"/>
  <c r="D44" i="26"/>
  <c r="C44" i="26"/>
  <c r="I43" i="26"/>
  <c r="H43" i="26"/>
  <c r="G43" i="26"/>
  <c r="F43" i="26"/>
  <c r="E43" i="26"/>
  <c r="D43" i="26"/>
  <c r="C43" i="26"/>
  <c r="I42" i="26"/>
  <c r="H42" i="26"/>
  <c r="G42" i="26"/>
  <c r="F42" i="26"/>
  <c r="E42" i="26"/>
  <c r="D42" i="26"/>
  <c r="C42" i="26"/>
  <c r="I41" i="26"/>
  <c r="H41" i="26"/>
  <c r="G41" i="26"/>
  <c r="F41" i="26"/>
  <c r="E41" i="26"/>
  <c r="D41" i="26"/>
  <c r="C41" i="26"/>
  <c r="D37" i="26"/>
  <c r="E37" i="26" s="1"/>
  <c r="F37" i="26" s="1"/>
  <c r="G37" i="26" s="1"/>
  <c r="H37" i="26" s="1"/>
  <c r="I37" i="26" s="1"/>
  <c r="F36" i="26"/>
  <c r="G36" i="26" s="1"/>
  <c r="H36" i="26" s="1"/>
  <c r="I36" i="26" s="1"/>
  <c r="E36" i="26"/>
  <c r="D36" i="26"/>
  <c r="A5" i="20" l="1"/>
</calcChain>
</file>

<file path=xl/sharedStrings.xml><?xml version="1.0" encoding="utf-8"?>
<sst xmlns="http://schemas.openxmlformats.org/spreadsheetml/2006/main" count="699" uniqueCount="270">
  <si>
    <t>Ensemble</t>
  </si>
  <si>
    <t>Départements</t>
  </si>
  <si>
    <t>Dépenses de fonctionnement</t>
  </si>
  <si>
    <t>Recettes de fonctionnement</t>
  </si>
  <si>
    <t>GFP</t>
  </si>
  <si>
    <t>Bloc communal</t>
  </si>
  <si>
    <t>Communes</t>
  </si>
  <si>
    <t>Frais de personnel</t>
  </si>
  <si>
    <t>Achats et charges externes</t>
  </si>
  <si>
    <t>Charges financières</t>
  </si>
  <si>
    <t>Dépenses d'intervention</t>
  </si>
  <si>
    <t>Autres dépenses de fonctionnement</t>
  </si>
  <si>
    <t>Impôts et taxes</t>
  </si>
  <si>
    <t>Concours de l'État</t>
  </si>
  <si>
    <t>Subventions reçues et participations</t>
  </si>
  <si>
    <t>Recettes d'investissement 
(hors emprunts)</t>
  </si>
  <si>
    <t>Épargne 
brute</t>
  </si>
  <si>
    <t>Encours 
de dette</t>
  </si>
  <si>
    <t>TAUX DE CROISSANCE ANNUELS DES DEPENSES DE FONCTIONNEMENT</t>
  </si>
  <si>
    <t>Secteur communal</t>
  </si>
  <si>
    <t>SELON LE TYPE DE COLLECTIVITES</t>
  </si>
  <si>
    <t>Évolution des dépenses et des recettes de l'ensemble des collectivités, par nature des opérations</t>
  </si>
  <si>
    <t>Autres recettes</t>
  </si>
  <si>
    <t>Dépenses d'investissement</t>
  </si>
  <si>
    <t>Épargne brute</t>
  </si>
  <si>
    <t>Recettes d'investissement</t>
  </si>
  <si>
    <t>Emprunts</t>
  </si>
  <si>
    <t>Remboursements</t>
  </si>
  <si>
    <t>EPCI</t>
  </si>
  <si>
    <t>Régions hors Corse</t>
  </si>
  <si>
    <t>Départements hors Corse</t>
  </si>
  <si>
    <t>Départements hors Martinique et Guyane</t>
  </si>
  <si>
    <t>Graphique 8</t>
  </si>
  <si>
    <t>Ensemble des collectivités</t>
  </si>
  <si>
    <t>Décomposition selon le niveau de collectivités</t>
  </si>
  <si>
    <t>Sources : DGCL. Données : DGFiP, comptes de gestion.</t>
  </si>
  <si>
    <t>DÉPENSES DE FONCTIONNEMENT</t>
  </si>
  <si>
    <t>Ventes de biens et services</t>
  </si>
  <si>
    <t>Graphique 9 - Taux d'épargne brute, selon le niveau de collectivités</t>
  </si>
  <si>
    <t>Graphique 10</t>
  </si>
  <si>
    <t>Graphique 11</t>
  </si>
  <si>
    <t>Régions et CTU</t>
  </si>
  <si>
    <t>Ensemble des recettes de fonctionnement</t>
  </si>
  <si>
    <t xml:space="preserve">ou : </t>
  </si>
  <si>
    <t>Indice 100 en 2014</t>
  </si>
  <si>
    <t>Flux et stockes de dette</t>
  </si>
  <si>
    <t>Dette</t>
  </si>
  <si>
    <t>TAUX DE CROISSANCE ANNUELS DES RECETTES DE FONCTIONNEMENT</t>
  </si>
  <si>
    <t>En Md€</t>
  </si>
  <si>
    <t>Le Système SAS</t>
  </si>
  <si>
    <t>FP</t>
  </si>
  <si>
    <t>Frais de Personnel</t>
  </si>
  <si>
    <t>DF6411</t>
  </si>
  <si>
    <t>Titulaires</t>
  </si>
  <si>
    <t>DF6413</t>
  </si>
  <si>
    <t>Non titul</t>
  </si>
  <si>
    <t>DF6416</t>
  </si>
  <si>
    <t>Contrats aidés</t>
  </si>
  <si>
    <t>DF6417</t>
  </si>
  <si>
    <t>Apprentis</t>
  </si>
  <si>
    <t>En indice</t>
  </si>
  <si>
    <t>Contractuels</t>
  </si>
  <si>
    <t>Fonctionnaires</t>
  </si>
  <si>
    <t>Rémunération des apprentis, en M€</t>
  </si>
  <si>
    <t>Rémunérations par statut</t>
  </si>
  <si>
    <t>Etudes</t>
  </si>
  <si>
    <t>Relations publiques</t>
  </si>
  <si>
    <t>Alimentation</t>
  </si>
  <si>
    <t>Honoraires</t>
  </si>
  <si>
    <t>Combustibles et carburants</t>
  </si>
  <si>
    <t>Transports</t>
  </si>
  <si>
    <t>Déplacements</t>
  </si>
  <si>
    <t>En niveau</t>
  </si>
  <si>
    <t>Contr / total</t>
  </si>
  <si>
    <t>Achats et charges des communes</t>
  </si>
  <si>
    <t>Répunération des contrats aidés</t>
  </si>
  <si>
    <t>Dépenses d'investissement (hors remboursements)</t>
  </si>
  <si>
    <t>Graphique 1 : Taux de croissance annuels des principaux agrégats comptables des collectivités locales</t>
  </si>
  <si>
    <t>&lt; 500 h</t>
  </si>
  <si>
    <t>&lt; 25.000 h</t>
  </si>
  <si>
    <t>25-50.000 h</t>
  </si>
  <si>
    <t>50-100.000 h</t>
  </si>
  <si>
    <t>100-200.000 h</t>
  </si>
  <si>
    <t>&gt;200.000 h</t>
  </si>
  <si>
    <t>Taux de croissance des DF selon la taille</t>
  </si>
  <si>
    <t>500-3500 h</t>
  </si>
  <si>
    <t>10-50.000 h</t>
  </si>
  <si>
    <t>&gt; 50 000 h</t>
  </si>
  <si>
    <t>3500-10.000 h</t>
  </si>
  <si>
    <t>Taux de croissance des RF selon la taille</t>
  </si>
  <si>
    <t>Taux de croissance de l'épargne brute selon la taille</t>
  </si>
  <si>
    <t>0-200 h</t>
  </si>
  <si>
    <t>200-500 h</t>
  </si>
  <si>
    <t>500-1000 h</t>
  </si>
  <si>
    <t>1000-2000 h</t>
  </si>
  <si>
    <t>2000-3500 h</t>
  </si>
  <si>
    <t>3500-5000 h</t>
  </si>
  <si>
    <t>5000-10.000 h</t>
  </si>
  <si>
    <t>10-20.000 h</t>
  </si>
  <si>
    <t>20-50.000 h</t>
  </si>
  <si>
    <t>&gt;=100.000 h</t>
  </si>
  <si>
    <t>EB</t>
  </si>
  <si>
    <t>(en milliards d'euros)</t>
  </si>
  <si>
    <t>Valeurs provisoires</t>
  </si>
  <si>
    <t>Budgets principaux</t>
  </si>
  <si>
    <t>2020 / 2019</t>
  </si>
  <si>
    <t>2021 / 2020</t>
  </si>
  <si>
    <t>DÉPENSES DE FONCTIONNEMENT (1)</t>
  </si>
  <si>
    <t>RECETTES DE FONCTIONNEMENT (2)</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</si>
  <si>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</si>
  <si>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</si>
  <si>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</si>
  <si>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</si>
  <si>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</si>
  <si>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</si>
  <si>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</si>
  <si>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</si>
  <si>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</si>
  <si>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</si>
  <si>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</si>
  <si>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</si>
  <si>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</si>
  <si>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</si>
  <si>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</si>
  <si>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</si>
  <si>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</si>
  <si>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</si>
  <si>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</si>
  <si>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</si>
  <si>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r>
      <t>Dette au 31 décembre (12)</t>
    </r>
    <r>
      <rPr>
        <b/>
        <vertAlign val="superscript"/>
        <sz val="11"/>
        <rFont val="Arial"/>
        <family val="2"/>
      </rPr>
      <t xml:space="preserve"> (b)</t>
    </r>
  </si>
  <si>
    <t>Ratios</t>
  </si>
  <si>
    <t>Taux d'épargne brute = (3) / (2)</t>
  </si>
  <si>
    <t xml:space="preserve">Taux d'épargne nette = [(3)-(8)] / (2) </t>
  </si>
  <si>
    <t>Taux d'endettement = (12) / (2)</t>
  </si>
  <si>
    <t>Capacité de désendettement = (12) / (3)</t>
  </si>
  <si>
    <t>(a) Y compris métropole de Lyon, métropole du grand Paris (MGP) et établissements publics territoriaux (EPT) de la MGP.</t>
  </si>
  <si>
    <t>(b) La dette de l'année N n'est pas exactement égale à la dette de l'année N-1 augmentée du flux net de dette de l'année N, du fait de certaines différences conceptuelles entre le stock et les flux reportés ici.</t>
  </si>
  <si>
    <t>(c) Évolution calculée à périmètre constant c'est-à-dire hors Ville de Paris.</t>
  </si>
  <si>
    <t>Estimation</t>
  </si>
  <si>
    <t>Autres dépenses d'investissement</t>
  </si>
  <si>
    <t>Dotations et subventions d'investissement</t>
  </si>
  <si>
    <t>Flux net de dette =(9)-(8)</t>
  </si>
  <si>
    <t>(a) Hors collectivités territoriales uniques (CTU) de Martinique et Guyane à partir de 2016 et de Corse à partir de 2018.</t>
  </si>
  <si>
    <r>
      <t xml:space="preserve">2019 / 2018 
à champ constant </t>
    </r>
    <r>
      <rPr>
        <b/>
        <vertAlign val="superscript"/>
        <sz val="11"/>
        <rFont val="Arial"/>
        <family val="2"/>
      </rPr>
      <t>(c)</t>
    </r>
  </si>
  <si>
    <r>
      <t xml:space="preserve">2019 </t>
    </r>
    <r>
      <rPr>
        <b/>
        <vertAlign val="superscript"/>
        <sz val="11"/>
        <rFont val="Arial"/>
        <family val="2"/>
      </rPr>
      <t>(d)</t>
    </r>
  </si>
  <si>
    <t>(c) Évolution calculée à périmètre constant c'est-à-dire hors Paris.</t>
  </si>
  <si>
    <t>(d) La Ville de Paris, créée en 2019 en lieu et place du département et de la commune de Paris, est considérée comme une commune.</t>
  </si>
  <si>
    <t>2019 / 2018</t>
  </si>
  <si>
    <r>
      <t>Dette au 31 décembre (12)</t>
    </r>
    <r>
      <rPr>
        <b/>
        <vertAlign val="superscript"/>
        <sz val="10"/>
        <rFont val="Arial"/>
        <family val="2"/>
      </rPr>
      <t xml:space="preserve"> (b)</t>
    </r>
  </si>
  <si>
    <t>(a) Y compris collectivités territoriales uniques (CTU) de Martinique et Guyane à partir de 2016 et de Corse à partir de 2018.</t>
  </si>
  <si>
    <t>(a) Y compris les établissements publics territoriaux (EPT) de la métropole du grand Paris (MGP).</t>
  </si>
  <si>
    <t>Source : DGCL - Données DGFIP. Budgets principaux.</t>
  </si>
  <si>
    <t>Dette au 31/12</t>
  </si>
  <si>
    <r>
      <t>Secteur communal (communes et groupements à fiscalité propre)</t>
    </r>
    <r>
      <rPr>
        <b/>
        <vertAlign val="superscript"/>
        <sz val="12"/>
        <rFont val="Arial"/>
        <family val="2"/>
      </rPr>
      <t xml:space="preserve"> (a)</t>
    </r>
    <r>
      <rPr>
        <b/>
        <sz val="12"/>
        <rFont val="Arial"/>
        <family val="2"/>
      </rPr>
      <t/>
    </r>
  </si>
  <si>
    <r>
      <t>Départements</t>
    </r>
    <r>
      <rPr>
        <b/>
        <vertAlign val="superscript"/>
        <sz val="12"/>
        <rFont val="Arial"/>
        <family val="2"/>
      </rPr>
      <t xml:space="preserve"> (a)</t>
    </r>
  </si>
  <si>
    <r>
      <t>Régions et des collectivités territoriales uniques (CTU)</t>
    </r>
    <r>
      <rPr>
        <b/>
        <vertAlign val="superscript"/>
        <sz val="12"/>
        <rFont val="Arial"/>
        <family val="2"/>
      </rPr>
      <t xml:space="preserve"> (a)</t>
    </r>
  </si>
  <si>
    <r>
      <t>Ensemble des collectivités territoriales et de leurs groupements à fiscalité propre</t>
    </r>
    <r>
      <rPr>
        <b/>
        <vertAlign val="superscript"/>
        <sz val="12"/>
        <rFont val="Arial"/>
        <family val="2"/>
      </rPr>
      <t xml:space="preserve"> (a)</t>
    </r>
  </si>
  <si>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</si>
  <si>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</si>
  <si>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</si>
  <si>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</si>
  <si>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</si>
  <si>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</si>
  <si>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</si>
  <si>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</si>
  <si>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</si>
  <si>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</si>
  <si>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</si>
  <si>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</si>
  <si>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</si>
  <si>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</si>
  <si>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débit net des comptes 60, 61, 62 (sauf 621)</t>
  </si>
  <si>
    <t>débit net des comptes 621, 631, 633, 64</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</si>
  <si>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</si>
  <si>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</si>
  <si>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</si>
  <si>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</si>
  <si>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</si>
  <si>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</si>
  <si>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</si>
  <si>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</si>
  <si>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</si>
  <si>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</si>
  <si>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</si>
  <si>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</si>
  <si>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</si>
  <si>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</si>
  <si>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</si>
  <si>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</si>
  <si>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</si>
  <si>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</si>
  <si>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</si>
  <si>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</si>
  <si>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crédit net du compte 73</t>
  </si>
  <si>
    <t>sans objet (pas de comptes 73)</t>
  </si>
  <si>
    <t>sans objet</t>
  </si>
  <si>
    <t>dont : Impôts locaux</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</si>
  <si>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</si>
  <si>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</si>
  <si>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731 et 7391</t>
  </si>
  <si>
    <t>dont : Fiscalité directe reversée du bloc communal (rmoindre recette pour les GFP, recette pour les communes)</t>
  </si>
  <si>
    <t>dont : crédit net des comptes 7321, 7328, 73921, 73928, 
et 65541 pour les communes de la MGP (moindres recettes) et 74752 pour les EPT de la MGP</t>
  </si>
  <si>
    <t>dont : crédit net des comptes 
7321 (sauf 73214), 7328, 73921 (sauf 739214), 73928</t>
  </si>
  <si>
    <t>: Autres impôts et taxes</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</si>
  <si>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</si>
  <si>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</si>
  <si>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</si>
  <si>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</si>
  <si>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</si>
  <si>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</si>
  <si>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</si>
  <si>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</si>
  <si>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</si>
  <si>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</si>
  <si>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</si>
  <si>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</si>
  <si>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</si>
  <si>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</si>
  <si>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</si>
  <si>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</si>
  <si>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</si>
  <si>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</si>
  <si>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</si>
  <si>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</si>
  <si>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</si>
  <si>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</si>
  <si>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crédit net du compte 70</t>
  </si>
  <si>
    <t>crédit net des comptes 70, 734, 7353</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</si>
  <si>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</si>
  <si>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</si>
  <si>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</si>
  <si>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</si>
  <si>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</si>
  <si>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</si>
  <si>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</si>
  <si>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</si>
  <si>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</si>
  <si>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</si>
  <si>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</si>
  <si>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</si>
  <si>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</si>
  <si>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</si>
  <si>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</si>
  <si>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</si>
  <si>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</si>
  <si>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</si>
  <si>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</si>
  <si>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</si>
  <si>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</si>
  <si>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</si>
  <si>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</si>
  <si>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</si>
  <si>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</si>
  <si>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</si>
  <si>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crédit du compte 10222</t>
  </si>
  <si>
    <t>Autres dotations et subventions</t>
  </si>
  <si>
    <t xml:space="preserve">crédit des comptes 102 (sauf 10222, 10229, 1027), 13 (sauf 139) </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</si>
  <si>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</si>
  <si>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</si>
  <si>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</si>
  <si>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solde créditeur du compte 16 (hors 1688 et 169)</t>
  </si>
  <si>
    <t xml:space="preserve">Remboursements d'emprunts </t>
  </si>
  <si>
    <t>débit du compte 16 (sauf 1645, 1688, 169) - GAD*</t>
  </si>
  <si>
    <t>crédit du compte 16 (sauf 1645, 1688, 169) - GAD*</t>
  </si>
  <si>
    <t>* hors refinancements et opérations de gestion de dette</t>
  </si>
  <si>
    <t>DEFINITION DES AGRÉGATS COMPTABLES - Opérations réelles - 2021</t>
  </si>
  <si>
    <t>Capacité ou besoin de financement</t>
  </si>
  <si>
    <t>Délai de désendettement, selon le niveau de collectivités</t>
  </si>
  <si>
    <t>Evolution des recettes de fonctionnement, selon la nature des recettes</t>
  </si>
  <si>
    <t>Evolution des dépenses de fonctionnement, selon la nature des dépenses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</si>
</sst>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
    <numFmt numFmtId="165" formatCode="\+0.00;\-0.00"/>
    <numFmt numFmtId="166" formatCode="0.0%"/>
    <numFmt numFmtId="167" formatCode="0.0"/>
    <numFmt numFmtId="168" formatCode="0.000"/>
    <numFmt numFmtId="169" formatCode="\+0.0&quot; pt&quot;;\-0.0&quot; pt&quot;"/>
    <numFmt numFmtId="170" formatCode="\+0.0&quot; &quot;%;\-0.0&quot; &quot;%"/>
    <numFmt numFmtId="171" formatCode="0.0&quot; ans&quot;"/>
    <numFmt numFmtId="172" formatCode="\+&quot; &quot;0.0&quot; an&quot;;\-&quot; &quot;0.0&quot; an&quot;"/>
  </numFmts>
  <fonts count="33" x14ac:knownFonts="1">
    <font>
      <sz val="11"/>
      <color theme="1"/>
      <name val="Calibri"/>
      <family val="2"/>
      <scheme val="minor"/>
    </font>
    <font>
      <sz val="11"/>
      <color theme="1"/>
      <name val="Calibri"/>
      <family val="2"/>
      <scheme val="minor"/>
    </font>
    <font>
      <sz val="10"/>
      <name val="Arial"/>
      <family val="2"/>
    </font>
    <font>
      <sz val="10"/>
      <name val="Bookman Old Style"/>
      <family val="1"/>
    </font>
    <font>
      <b/>
      <sz val="10"/>
      <color theme="1"/>
      <name val="Bookman Old Style"/>
      <family val="1"/>
    </font>
    <font>
      <b/>
      <sz val="10"/>
      <name val="Arial"/>
      <family val="2"/>
    </font>
    <font>
      <sz val="10"/>
      <color theme="1"/>
      <name val="Bookman Old Style"/>
      <family val="1"/>
    </font>
    <font>
      <b/>
      <sz val="10"/>
      <name val="Bookman Old Style"/>
      <family val="1"/>
    </font>
    <font>
      <b/>
      <sz val="11"/>
      <color theme="1"/>
      <name val="Calibri"/>
      <family val="2"/>
      <scheme val="minor"/>
    </font>
    <font>
      <b/>
      <sz val="10"/>
      <color theme="1"/>
      <name val="Arial"/>
      <family val="2"/>
    </font>
    <font>
      <sz val="10"/>
      <color rgb="FF365F91"/>
      <name val="Calibri"/>
      <family val="2"/>
      <scheme val="minor"/>
    </font>
    <font>
      <i/>
      <sz val="8"/>
      <color theme="1"/>
      <name val="Bookman Old Style"/>
      <family val="1"/>
    </font>
    <font>
      <sz val="10"/>
      <color theme="1"/>
      <name val="Arial"/>
      <family val="2"/>
    </font>
    <font>
      <i/>
      <sz val="11"/>
      <color theme="1"/>
      <name val="Calibri"/>
      <family val="2"/>
      <scheme val="minor"/>
    </font>
    <font>
      <b/>
      <sz val="9"/>
      <name val="Arial"/>
      <family val="2"/>
    </font>
    <font>
      <b/>
      <sz val="12"/>
      <color theme="1"/>
      <name val="Calibri"/>
      <family val="2"/>
      <scheme val="minor"/>
    </font>
    <font>
      <i/>
      <sz val="10"/>
      <name val="Arial"/>
      <family val="2"/>
    </font>
    <font>
      <b/>
      <sz val="11"/>
      <color rgb="FF000000"/>
      <name val="Calibri"/>
      <family val="2"/>
      <scheme val="minor"/>
    </font>
    <font>
      <b/>
      <sz val="12"/>
      <name val="Arial"/>
      <family val="2"/>
    </font>
    <font>
      <b/>
      <vertAlign val="superscript"/>
      <sz val="12"/>
      <name val="Arial"/>
      <family val="2"/>
    </font>
    <font>
      <b/>
      <vertAlign val="superscript"/>
      <sz val="11"/>
      <name val="Arial"/>
      <family val="2"/>
    </font>
    <font>
      <i/>
      <sz val="9"/>
      <name val="Arial"/>
      <family val="2"/>
    </font>
    <font>
      <sz val="10"/>
      <color rgb="FFFF0000"/>
      <name val="Arial"/>
      <family val="2"/>
    </font>
    <font>
      <sz val="8"/>
      <name val="Arial"/>
      <family val="2"/>
    </font>
    <font>
      <i/>
      <sz val="9"/>
      <color rgb="FFFF0000"/>
      <name val="Arial"/>
      <family val="2"/>
    </font>
    <font>
      <b/>
      <vertAlign val="superscript"/>
      <sz val="10"/>
      <name val="Arial"/>
      <family val="2"/>
    </font>
    <font>
      <i/>
      <sz val="10"/>
      <color theme="1"/>
      <name val="Arial"/>
      <family val="2"/>
    </font>
    <font>
      <i/>
      <sz val="9"/>
      <color theme="1"/>
      <name val="Arial"/>
      <family val="2"/>
    </font>
    <font>
      <b/>
      <sz val="12"/>
      <color theme="3" tint="0.39997558519241921"/>
      <name val="Bookman Old Style"/>
      <family val="1"/>
    </font>
    <font>
      <b/>
      <sz val="10"/>
      <color theme="3" tint="0.39997558519241921"/>
      <name val="Bookman Old Style"/>
      <family val="1"/>
    </font>
    <font>
      <sz val="10"/>
      <color rgb="FFFF0000"/>
      <name val="Bookman Old Style"/>
      <family val="1"/>
    </font>
    <font>
      <i/>
      <sz val="10"/>
      <name val="Bookman Old Style"/>
      <family val="1"/>
    </font>
    <font>
      <sz val="9"/>
      <name val="Bookman Old Style"/>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1">
    <border>
      <left/>
      <right/>
      <top/>
      <bottom/>
      <diagonal/>
    </border>
    <border>
      <left/>
      <right/>
      <top style="thin">
        <color rgb="FF000000"/>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11">
    <xf numFmtId="0" fontId="0"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3" fontId="2" fillId="0" borderId="0"/>
  </cellStyleXfs>
  <cellXfs count="273">
    <xf numFmtId="0" fontId="0" fillId="0" borderId="0" xfId="0"/>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center" wrapText="1"/>
    </xf>
    <xf numFmtId="0" fontId="0" fillId="0" borderId="0" xfId="0" applyFill="1"/>
    <xf numFmtId="0" fontId="0" fillId="0" borderId="0" xfId="0" applyFill="1" applyBorder="1"/>
    <xf numFmtId="0" fontId="11" fillId="0" borderId="0" xfId="0" applyFont="1"/>
    <xf numFmtId="0" fontId="10" fillId="0" borderId="0" xfId="0" applyFont="1" applyAlignment="1">
      <alignment horizontal="left"/>
    </xf>
    <xf numFmtId="166" fontId="0" fillId="0" borderId="0" xfId="1" applyNumberFormat="1" applyFont="1"/>
    <xf numFmtId="164" fontId="12" fillId="0" borderId="2" xfId="0" applyNumberFormat="1" applyFont="1" applyFill="1" applyBorder="1"/>
    <xf numFmtId="164" fontId="12" fillId="0" borderId="0" xfId="0" applyNumberFormat="1" applyFont="1" applyFill="1" applyBorder="1"/>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167" fontId="0" fillId="0" borderId="0" xfId="0" applyNumberFormat="1"/>
    <xf numFmtId="0" fontId="8" fillId="0" borderId="0" xfId="0" applyFont="1"/>
    <xf numFmtId="164" fontId="6" fillId="2" borderId="0" xfId="0" applyNumberFormat="1" applyFont="1" applyFill="1" applyBorder="1" applyAlignment="1"/>
    <xf numFmtId="164" fontId="3" fillId="2" borderId="0" xfId="0" applyNumberFormat="1" applyFont="1" applyFill="1" applyBorder="1" applyAlignment="1"/>
    <xf numFmtId="0" fontId="0" fillId="2" borderId="0" xfId="0" applyFill="1" applyBorder="1"/>
    <xf numFmtId="1" fontId="14" fillId="0" borderId="4" xfId="3" applyNumberFormat="1" applyFont="1" applyFill="1" applyBorder="1" applyAlignment="1">
      <alignment horizontal="center"/>
    </xf>
    <xf numFmtId="167" fontId="13" fillId="0" borderId="0" xfId="0" applyNumberFormat="1" applyFont="1"/>
    <xf numFmtId="2" fontId="4" fillId="3" borderId="3" xfId="0" applyNumberFormat="1" applyFont="1" applyFill="1" applyBorder="1"/>
    <xf numFmtId="165" fontId="4" fillId="3" borderId="3" xfId="0" applyNumberFormat="1" applyFont="1" applyFill="1" applyBorder="1"/>
    <xf numFmtId="2" fontId="0" fillId="0" borderId="0" xfId="0" applyNumberFormat="1"/>
    <xf numFmtId="165" fontId="7" fillId="3" borderId="3" xfId="5" applyNumberFormat="1" applyFont="1" applyFill="1" applyBorder="1"/>
    <xf numFmtId="0" fontId="15" fillId="0" borderId="0" xfId="0" applyFont="1"/>
    <xf numFmtId="0" fontId="13" fillId="0" borderId="0" xfId="0" applyFont="1"/>
    <xf numFmtId="165" fontId="7" fillId="0" borderId="0" xfId="5" applyNumberFormat="1" applyFont="1" applyFill="1" applyBorder="1"/>
    <xf numFmtId="166" fontId="6" fillId="0" borderId="0" xfId="1" applyNumberFormat="1" applyFont="1" applyFill="1" applyBorder="1"/>
    <xf numFmtId="0" fontId="5" fillId="0" borderId="4" xfId="0" applyFont="1" applyBorder="1"/>
    <xf numFmtId="166" fontId="3" fillId="3" borderId="0" xfId="2" applyNumberFormat="1" applyFont="1" applyFill="1" applyBorder="1" applyAlignment="1">
      <alignment horizontal="right" indent="1"/>
    </xf>
    <xf numFmtId="166" fontId="2" fillId="3" borderId="0" xfId="2" applyNumberFormat="1" applyFont="1" applyFill="1" applyBorder="1" applyAlignment="1">
      <alignment horizontal="right" indent="1"/>
    </xf>
    <xf numFmtId="0" fontId="12" fillId="2" borderId="4" xfId="0" applyFont="1" applyFill="1" applyBorder="1" applyAlignment="1">
      <alignment vertical="center" wrapText="1"/>
    </xf>
    <xf numFmtId="164" fontId="6" fillId="2" borderId="2" xfId="0" applyNumberFormat="1" applyFont="1" applyFill="1" applyBorder="1" applyAlignment="1"/>
    <xf numFmtId="0" fontId="8" fillId="0" borderId="0" xfId="0" applyFont="1" applyFill="1" applyBorder="1" applyAlignment="1">
      <alignment horizontal="center" vertical="top" wrapText="1"/>
    </xf>
    <xf numFmtId="0" fontId="0" fillId="0" borderId="9" xfId="0" applyBorder="1"/>
    <xf numFmtId="0" fontId="0" fillId="0" borderId="2" xfId="0" applyBorder="1"/>
    <xf numFmtId="0" fontId="0" fillId="0" borderId="11" xfId="0" applyBorder="1"/>
    <xf numFmtId="0" fontId="0" fillId="0" borderId="0" xfId="0" applyBorder="1"/>
    <xf numFmtId="0" fontId="0" fillId="0" borderId="13" xfId="0" applyBorder="1"/>
    <xf numFmtId="0" fontId="0" fillId="0" borderId="3" xfId="0" applyBorder="1"/>
    <xf numFmtId="0" fontId="0" fillId="0" borderId="15" xfId="0" applyBorder="1"/>
    <xf numFmtId="0" fontId="0" fillId="0" borderId="4" xfId="0" applyBorder="1"/>
    <xf numFmtId="0" fontId="0" fillId="0" borderId="16" xfId="0" applyBorder="1"/>
    <xf numFmtId="167" fontId="0" fillId="0" borderId="2" xfId="0" applyNumberFormat="1" applyBorder="1"/>
    <xf numFmtId="167" fontId="0" fillId="0" borderId="10" xfId="0" applyNumberFormat="1" applyBorder="1"/>
    <xf numFmtId="167" fontId="0" fillId="0" borderId="0" xfId="0" applyNumberFormat="1" applyBorder="1"/>
    <xf numFmtId="167" fontId="0" fillId="0" borderId="12" xfId="0" applyNumberFormat="1" applyBorder="1"/>
    <xf numFmtId="167" fontId="0" fillId="0" borderId="3" xfId="0" applyNumberFormat="1" applyBorder="1"/>
    <xf numFmtId="167" fontId="0" fillId="0" borderId="14" xfId="0" applyNumberFormat="1" applyBorder="1"/>
    <xf numFmtId="0" fontId="8" fillId="0" borderId="0" xfId="0" applyFont="1" applyBorder="1" applyAlignment="1">
      <alignment horizontal="center" vertical="top"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xf>
    <xf numFmtId="0" fontId="8" fillId="0" borderId="20" xfId="0" applyFont="1" applyBorder="1" applyAlignment="1">
      <alignment horizontal="center" vertical="top" wrapText="1"/>
    </xf>
    <xf numFmtId="3" fontId="0" fillId="0" borderId="20" xfId="0" applyNumberFormat="1" applyBorder="1" applyAlignment="1">
      <alignment vertical="top" wrapText="1"/>
    </xf>
    <xf numFmtId="3" fontId="0" fillId="0" borderId="21" xfId="0" applyNumberFormat="1" applyBorder="1" applyAlignment="1">
      <alignment vertical="top" wrapText="1"/>
    </xf>
    <xf numFmtId="0" fontId="8" fillId="0" borderId="24" xfId="0" applyFont="1" applyBorder="1" applyAlignment="1">
      <alignment horizontal="center" vertical="top" wrapText="1"/>
    </xf>
    <xf numFmtId="3" fontId="0" fillId="0" borderId="24" xfId="0" applyNumberFormat="1" applyBorder="1" applyAlignment="1">
      <alignment vertical="top" wrapText="1"/>
    </xf>
    <xf numFmtId="3" fontId="0" fillId="0" borderId="26" xfId="0" applyNumberFormat="1" applyBorder="1" applyAlignment="1">
      <alignment vertical="top" wrapText="1"/>
    </xf>
    <xf numFmtId="1" fontId="0" fillId="0" borderId="0" xfId="0" applyNumberFormat="1"/>
    <xf numFmtId="1" fontId="0" fillId="0" borderId="0" xfId="0" applyNumberFormat="1" applyFill="1" applyBorder="1"/>
    <xf numFmtId="0" fontId="12" fillId="0" borderId="2" xfId="0" applyFont="1" applyFill="1" applyBorder="1" applyAlignment="1"/>
    <xf numFmtId="0" fontId="12" fillId="0" borderId="0" xfId="0" applyFont="1" applyFill="1" applyBorder="1" applyAlignment="1"/>
    <xf numFmtId="0" fontId="12" fillId="0" borderId="1" xfId="0" applyFont="1" applyFill="1" applyBorder="1" applyAlignment="1">
      <alignment horizontal="left" vertical="top"/>
    </xf>
    <xf numFmtId="0" fontId="9" fillId="2" borderId="0" xfId="0" applyFont="1" applyFill="1" applyBorder="1" applyAlignment="1">
      <alignment horizontal="left" vertical="top"/>
    </xf>
    <xf numFmtId="164" fontId="8" fillId="0" borderId="0" xfId="0" applyNumberFormat="1" applyFont="1"/>
    <xf numFmtId="3" fontId="0" fillId="0" borderId="27" xfId="0" applyNumberFormat="1" applyBorder="1" applyAlignment="1">
      <alignment vertical="top" wrapText="1"/>
    </xf>
    <xf numFmtId="3" fontId="0" fillId="0" borderId="28" xfId="0" applyNumberFormat="1" applyBorder="1" applyAlignment="1">
      <alignment vertical="top" wrapText="1"/>
    </xf>
    <xf numFmtId="3" fontId="0" fillId="0" borderId="0" xfId="0" applyNumberFormat="1" applyBorder="1" applyAlignment="1">
      <alignment vertical="top" wrapText="1"/>
    </xf>
    <xf numFmtId="3" fontId="0" fillId="0" borderId="21" xfId="0" applyNumberFormat="1" applyBorder="1" applyAlignment="1">
      <alignment vertical="top"/>
    </xf>
    <xf numFmtId="167" fontId="8" fillId="0" borderId="0" xfId="0" applyNumberFormat="1" applyFont="1"/>
    <xf numFmtId="164" fontId="0" fillId="0" borderId="20" xfId="1" applyNumberFormat="1" applyFont="1" applyBorder="1" applyAlignment="1">
      <alignment vertical="top" wrapText="1"/>
    </xf>
    <xf numFmtId="166" fontId="0" fillId="3" borderId="0" xfId="1" applyNumberFormat="1" applyFont="1" applyFill="1" applyBorder="1" applyAlignment="1">
      <alignment horizontal="right" indent="1"/>
    </xf>
    <xf numFmtId="0" fontId="0" fillId="0" borderId="0" xfId="0" applyFont="1" applyFill="1" applyBorder="1"/>
    <xf numFmtId="0" fontId="0" fillId="0" borderId="0" xfId="0" quotePrefix="1" applyFont="1" applyFill="1" applyBorder="1"/>
    <xf numFmtId="0" fontId="0" fillId="0" borderId="9" xfId="0" applyFont="1" applyFill="1" applyBorder="1"/>
    <xf numFmtId="0" fontId="17" fillId="0" borderId="2" xfId="0" applyFont="1" applyFill="1" applyBorder="1" applyAlignment="1">
      <alignment horizontal="center" vertical="top"/>
    </xf>
    <xf numFmtId="0" fontId="17" fillId="0" borderId="2" xfId="0" applyFont="1" applyFill="1" applyBorder="1" applyAlignment="1">
      <alignment horizontal="center" vertical="top" wrapText="1"/>
    </xf>
    <xf numFmtId="0" fontId="17" fillId="0" borderId="10" xfId="0" applyFont="1" applyFill="1" applyBorder="1" applyAlignment="1">
      <alignment horizontal="center" vertical="top" wrapText="1"/>
    </xf>
    <xf numFmtId="0" fontId="0" fillId="0" borderId="13" xfId="0" applyFont="1" applyFill="1" applyBorder="1"/>
    <xf numFmtId="164" fontId="0" fillId="0" borderId="3" xfId="1" applyNumberFormat="1" applyFont="1" applyFill="1" applyBorder="1" applyAlignment="1">
      <alignment vertical="top" wrapText="1"/>
    </xf>
    <xf numFmtId="0" fontId="0" fillId="0" borderId="3" xfId="0" applyFont="1" applyFill="1" applyBorder="1"/>
    <xf numFmtId="164" fontId="0" fillId="0" borderId="14" xfId="1" applyNumberFormat="1" applyFont="1" applyFill="1" applyBorder="1" applyAlignment="1">
      <alignment vertical="top" wrapText="1"/>
    </xf>
    <xf numFmtId="0" fontId="0" fillId="0" borderId="2" xfId="0" applyFont="1" applyFill="1" applyBorder="1"/>
    <xf numFmtId="3" fontId="8" fillId="0" borderId="10" xfId="0" applyNumberFormat="1" applyFont="1" applyFill="1" applyBorder="1" applyAlignment="1">
      <alignment horizontal="center" vertical="top"/>
    </xf>
    <xf numFmtId="164" fontId="0" fillId="0" borderId="3" xfId="1" applyNumberFormat="1" applyFont="1" applyFill="1" applyBorder="1" applyAlignment="1">
      <alignment vertical="top"/>
    </xf>
    <xf numFmtId="164" fontId="0" fillId="0" borderId="14" xfId="1" applyNumberFormat="1" applyFont="1" applyFill="1" applyBorder="1" applyAlignment="1">
      <alignment vertical="top"/>
    </xf>
    <xf numFmtId="0" fontId="8" fillId="0" borderId="5" xfId="0" applyFont="1" applyBorder="1" applyAlignment="1">
      <alignment horizontal="center" vertical="top"/>
    </xf>
    <xf numFmtId="0" fontId="8" fillId="0" borderId="6" xfId="0" applyFont="1" applyBorder="1" applyAlignment="1">
      <alignment horizontal="left" vertical="top"/>
    </xf>
    <xf numFmtId="0" fontId="8" fillId="0" borderId="6" xfId="0" applyFont="1" applyBorder="1" applyAlignment="1">
      <alignment horizontal="left" vertical="top" wrapText="1"/>
    </xf>
    <xf numFmtId="0" fontId="8" fillId="0" borderId="7" xfId="0" applyFont="1" applyBorder="1" applyAlignment="1">
      <alignment horizontal="center" vertical="top"/>
    </xf>
    <xf numFmtId="164" fontId="0" fillId="0" borderId="20" xfId="1" applyNumberFormat="1" applyFont="1" applyBorder="1" applyAlignment="1">
      <alignment vertical="top"/>
    </xf>
    <xf numFmtId="0" fontId="2" fillId="0" borderId="0" xfId="7" applyFont="1"/>
    <xf numFmtId="0" fontId="2" fillId="2" borderId="0" xfId="7" applyFont="1" applyFill="1"/>
    <xf numFmtId="169" fontId="18" fillId="2" borderId="12" xfId="1" applyNumberFormat="1" applyFont="1" applyFill="1" applyBorder="1"/>
    <xf numFmtId="0" fontId="2" fillId="2" borderId="0" xfId="7" applyFont="1" applyFill="1" applyBorder="1"/>
    <xf numFmtId="169" fontId="16" fillId="2" borderId="0" xfId="1" applyNumberFormat="1" applyFont="1" applyFill="1" applyBorder="1"/>
    <xf numFmtId="0" fontId="2" fillId="2" borderId="0" xfId="9" applyFont="1" applyFill="1" applyBorder="1"/>
    <xf numFmtId="0" fontId="9" fillId="2"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2" xfId="0" applyFont="1" applyFill="1" applyBorder="1"/>
    <xf numFmtId="2" fontId="9" fillId="3" borderId="2" xfId="0" applyNumberFormat="1" applyFont="1" applyFill="1" applyBorder="1" applyAlignment="1">
      <alignment horizontal="right" indent="1"/>
    </xf>
    <xf numFmtId="170" fontId="9" fillId="2" borderId="2" xfId="0" applyNumberFormat="1" applyFont="1" applyFill="1" applyBorder="1" applyAlignment="1">
      <alignment horizontal="right" indent="1"/>
    </xf>
    <xf numFmtId="0" fontId="5" fillId="0" borderId="0" xfId="7" applyFont="1"/>
    <xf numFmtId="0" fontId="2" fillId="2" borderId="0" xfId="0" applyFont="1" applyFill="1" applyBorder="1"/>
    <xf numFmtId="2" fontId="2" fillId="3" borderId="0" xfId="0" applyNumberFormat="1" applyFont="1" applyFill="1" applyBorder="1" applyAlignment="1">
      <alignment horizontal="right" indent="1"/>
    </xf>
    <xf numFmtId="170" fontId="12" fillId="2" borderId="0" xfId="0" applyNumberFormat="1" applyFont="1" applyFill="1" applyBorder="1" applyAlignment="1">
      <alignment horizontal="right" indent="1"/>
    </xf>
    <xf numFmtId="0" fontId="9" fillId="2" borderId="0" xfId="0" applyFont="1" applyFill="1" applyBorder="1"/>
    <xf numFmtId="2" fontId="9" fillId="3" borderId="0" xfId="0" applyNumberFormat="1" applyFont="1" applyFill="1" applyBorder="1" applyAlignment="1">
      <alignment horizontal="right" indent="1"/>
    </xf>
    <xf numFmtId="170" fontId="9" fillId="2" borderId="0" xfId="0" applyNumberFormat="1" applyFont="1" applyFill="1" applyBorder="1" applyAlignment="1">
      <alignment horizontal="right" indent="1"/>
    </xf>
    <xf numFmtId="0" fontId="2" fillId="2" borderId="3" xfId="0" applyFont="1" applyFill="1" applyBorder="1"/>
    <xf numFmtId="2" fontId="2" fillId="3" borderId="3" xfId="0" applyNumberFormat="1" applyFont="1" applyFill="1" applyBorder="1" applyAlignment="1">
      <alignment horizontal="right" indent="1"/>
    </xf>
    <xf numFmtId="170" fontId="12" fillId="2" borderId="3" xfId="0" applyNumberFormat="1" applyFont="1" applyFill="1" applyBorder="1" applyAlignment="1">
      <alignment horizontal="right" indent="1"/>
    </xf>
    <xf numFmtId="0" fontId="9" fillId="2" borderId="2" xfId="0" applyFont="1" applyFill="1" applyBorder="1" applyAlignment="1">
      <alignment horizontal="left" vertical="top" wrapText="1"/>
    </xf>
    <xf numFmtId="0" fontId="9" fillId="2" borderId="0" xfId="0" applyFont="1" applyFill="1" applyBorder="1" applyAlignment="1">
      <alignment horizontal="left" vertical="top" wrapText="1"/>
    </xf>
    <xf numFmtId="2" fontId="9" fillId="3" borderId="3" xfId="0" applyNumberFormat="1" applyFont="1" applyFill="1" applyBorder="1" applyAlignment="1">
      <alignment horizontal="right" indent="1"/>
    </xf>
    <xf numFmtId="0" fontId="9" fillId="2" borderId="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9" xfId="0" applyFont="1" applyFill="1" applyBorder="1" applyAlignment="1">
      <alignment horizontal="left" vertical="top" wrapText="1"/>
    </xf>
    <xf numFmtId="0" fontId="9" fillId="2" borderId="29" xfId="0" applyFont="1" applyFill="1" applyBorder="1" applyAlignment="1">
      <alignment horizontal="left" vertical="top" wrapText="1"/>
    </xf>
    <xf numFmtId="165" fontId="9" fillId="3" borderId="3" xfId="0" applyNumberFormat="1" applyFont="1" applyFill="1" applyBorder="1" applyAlignment="1">
      <alignment horizontal="right" indent="1"/>
    </xf>
    <xf numFmtId="170" fontId="9" fillId="2" borderId="3" xfId="0" applyNumberFormat="1" applyFont="1" applyFill="1" applyBorder="1" applyAlignment="1">
      <alignment horizontal="right" indent="1"/>
    </xf>
    <xf numFmtId="0" fontId="2" fillId="2" borderId="1" xfId="0" applyFont="1" applyFill="1" applyBorder="1" applyAlignment="1">
      <alignment horizontal="left" vertical="top" wrapText="1"/>
    </xf>
    <xf numFmtId="2" fontId="2" fillId="3" borderId="2" xfId="0" applyNumberFormat="1" applyFont="1" applyFill="1" applyBorder="1" applyAlignment="1">
      <alignment horizontal="right" indent="1"/>
    </xf>
    <xf numFmtId="170" fontId="12" fillId="2" borderId="2" xfId="0" applyNumberFormat="1" applyFont="1" applyFill="1" applyBorder="1" applyAlignment="1">
      <alignment horizontal="right" indent="1"/>
    </xf>
    <xf numFmtId="0" fontId="2" fillId="2" borderId="3" xfId="0" applyFont="1" applyFill="1" applyBorder="1" applyAlignment="1">
      <alignment horizontal="left" vertical="top" wrapText="1"/>
    </xf>
    <xf numFmtId="165" fontId="2" fillId="3" borderId="3" xfId="0" applyNumberFormat="1" applyFont="1" applyFill="1" applyBorder="1" applyAlignment="1">
      <alignment horizontal="right" indent="1"/>
    </xf>
    <xf numFmtId="0" fontId="12" fillId="2" borderId="0" xfId="0" applyFont="1" applyFill="1" applyBorder="1" applyAlignment="1">
      <alignment horizontal="left" vertical="top" wrapText="1"/>
    </xf>
    <xf numFmtId="165" fontId="12" fillId="3" borderId="3" xfId="0" applyNumberFormat="1" applyFont="1" applyFill="1" applyBorder="1" applyAlignment="1">
      <alignment horizontal="right" indent="1"/>
    </xf>
    <xf numFmtId="0" fontId="5" fillId="2" borderId="4" xfId="0" applyFont="1" applyFill="1" applyBorder="1" applyAlignment="1">
      <alignment horizontal="left" vertical="top" wrapText="1"/>
    </xf>
    <xf numFmtId="2" fontId="5" fillId="3" borderId="3" xfId="0" applyNumberFormat="1" applyFont="1" applyFill="1" applyBorder="1" applyAlignment="1">
      <alignment horizontal="right" vertical="center" indent="1"/>
    </xf>
    <xf numFmtId="170" fontId="9" fillId="2" borderId="3" xfId="0" applyNumberFormat="1" applyFont="1" applyFill="1" applyBorder="1" applyAlignment="1">
      <alignment horizontal="right" vertical="center" indent="1"/>
    </xf>
    <xf numFmtId="2" fontId="12" fillId="2" borderId="2" xfId="0" applyNumberFormat="1" applyFont="1" applyFill="1" applyBorder="1" applyAlignment="1">
      <alignment horizontal="right" indent="1"/>
    </xf>
    <xf numFmtId="169" fontId="2" fillId="2" borderId="0" xfId="1" applyNumberFormat="1" applyFont="1" applyFill="1" applyBorder="1" applyAlignment="1">
      <alignment horizontal="right" indent="1"/>
    </xf>
    <xf numFmtId="0" fontId="2" fillId="0" borderId="0" xfId="8" applyFont="1"/>
    <xf numFmtId="171" fontId="0" fillId="3" borderId="3" xfId="0" applyNumberFormat="1" applyFill="1" applyBorder="1" applyAlignment="1">
      <alignment horizontal="right" indent="1"/>
    </xf>
    <xf numFmtId="172" fontId="0" fillId="2" borderId="3" xfId="0" applyNumberFormat="1" applyFill="1" applyBorder="1" applyAlignment="1">
      <alignment horizontal="right" indent="1"/>
    </xf>
    <xf numFmtId="0" fontId="21" fillId="2" borderId="0" xfId="7" applyFont="1" applyFill="1" applyBorder="1"/>
    <xf numFmtId="0" fontId="16" fillId="2" borderId="0" xfId="8" applyFont="1" applyFill="1"/>
    <xf numFmtId="0" fontId="2" fillId="2" borderId="0" xfId="8" applyFont="1" applyFill="1"/>
    <xf numFmtId="0" fontId="21" fillId="2" borderId="0" xfId="7" applyFont="1" applyFill="1" applyAlignment="1">
      <alignment wrapText="1"/>
    </xf>
    <xf numFmtId="0" fontId="21" fillId="2" borderId="0" xfId="9" applyFont="1" applyFill="1"/>
    <xf numFmtId="0" fontId="2" fillId="0" borderId="0" xfId="9" applyFont="1"/>
    <xf numFmtId="0" fontId="22" fillId="2" borderId="0" xfId="9" applyFont="1" applyFill="1"/>
    <xf numFmtId="0" fontId="0" fillId="2" borderId="0" xfId="0" applyFill="1"/>
    <xf numFmtId="0" fontId="2" fillId="2" borderId="0" xfId="9" applyFont="1" applyFill="1"/>
    <xf numFmtId="0" fontId="18" fillId="2" borderId="0" xfId="9" applyFont="1" applyFill="1" applyBorder="1"/>
    <xf numFmtId="0" fontId="16" fillId="2" borderId="0" xfId="9" applyFont="1" applyFill="1"/>
    <xf numFmtId="0" fontId="5"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xf numFmtId="2" fontId="5" fillId="3" borderId="2" xfId="0" applyNumberFormat="1" applyFont="1" applyFill="1" applyBorder="1" applyAlignment="1">
      <alignment horizontal="right" indent="1"/>
    </xf>
    <xf numFmtId="170" fontId="5" fillId="2" borderId="2" xfId="0" applyNumberFormat="1" applyFont="1" applyFill="1" applyBorder="1" applyAlignment="1">
      <alignment horizontal="right" indent="1"/>
    </xf>
    <xf numFmtId="0" fontId="5" fillId="0" borderId="0" xfId="9" applyFont="1"/>
    <xf numFmtId="170" fontId="2" fillId="2" borderId="0" xfId="0" applyNumberFormat="1" applyFont="1" applyFill="1" applyBorder="1" applyAlignment="1">
      <alignment horizontal="right" indent="1"/>
    </xf>
    <xf numFmtId="0" fontId="5" fillId="2" borderId="0" xfId="0" applyFont="1" applyFill="1" applyBorder="1"/>
    <xf numFmtId="2" fontId="5" fillId="3" borderId="0" xfId="0" applyNumberFormat="1" applyFont="1" applyFill="1" applyBorder="1" applyAlignment="1">
      <alignment horizontal="right" indent="1"/>
    </xf>
    <xf numFmtId="170" fontId="5" fillId="2" borderId="0" xfId="0" applyNumberFormat="1" applyFont="1" applyFill="1" applyBorder="1" applyAlignment="1">
      <alignment horizontal="right" indent="1"/>
    </xf>
    <xf numFmtId="0" fontId="2" fillId="2" borderId="0" xfId="0" applyFont="1" applyFill="1" applyBorder="1" applyAlignment="1">
      <alignment horizontal="left"/>
    </xf>
    <xf numFmtId="0" fontId="16" fillId="0" borderId="0" xfId="9" applyFont="1"/>
    <xf numFmtId="0" fontId="2" fillId="2" borderId="0" xfId="0" applyFont="1" applyFill="1" applyBorder="1" applyAlignment="1">
      <alignment horizontal="left" wrapText="1"/>
    </xf>
    <xf numFmtId="2" fontId="2" fillId="3" borderId="0" xfId="0" applyNumberFormat="1" applyFont="1" applyFill="1" applyBorder="1" applyAlignment="1">
      <alignment horizontal="right" vertical="center" indent="1"/>
    </xf>
    <xf numFmtId="170" fontId="2" fillId="2" borderId="0" xfId="0" applyNumberFormat="1" applyFont="1" applyFill="1" applyBorder="1" applyAlignment="1">
      <alignment horizontal="right" vertical="center" inden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2" fontId="5" fillId="3" borderId="3" xfId="0" applyNumberFormat="1" applyFont="1" applyFill="1" applyBorder="1" applyAlignment="1">
      <alignment horizontal="right" indent="1"/>
    </xf>
    <xf numFmtId="170" fontId="5" fillId="2" borderId="3" xfId="0" applyNumberFormat="1" applyFont="1" applyFill="1" applyBorder="1" applyAlignment="1">
      <alignment horizontal="right" indent="1"/>
    </xf>
    <xf numFmtId="0" fontId="5" fillId="2" borderId="0" xfId="0" applyFont="1" applyFill="1" applyBorder="1" applyAlignment="1">
      <alignment horizontal="left" vertical="top" wrapText="1"/>
    </xf>
    <xf numFmtId="0" fontId="2" fillId="2" borderId="2" xfId="0" applyFont="1" applyFill="1" applyBorder="1" applyAlignment="1">
      <alignment horizontal="left" vertical="top" wrapText="1"/>
    </xf>
    <xf numFmtId="170" fontId="2" fillId="2" borderId="2" xfId="0" applyNumberFormat="1" applyFont="1" applyFill="1" applyBorder="1" applyAlignment="1">
      <alignment horizontal="right" indent="1"/>
    </xf>
    <xf numFmtId="2" fontId="12" fillId="3" borderId="3" xfId="0" applyNumberFormat="1" applyFont="1" applyFill="1" applyBorder="1" applyAlignment="1">
      <alignment horizontal="right" indent="1"/>
    </xf>
    <xf numFmtId="164" fontId="5" fillId="2" borderId="3" xfId="0" applyNumberFormat="1" applyFont="1" applyFill="1" applyBorder="1" applyAlignment="1">
      <alignment horizontal="right" vertical="center" indent="1"/>
    </xf>
    <xf numFmtId="2" fontId="2" fillId="2" borderId="2" xfId="0" applyNumberFormat="1" applyFont="1" applyFill="1" applyBorder="1" applyAlignment="1">
      <alignment horizontal="right" indent="1"/>
    </xf>
    <xf numFmtId="166" fontId="2" fillId="3" borderId="0" xfId="1" applyNumberFormat="1" applyFont="1" applyFill="1" applyBorder="1" applyAlignment="1">
      <alignment horizontal="right" indent="1"/>
    </xf>
    <xf numFmtId="0" fontId="23" fillId="0" borderId="0" xfId="9" applyFont="1" applyAlignment="1"/>
    <xf numFmtId="0" fontId="21" fillId="2" borderId="0" xfId="9" applyFont="1" applyFill="1" applyAlignment="1">
      <alignment vertical="center" wrapText="1"/>
    </xf>
    <xf numFmtId="0" fontId="21" fillId="2" borderId="0" xfId="9" applyFont="1" applyFill="1" applyAlignment="1">
      <alignment vertical="center"/>
    </xf>
    <xf numFmtId="0" fontId="24" fillId="2" borderId="0" xfId="9" applyFont="1" applyFill="1"/>
    <xf numFmtId="0" fontId="21" fillId="2" borderId="0" xfId="3" applyFont="1" applyFill="1" applyBorder="1"/>
    <xf numFmtId="0" fontId="2" fillId="2" borderId="0" xfId="0" applyFont="1" applyFill="1" applyBorder="1" applyAlignment="1"/>
    <xf numFmtId="0" fontId="2" fillId="2" borderId="0" xfId="0" quotePrefix="1" applyFont="1" applyFill="1" applyBorder="1" applyAlignment="1"/>
    <xf numFmtId="165" fontId="5" fillId="3" borderId="3" xfId="0" applyNumberFormat="1" applyFont="1" applyFill="1" applyBorder="1" applyAlignment="1">
      <alignment horizontal="right" indent="1"/>
    </xf>
    <xf numFmtId="165" fontId="2" fillId="3" borderId="0" xfId="0" applyNumberFormat="1" applyFont="1" applyFill="1" applyBorder="1" applyAlignment="1">
      <alignment horizontal="right" indent="1"/>
    </xf>
    <xf numFmtId="170" fontId="2" fillId="2" borderId="3" xfId="0" applyNumberFormat="1" applyFont="1" applyFill="1" applyBorder="1" applyAlignment="1">
      <alignment horizontal="right" indent="1"/>
    </xf>
    <xf numFmtId="170" fontId="5" fillId="2" borderId="3" xfId="0" applyNumberFormat="1" applyFont="1" applyFill="1" applyBorder="1" applyAlignment="1">
      <alignment horizontal="right" vertical="center" indent="1"/>
    </xf>
    <xf numFmtId="2" fontId="26" fillId="2" borderId="0" xfId="0" applyNumberFormat="1" applyFont="1" applyFill="1" applyBorder="1"/>
    <xf numFmtId="2" fontId="27" fillId="2" borderId="0" xfId="0" applyNumberFormat="1" applyFont="1" applyFill="1" applyBorder="1"/>
    <xf numFmtId="0" fontId="2" fillId="0" borderId="0" xfId="9" applyFont="1" applyBorder="1"/>
    <xf numFmtId="0" fontId="18" fillId="2" borderId="0" xfId="7" applyFont="1" applyFill="1" applyBorder="1" applyAlignment="1">
      <alignment horizontal="left" vertical="center"/>
    </xf>
    <xf numFmtId="168" fontId="9" fillId="3" borderId="2" xfId="0" applyNumberFormat="1" applyFont="1" applyFill="1" applyBorder="1" applyAlignment="1">
      <alignment horizontal="right" indent="1"/>
    </xf>
    <xf numFmtId="0" fontId="5" fillId="2" borderId="4" xfId="0" applyFont="1" applyFill="1" applyBorder="1" applyAlignment="1">
      <alignment horizontal="left" vertical="center" wrapText="1"/>
    </xf>
    <xf numFmtId="2" fontId="2" fillId="3" borderId="2" xfId="0" applyNumberFormat="1" applyFont="1" applyFill="1" applyBorder="1"/>
    <xf numFmtId="2" fontId="2" fillId="2" borderId="2" xfId="0" applyNumberFormat="1" applyFont="1" applyFill="1" applyBorder="1"/>
    <xf numFmtId="166" fontId="2" fillId="3" borderId="0" xfId="1" applyNumberFormat="1" applyFont="1" applyFill="1" applyBorder="1"/>
    <xf numFmtId="169" fontId="2" fillId="2" borderId="0" xfId="2" applyNumberFormat="1" applyFont="1" applyFill="1" applyBorder="1" applyAlignment="1">
      <alignment horizontal="right" indent="1"/>
    </xf>
    <xf numFmtId="0" fontId="2" fillId="0" borderId="0" xfId="3" applyFont="1"/>
    <xf numFmtId="171" fontId="0" fillId="3" borderId="3" xfId="0" applyNumberFormat="1" applyFill="1" applyBorder="1"/>
    <xf numFmtId="172" fontId="12" fillId="2" borderId="3" xfId="0" applyNumberFormat="1" applyFont="1" applyFill="1" applyBorder="1" applyAlignment="1">
      <alignment horizontal="right" indent="1"/>
    </xf>
    <xf numFmtId="171" fontId="12" fillId="3" borderId="3" xfId="0" applyNumberFormat="1" applyFont="1" applyFill="1" applyBorder="1" applyAlignment="1">
      <alignment horizontal="right" indent="1"/>
    </xf>
    <xf numFmtId="0" fontId="2" fillId="2" borderId="0" xfId="3" applyFont="1" applyFill="1"/>
    <xf numFmtId="9" fontId="5" fillId="0" borderId="0" xfId="1" applyFont="1"/>
    <xf numFmtId="164" fontId="0" fillId="0" borderId="0" xfId="1" applyNumberFormat="1" applyFont="1"/>
    <xf numFmtId="164" fontId="8" fillId="0" borderId="0" xfId="1" applyNumberFormat="1" applyFont="1"/>
    <xf numFmtId="3" fontId="28" fillId="0" borderId="0" xfId="10" applyFont="1" applyBorder="1" applyAlignment="1">
      <alignment horizontal="left"/>
    </xf>
    <xf numFmtId="3" fontId="3" fillId="0" borderId="0" xfId="10" applyFont="1" applyBorder="1" applyAlignment="1">
      <alignment horizontal="left" wrapText="1" indent="1"/>
    </xf>
    <xf numFmtId="3" fontId="3" fillId="0" borderId="0" xfId="10" applyFont="1" applyBorder="1"/>
    <xf numFmtId="3" fontId="3" fillId="0" borderId="30" xfId="10" applyFont="1" applyBorder="1" applyAlignment="1">
      <alignment wrapText="1"/>
    </xf>
    <xf numFmtId="3" fontId="3" fillId="0" borderId="30" xfId="10" applyFont="1" applyBorder="1" applyAlignment="1">
      <alignment horizontal="center" vertical="center" wrapText="1"/>
    </xf>
    <xf numFmtId="3" fontId="29" fillId="0" borderId="30" xfId="10" applyFont="1" applyBorder="1" applyAlignment="1">
      <alignment horizontal="center" wrapText="1"/>
    </xf>
    <xf numFmtId="3" fontId="7" fillId="0" borderId="15" xfId="10" applyFont="1" applyBorder="1" applyAlignment="1">
      <alignment horizontal="center" wrapText="1"/>
    </xf>
    <xf numFmtId="3" fontId="7" fillId="0" borderId="4" xfId="10" applyFont="1" applyBorder="1" applyAlignment="1">
      <alignment horizontal="center" wrapText="1"/>
    </xf>
    <xf numFmtId="3" fontId="3" fillId="0" borderId="0" xfId="10" applyFont="1" applyBorder="1" applyAlignment="1">
      <alignment horizontal="center"/>
    </xf>
    <xf numFmtId="3" fontId="7" fillId="0" borderId="31" xfId="10" applyFont="1" applyBorder="1" applyAlignment="1">
      <alignment vertical="top" wrapText="1"/>
    </xf>
    <xf numFmtId="3" fontId="3" fillId="0" borderId="31" xfId="10" applyFont="1" applyBorder="1" applyAlignment="1">
      <alignment vertical="top" wrapText="1"/>
    </xf>
    <xf numFmtId="3" fontId="3" fillId="0" borderId="32" xfId="10" applyFont="1" applyBorder="1" applyAlignment="1">
      <alignment vertical="center" wrapText="1"/>
    </xf>
    <xf numFmtId="3" fontId="3" fillId="0" borderId="31" xfId="10" applyFont="1" applyBorder="1" applyAlignment="1">
      <alignment vertical="center" wrapText="1"/>
    </xf>
    <xf numFmtId="3" fontId="3" fillId="0" borderId="33" xfId="10" applyFont="1" applyBorder="1" applyAlignment="1">
      <alignment vertical="top" wrapText="1"/>
    </xf>
    <xf numFmtId="3" fontId="3" fillId="0" borderId="34" xfId="10" applyFont="1" applyBorder="1" applyAlignment="1">
      <alignment vertical="top" wrapText="1"/>
    </xf>
    <xf numFmtId="3" fontId="3" fillId="0" borderId="33" xfId="10" applyFont="1" applyBorder="1" applyAlignment="1">
      <alignment vertical="center" wrapText="1"/>
    </xf>
    <xf numFmtId="3" fontId="3" fillId="0" borderId="34" xfId="10" applyFont="1" applyBorder="1" applyAlignment="1">
      <alignment vertical="center" wrapText="1"/>
    </xf>
    <xf numFmtId="3" fontId="3" fillId="0" borderId="35" xfId="10" applyFont="1" applyBorder="1" applyAlignment="1">
      <alignment vertical="top" wrapText="1"/>
    </xf>
    <xf numFmtId="3" fontId="3" fillId="0" borderId="36" xfId="10" applyFont="1" applyBorder="1" applyAlignment="1">
      <alignment vertical="top" wrapText="1"/>
    </xf>
    <xf numFmtId="3" fontId="3" fillId="0" borderId="36" xfId="10" applyFont="1" applyBorder="1" applyAlignment="1">
      <alignment vertical="center" wrapText="1"/>
    </xf>
    <xf numFmtId="3" fontId="3" fillId="0" borderId="37" xfId="10" applyFont="1" applyBorder="1" applyAlignment="1">
      <alignment vertical="center" wrapText="1"/>
    </xf>
    <xf numFmtId="3" fontId="7" fillId="0" borderId="38" xfId="10" applyFont="1" applyBorder="1" applyAlignment="1">
      <alignment vertical="top" wrapText="1"/>
    </xf>
    <xf numFmtId="3" fontId="3" fillId="0" borderId="38" xfId="10" applyFont="1" applyBorder="1" applyAlignment="1">
      <alignment vertical="center" wrapText="1"/>
    </xf>
    <xf numFmtId="3" fontId="3" fillId="0" borderId="33" xfId="10" applyFont="1" applyBorder="1" applyAlignment="1">
      <alignment horizontal="left" vertical="center" wrapText="1"/>
    </xf>
    <xf numFmtId="3" fontId="3" fillId="0" borderId="33" xfId="10" applyFont="1" applyBorder="1" applyAlignment="1">
      <alignment horizontal="center" vertical="center" wrapText="1"/>
    </xf>
    <xf numFmtId="3" fontId="3" fillId="0" borderId="33" xfId="10" applyFont="1" applyBorder="1" applyAlignment="1">
      <alignment horizontal="center" vertical="top" wrapText="1"/>
    </xf>
    <xf numFmtId="3" fontId="3" fillId="0" borderId="34" xfId="10" applyFont="1" applyBorder="1" applyAlignment="1">
      <alignment horizontal="center" vertical="top" wrapText="1"/>
    </xf>
    <xf numFmtId="3" fontId="3" fillId="0" borderId="34" xfId="10" applyFont="1" applyBorder="1" applyAlignment="1">
      <alignment horizontal="left" vertical="top" wrapText="1"/>
    </xf>
    <xf numFmtId="3" fontId="31" fillId="0" borderId="33" xfId="10" applyFont="1" applyBorder="1" applyAlignment="1">
      <alignment horizontal="right" vertical="center" wrapText="1"/>
    </xf>
    <xf numFmtId="3" fontId="31" fillId="0" borderId="34" xfId="10" applyFont="1" applyBorder="1" applyAlignment="1">
      <alignment horizontal="right" vertical="center" wrapText="1"/>
    </xf>
    <xf numFmtId="3" fontId="31" fillId="0" borderId="0" xfId="10" applyFont="1" applyBorder="1" applyAlignment="1">
      <alignment horizontal="right"/>
    </xf>
    <xf numFmtId="3" fontId="3" fillId="0" borderId="34" xfId="10" applyFont="1" applyBorder="1" applyAlignment="1">
      <alignment horizontal="center" vertical="center" wrapText="1"/>
    </xf>
    <xf numFmtId="3" fontId="3" fillId="0" borderId="34" xfId="10" applyFont="1" applyBorder="1" applyAlignment="1">
      <alignment horizontal="left" vertical="center" wrapText="1"/>
    </xf>
    <xf numFmtId="3" fontId="3" fillId="0" borderId="39" xfId="10" applyFont="1" applyBorder="1" applyAlignment="1">
      <alignment vertical="top" wrapText="1"/>
    </xf>
    <xf numFmtId="3" fontId="3" fillId="0" borderId="40" xfId="10" applyFont="1" applyBorder="1" applyAlignment="1">
      <alignment vertical="top" wrapText="1"/>
    </xf>
    <xf numFmtId="3" fontId="3" fillId="0" borderId="40" xfId="10" applyFont="1" applyBorder="1" applyAlignment="1">
      <alignment vertical="center" wrapText="1"/>
    </xf>
    <xf numFmtId="3" fontId="3" fillId="0" borderId="35" xfId="10" applyFont="1" applyBorder="1" applyAlignment="1">
      <alignment vertical="center" wrapText="1"/>
    </xf>
    <xf numFmtId="3" fontId="7" fillId="0" borderId="4" xfId="10" applyFont="1" applyBorder="1" applyAlignment="1">
      <alignment horizontal="left" vertical="center" wrapText="1"/>
    </xf>
    <xf numFmtId="3" fontId="3" fillId="0" borderId="31" xfId="10" applyFont="1" applyBorder="1" applyAlignment="1">
      <alignment horizontal="left" vertical="center" wrapText="1"/>
    </xf>
    <xf numFmtId="3" fontId="3" fillId="0" borderId="39" xfId="10" applyFont="1" applyBorder="1" applyAlignment="1">
      <alignment vertical="center" wrapText="1"/>
    </xf>
    <xf numFmtId="3" fontId="3" fillId="0" borderId="39" xfId="10" applyFont="1" applyBorder="1" applyAlignment="1">
      <alignment horizontal="left" vertical="center" wrapText="1"/>
    </xf>
    <xf numFmtId="3" fontId="3" fillId="0" borderId="37" xfId="10" applyFont="1" applyBorder="1" applyAlignment="1">
      <alignment horizontal="left" vertical="center" wrapText="1"/>
    </xf>
    <xf numFmtId="3" fontId="32" fillId="0" borderId="0" xfId="10" applyFont="1" applyBorder="1"/>
    <xf numFmtId="3" fontId="32" fillId="0" borderId="0" xfId="10" applyFont="1" applyBorder="1" applyAlignment="1">
      <alignment horizontal="left" vertical="top"/>
    </xf>
    <xf numFmtId="3" fontId="32" fillId="0" borderId="2" xfId="10" applyFont="1" applyBorder="1" applyAlignment="1">
      <alignment vertical="top" wrapText="1"/>
    </xf>
    <xf numFmtId="3" fontId="32" fillId="0" borderId="0" xfId="10" applyFont="1" applyBorder="1" applyAlignment="1">
      <alignment vertical="top" wrapText="1"/>
    </xf>
    <xf numFmtId="3" fontId="32" fillId="0" borderId="0" xfId="10" applyFont="1" applyBorder="1" applyAlignment="1">
      <alignment horizontal="left" vertical="top" wrapText="1"/>
    </xf>
    <xf numFmtId="3" fontId="3" fillId="0" borderId="0" xfId="10" applyFont="1" applyBorder="1" applyAlignment="1">
      <alignment wrapText="1"/>
    </xf>
    <xf numFmtId="3" fontId="3" fillId="0" borderId="0" xfId="10" applyFont="1" applyBorder="1" applyAlignment="1">
      <alignment vertical="top" wrapText="1"/>
    </xf>
    <xf numFmtId="3" fontId="3" fillId="0" borderId="0" xfId="10" applyFont="1" applyBorder="1" applyAlignment="1">
      <alignment horizontal="left" vertical="top" wrapText="1" indent="1"/>
    </xf>
    <xf numFmtId="3" fontId="3" fillId="0" borderId="0" xfId="10" applyFont="1" applyBorder="1" applyAlignment="1">
      <alignment horizontal="left" vertical="top" indent="1"/>
    </xf>
    <xf numFmtId="3" fontId="3" fillId="0" borderId="0" xfId="10" applyFont="1" applyBorder="1" applyAlignment="1">
      <alignment horizontal="left" indent="1"/>
    </xf>
    <xf numFmtId="3" fontId="31" fillId="0" borderId="0" xfId="10" applyFont="1" applyBorder="1" applyAlignment="1">
      <alignment vertical="top" wrapText="1"/>
    </xf>
    <xf numFmtId="3" fontId="32" fillId="0" borderId="0" xfId="10" applyFont="1" applyBorder="1" applyAlignment="1">
      <alignment horizontal="left" vertical="top" wrapText="1"/>
    </xf>
    <xf numFmtId="0" fontId="8" fillId="0" borderId="19" xfId="0" applyFont="1" applyBorder="1" applyAlignment="1">
      <alignment horizontal="center" vertical="top" wrapText="1"/>
    </xf>
    <xf numFmtId="0" fontId="8" fillId="0" borderId="22" xfId="0" applyFont="1" applyBorder="1" applyAlignment="1">
      <alignment horizontal="center" vertical="top" wrapText="1"/>
    </xf>
    <xf numFmtId="0" fontId="8" fillId="0" borderId="25"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23" xfId="0" applyFont="1" applyBorder="1" applyAlignment="1">
      <alignment horizontal="center" vertical="top" wrapText="1"/>
    </xf>
    <xf numFmtId="0" fontId="16" fillId="2" borderId="15" xfId="9" applyFont="1" applyFill="1" applyBorder="1" applyAlignment="1">
      <alignment horizontal="center"/>
    </xf>
    <xf numFmtId="0" fontId="16" fillId="2" borderId="16" xfId="9" applyFont="1" applyFill="1" applyBorder="1" applyAlignment="1">
      <alignment horizontal="center"/>
    </xf>
    <xf numFmtId="0" fontId="21" fillId="2" borderId="0" xfId="7" applyFont="1" applyFill="1" applyAlignment="1">
      <alignment wrapText="1"/>
    </xf>
    <xf numFmtId="0" fontId="21" fillId="2" borderId="0" xfId="9" applyFont="1" applyFill="1" applyAlignment="1">
      <alignment vertical="center" wrapText="1"/>
    </xf>
    <xf numFmtId="0" fontId="21" fillId="2" borderId="0" xfId="9" applyFont="1" applyFill="1" applyAlignment="1">
      <alignment vertical="top" wrapText="1"/>
    </xf>
    <xf numFmtId="0" fontId="21" fillId="2" borderId="2" xfId="7" applyFont="1" applyFill="1" applyBorder="1" applyAlignment="1">
      <alignment wrapText="1"/>
    </xf>
  </cellXfs>
  <cellStyles count="11">
    <cellStyle name="Motif 2" xfId="6"/>
    <cellStyle name="Normal" xfId="0" builtinId="0"/>
    <cellStyle name="Normal 2" xfId="5"/>
    <cellStyle name="Normal 3" xfId="10"/>
    <cellStyle name="Normal_Chapitre10 Séries longues intégralesAM 2" xfId="3"/>
    <cellStyle name="Normal_Chapitre10 Séries longues intégralesAM 2 2" xfId="8"/>
    <cellStyle name="Normal_Chapitre4 Les finances des collectivités locales-AM" xfId="7"/>
    <cellStyle name="Normal_Chapitre4 Les finances des collectivités locales-AM 2 2" xfId="9"/>
    <cellStyle name="Pourcentage" xfId="1" builtinId="5"/>
    <cellStyle name="Pourcentage 2" xfId="2"/>
    <cellStyle name="Pourcentage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6.xml"/><Relationship Id="rId1" Type="http://schemas.microsoft.com/office/2011/relationships/chartStyle" Target="style6.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9.xml"/><Relationship Id="rId1" Type="http://schemas.microsoft.com/office/2011/relationships/chartStyle" Target="style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02E-2"/>
          <c:w val="0.87779080940713072"/>
          <c:h val="0.75503685925177455"/>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croiss'!$B$27:$B$31</c:f>
              <c:numCache>
                <c:formatCode>\+0.0%;\-0.0%</c:formatCode>
                <c:ptCount val="5"/>
                <c:pt idx="0">
                  <c:v>3.0583465158158241E-3</c:v>
                </c:pt>
                <c:pt idx="1">
                  <c:v>-5.3781301859335828E-3</c:v>
                </c:pt>
                <c:pt idx="2">
                  <c:v>2.685055697151828E-2</c:v>
                </c:pt>
                <c:pt idx="3">
                  <c:v>-8.479543953943347E-3</c:v>
                </c:pt>
                <c:pt idx="4">
                  <c:v>3.4951656231209771E-2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croiss'!$C$27:$C$31</c:f>
              <c:numCache>
                <c:formatCode>\+0.0%;\-0.0%</c:formatCode>
                <c:ptCount val="5"/>
                <c:pt idx="0">
                  <c:v>1.2749570365476082E-2</c:v>
                </c:pt>
                <c:pt idx="1">
                  <c:v>8.8786638647930793E-3</c:v>
                </c:pt>
                <c:pt idx="2">
                  <c:v>2.4413211610051944E-2</c:v>
                </c:pt>
                <c:pt idx="3">
                  <c:v>1.3172019855950179E-2</c:v>
                </c:pt>
                <c:pt idx="4">
                  <c:v>1.2440950517514482E-2</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croiss'!$A$27:$A$31</c:f>
              <c:strCache>
                <c:ptCount val="5"/>
                <c:pt idx="0">
                  <c:v>Ensemble</c:v>
                </c:pt>
                <c:pt idx="1">
                  <c:v>Communes</c:v>
                </c:pt>
                <c:pt idx="2">
                  <c:v>GFP</c:v>
                </c:pt>
                <c:pt idx="3">
                  <c:v>Départements</c:v>
                </c:pt>
                <c:pt idx="4">
                  <c:v>Régions et CTU</c:v>
                </c:pt>
              </c:strCache>
            </c:strRef>
          </c:cat>
          <c:val>
            <c:numRef>
              <c:f>'Tx croiss'!$D$27:$D$31</c:f>
              <c:numCache>
                <c:formatCode>\+0.0%;\-0.0%</c:formatCode>
                <c:ptCount val="5"/>
                <c:pt idx="0">
                  <c:v>1.6390527461298543E-3</c:v>
                </c:pt>
                <c:pt idx="1">
                  <c:v>-7.8454659467906973E-3</c:v>
                </c:pt>
                <c:pt idx="2">
                  <c:v>2.0850710719004573E-2</c:v>
                </c:pt>
                <c:pt idx="3">
                  <c:v>1.8253173208249818E-2</c:v>
                </c:pt>
                <c:pt idx="4">
                  <c:v>-3.2291864382272273E-2</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7.1366624708978053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261261261261483E-2"/>
                  <c:y val="-3.766181769651768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214066954505647E-3"/>
                  <c:y val="1.881155086130149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990615461233921E-4"/>
                  <c:y val="8.781558726673979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croiss'!$A$27:$A$31</c:f>
              <c:strCache>
                <c:ptCount val="5"/>
                <c:pt idx="0">
                  <c:v>Ensemble</c:v>
                </c:pt>
                <c:pt idx="1">
                  <c:v>Communes</c:v>
                </c:pt>
                <c:pt idx="2">
                  <c:v>GFP</c:v>
                </c:pt>
                <c:pt idx="3">
                  <c:v>Départements</c:v>
                </c:pt>
                <c:pt idx="4">
                  <c:v>Régions et CTU</c:v>
                </c:pt>
              </c:strCache>
            </c:strRef>
          </c:cat>
          <c:val>
            <c:numRef>
              <c:f>'Tx croiss'!$E$27:$E$31</c:f>
              <c:numCache>
                <c:formatCode>\+0.0%;\-0.0%</c:formatCode>
                <c:ptCount val="5"/>
                <c:pt idx="0">
                  <c:v>2.4038094345885108E-2</c:v>
                </c:pt>
                <c:pt idx="1">
                  <c:v>1.291904847868719E-2</c:v>
                </c:pt>
                <c:pt idx="2">
                  <c:v>3.4267127484160165E-2</c:v>
                </c:pt>
                <c:pt idx="3">
                  <c:v>3.3412162097757214E-2</c:v>
                </c:pt>
                <c:pt idx="4">
                  <c:v>2.2559939847790256E-2</c:v>
                </c:pt>
              </c:numCache>
            </c:numRef>
          </c:val>
        </c:ser>
        <c:dLbls>
          <c:showLegendKey val="0"/>
          <c:showVal val="0"/>
          <c:showCatName val="0"/>
          <c:showSerName val="0"/>
          <c:showPercent val="0"/>
          <c:showBubbleSize val="0"/>
        </c:dLbls>
        <c:gapWidth val="150"/>
        <c:axId val="1465139776"/>
        <c:axId val="1465151200"/>
      </c:barChart>
      <c:catAx>
        <c:axId val="1465139776"/>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465151200"/>
        <c:crosses val="autoZero"/>
        <c:auto val="1"/>
        <c:lblAlgn val="ctr"/>
        <c:lblOffset val="100"/>
        <c:noMultiLvlLbl val="0"/>
      </c:catAx>
      <c:valAx>
        <c:axId val="1465151200"/>
        <c:scaling>
          <c:orientation val="minMax"/>
        </c:scaling>
        <c:delete val="0"/>
        <c:axPos val="l"/>
        <c:numFmt formatCode="\+0%;\-0%" sourceLinked="0"/>
        <c:majorTickMark val="out"/>
        <c:minorTickMark val="none"/>
        <c:tickLblPos val="nextTo"/>
        <c:spPr>
          <a:ln>
            <a:solidFill>
              <a:schemeClr val="tx1"/>
            </a:solidFill>
          </a:ln>
        </c:spPr>
        <c:crossAx val="1465139776"/>
        <c:crosses val="autoZero"/>
        <c:crossBetween val="between"/>
        <c:minorUnit val="1.0000000000000005E-2"/>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0585292361920463"/>
          <c:w val="0.51748129614639293"/>
          <c:h val="0.77816727782673389"/>
        </c:manualLayout>
      </c:layout>
      <c:lineChart>
        <c:grouping val="standard"/>
        <c:varyColors val="0"/>
        <c:ser>
          <c:idx val="1"/>
          <c:order val="0"/>
          <c:tx>
            <c:strRef>
              <c:f>'DF RF Evol'!$A$34</c:f>
              <c:strCache>
                <c:ptCount val="1"/>
                <c:pt idx="0">
                  <c:v>Dépenses d'intervention</c:v>
                </c:pt>
              </c:strCache>
            </c:strRef>
          </c:tx>
          <c:spPr>
            <a:ln w="25400">
              <a:solidFill>
                <a:schemeClr val="accent1">
                  <a:lumMod val="50000"/>
                </a:schemeClr>
              </a:solidFill>
            </a:ln>
          </c:spPr>
          <c:marker>
            <c:symbol val="diamond"/>
            <c:size val="7"/>
            <c:spPr>
              <a:solidFill>
                <a:sysClr val="windowText" lastClr="000000"/>
              </a:solidFill>
              <a:ln>
                <a:solidFill>
                  <a:srgbClr val="4BACC6">
                    <a:lumMod val="60000"/>
                    <a:lumOff val="40000"/>
                  </a:srgbClr>
                </a:solidFill>
              </a:ln>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Evol'!$B$34:$I$34</c:f>
              <c:numCache>
                <c:formatCode>0.0</c:formatCode>
                <c:ptCount val="8"/>
                <c:pt idx="0">
                  <c:v>67.118275400000002</c:v>
                </c:pt>
                <c:pt idx="1">
                  <c:v>68.437989595000005</c:v>
                </c:pt>
                <c:pt idx="2">
                  <c:v>68.355600718999995</c:v>
                </c:pt>
                <c:pt idx="3">
                  <c:v>69.608693474999995</c:v>
                </c:pt>
                <c:pt idx="4">
                  <c:v>69.671228004</c:v>
                </c:pt>
                <c:pt idx="5">
                  <c:v>70.538763990000007</c:v>
                </c:pt>
                <c:pt idx="6">
                  <c:v>70.697981382999998</c:v>
                </c:pt>
                <c:pt idx="7">
                  <c:v>73.060120991966954</c:v>
                </c:pt>
              </c:numCache>
            </c:numRef>
          </c:val>
          <c:smooth val="0"/>
        </c:ser>
        <c:ser>
          <c:idx val="0"/>
          <c:order val="1"/>
          <c:tx>
            <c:strRef>
              <c:f>'DF RF Evol'!$A$33</c:f>
              <c:strCache>
                <c:ptCount val="1"/>
                <c:pt idx="0">
                  <c:v>Frais de personnel</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Evol'!$B$33:$I$33</c:f>
              <c:numCache>
                <c:formatCode>0.0</c:formatCode>
                <c:ptCount val="8"/>
                <c:pt idx="0">
                  <c:v>58.975507946999997</c:v>
                </c:pt>
                <c:pt idx="1">
                  <c:v>60.118870141000002</c:v>
                </c:pt>
                <c:pt idx="2">
                  <c:v>60.677413598000001</c:v>
                </c:pt>
                <c:pt idx="3">
                  <c:v>62.409835934999997</c:v>
                </c:pt>
                <c:pt idx="4">
                  <c:v>62.952352371000003</c:v>
                </c:pt>
                <c:pt idx="5">
                  <c:v>63.926954414999997</c:v>
                </c:pt>
                <c:pt idx="6">
                  <c:v>64.611008626</c:v>
                </c:pt>
                <c:pt idx="7">
                  <c:v>65.760146051818424</c:v>
                </c:pt>
              </c:numCache>
            </c:numRef>
          </c:val>
          <c:smooth val="0"/>
        </c:ser>
        <c:ser>
          <c:idx val="3"/>
          <c:order val="2"/>
          <c:tx>
            <c:strRef>
              <c:f>'DF RF Evol'!$A$36</c:f>
              <c:strCache>
                <c:ptCount val="1"/>
                <c:pt idx="0">
                  <c:v>Achats et charges externes</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Evol'!$B$36:$I$36</c:f>
              <c:numCache>
                <c:formatCode>0.0</c:formatCode>
                <c:ptCount val="8"/>
                <c:pt idx="0">
                  <c:v>30.814983413</c:v>
                </c:pt>
                <c:pt idx="1">
                  <c:v>30.375355704</c:v>
                </c:pt>
                <c:pt idx="2">
                  <c:v>29.911302963000001</c:v>
                </c:pt>
                <c:pt idx="3">
                  <c:v>30.534382003000001</c:v>
                </c:pt>
                <c:pt idx="4">
                  <c:v>30.864586039999999</c:v>
                </c:pt>
                <c:pt idx="5">
                  <c:v>31.641424478000001</c:v>
                </c:pt>
                <c:pt idx="6">
                  <c:v>30.594422142999999</c:v>
                </c:pt>
                <c:pt idx="7">
                  <c:v>31.470780920983554</c:v>
                </c:pt>
              </c:numCache>
            </c:numRef>
          </c:val>
          <c:smooth val="0"/>
        </c:ser>
        <c:ser>
          <c:idx val="2"/>
          <c:order val="3"/>
          <c:tx>
            <c:strRef>
              <c:f>'DF RF Evol'!$A$35</c:f>
              <c:strCache>
                <c:ptCount val="1"/>
                <c:pt idx="0">
                  <c:v>Autres dépenses de fonctionnement</c:v>
                </c:pt>
              </c:strCache>
            </c:strRef>
          </c:tx>
          <c:spPr>
            <a:ln w="12700">
              <a:solidFill>
                <a:schemeClr val="tx1"/>
              </a:solidFill>
              <a:prstDash val="dash"/>
            </a:ln>
          </c:spPr>
          <c:marker>
            <c:symbol val="square"/>
            <c:size val="3"/>
            <c:spPr>
              <a:solidFill>
                <a:schemeClr val="tx1"/>
              </a:solidFill>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Evol'!$B$35:$I$35</c:f>
              <c:numCache>
                <c:formatCode>0.0</c:formatCode>
                <c:ptCount val="8"/>
                <c:pt idx="0">
                  <c:v>5.2551309469999996</c:v>
                </c:pt>
                <c:pt idx="1">
                  <c:v>5.2599340909999999</c:v>
                </c:pt>
                <c:pt idx="2">
                  <c:v>5.2618039010000004</c:v>
                </c:pt>
                <c:pt idx="3">
                  <c:v>5.4211428829999999</c:v>
                </c:pt>
                <c:pt idx="4">
                  <c:v>5.268836919</c:v>
                </c:pt>
                <c:pt idx="5">
                  <c:v>5.049449912</c:v>
                </c:pt>
                <c:pt idx="6">
                  <c:v>5.8004021510000001</c:v>
                </c:pt>
                <c:pt idx="7">
                  <c:v>5.8060840437118904</c:v>
                </c:pt>
              </c:numCache>
            </c:numRef>
          </c:val>
          <c:smooth val="0"/>
        </c:ser>
        <c:ser>
          <c:idx val="4"/>
          <c:order val="4"/>
          <c:tx>
            <c:strRef>
              <c:f>'DF RF Evol'!$A$37</c:f>
              <c:strCache>
                <c:ptCount val="1"/>
                <c:pt idx="0">
                  <c:v>Charges financières</c:v>
                </c:pt>
              </c:strCache>
            </c:strRef>
          </c:tx>
          <c:spPr>
            <a:ln w="19050"/>
          </c:spP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Evol'!$B$37:$I$37</c:f>
              <c:numCache>
                <c:formatCode>0.0</c:formatCode>
                <c:ptCount val="8"/>
                <c:pt idx="0">
                  <c:v>4.565017525</c:v>
                </c:pt>
                <c:pt idx="1">
                  <c:v>4.6023887080000003</c:v>
                </c:pt>
                <c:pt idx="2">
                  <c:v>4.4041896070000002</c:v>
                </c:pt>
                <c:pt idx="3">
                  <c:v>3.998174578</c:v>
                </c:pt>
                <c:pt idx="4">
                  <c:v>3.7411762080000002</c:v>
                </c:pt>
                <c:pt idx="5">
                  <c:v>3.540864424</c:v>
                </c:pt>
                <c:pt idx="6">
                  <c:v>3.2799812629999998</c:v>
                </c:pt>
                <c:pt idx="7">
                  <c:v>3.093692195839238</c:v>
                </c:pt>
              </c:numCache>
            </c:numRef>
          </c:val>
          <c:smooth val="0"/>
        </c:ser>
        <c:dLbls>
          <c:showLegendKey val="0"/>
          <c:showVal val="0"/>
          <c:showCatName val="0"/>
          <c:showSerName val="0"/>
          <c:showPercent val="0"/>
          <c:showBubbleSize val="0"/>
        </c:dLbls>
        <c:marker val="1"/>
        <c:smooth val="0"/>
        <c:axId val="1740995632"/>
        <c:axId val="1740992368"/>
      </c:lineChart>
      <c:catAx>
        <c:axId val="1740995632"/>
        <c:scaling>
          <c:orientation val="minMax"/>
        </c:scaling>
        <c:delete val="0"/>
        <c:axPos val="b"/>
        <c:numFmt formatCode="General" sourceLinked="1"/>
        <c:majorTickMark val="out"/>
        <c:minorTickMark val="none"/>
        <c:tickLblPos val="nextTo"/>
        <c:txPr>
          <a:bodyPr/>
          <a:lstStyle/>
          <a:p>
            <a:pPr>
              <a:defRPr sz="900"/>
            </a:pPr>
            <a:endParaRPr lang="fr-FR"/>
          </a:p>
        </c:txPr>
        <c:crossAx val="1740992368"/>
        <c:crosses val="autoZero"/>
        <c:auto val="1"/>
        <c:lblAlgn val="ctr"/>
        <c:lblOffset val="100"/>
        <c:noMultiLvlLbl val="0"/>
      </c:catAx>
      <c:valAx>
        <c:axId val="1740992368"/>
        <c:scaling>
          <c:orientation val="minMax"/>
        </c:scaling>
        <c:delete val="0"/>
        <c:axPos val="l"/>
        <c:majorGridlines>
          <c:spPr>
            <a:ln>
              <a:prstDash val="sysDot"/>
            </a:ln>
          </c:spPr>
        </c:majorGridlines>
        <c:numFmt formatCode="0" sourceLinked="0"/>
        <c:majorTickMark val="out"/>
        <c:minorTickMark val="none"/>
        <c:tickLblPos val="nextTo"/>
        <c:crossAx val="1740995632"/>
        <c:crosses val="autoZero"/>
        <c:crossBetween val="between"/>
      </c:valAx>
    </c:plotArea>
    <c:legend>
      <c:legendPos val="r"/>
      <c:layout>
        <c:manualLayout>
          <c:xMode val="edge"/>
          <c:yMode val="edge"/>
          <c:x val="0.60465910973910797"/>
          <c:y val="0.10919181977252852"/>
          <c:w val="0.38981152687168974"/>
          <c:h val="0.82089390450742394"/>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106664013568701"/>
          <c:w val="0.51748129614639293"/>
          <c:h val="0.7733538000890684"/>
        </c:manualLayout>
      </c:layout>
      <c:lineChart>
        <c:grouping val="standard"/>
        <c:varyColors val="0"/>
        <c:ser>
          <c:idx val="0"/>
          <c:order val="0"/>
          <c:tx>
            <c:strRef>
              <c:f>'DF RF Evol'!$A$43</c:f>
              <c:strCache>
                <c:ptCount val="1"/>
                <c:pt idx="0">
                  <c:v>Etudes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Evol'!$B$43:$H$43</c:f>
              <c:numCache>
                <c:formatCode>0</c:formatCode>
                <c:ptCount val="7"/>
                <c:pt idx="0">
                  <c:v>831.22936500000003</c:v>
                </c:pt>
                <c:pt idx="1">
                  <c:v>818.00928499999998</c:v>
                </c:pt>
                <c:pt idx="2">
                  <c:v>834.75492599999995</c:v>
                </c:pt>
                <c:pt idx="3">
                  <c:v>851.85401200000001</c:v>
                </c:pt>
                <c:pt idx="4">
                  <c:v>877.44160999999997</c:v>
                </c:pt>
                <c:pt idx="5">
                  <c:v>873.71185200000002</c:v>
                </c:pt>
                <c:pt idx="6">
                  <c:v>653.09554400000002</c:v>
                </c:pt>
              </c:numCache>
            </c:numRef>
          </c:val>
          <c:smooth val="0"/>
        </c:ser>
        <c:ser>
          <c:idx val="1"/>
          <c:order val="1"/>
          <c:tx>
            <c:strRef>
              <c:f>'DF RF Evol'!$A$44</c:f>
              <c:strCache>
                <c:ptCount val="1"/>
                <c:pt idx="0">
                  <c:v>Relations publiques</c:v>
                </c:pt>
              </c:strCache>
            </c:strRef>
          </c:tx>
          <c:spPr>
            <a:ln w="22225">
              <a:solidFill>
                <a:schemeClr val="tx1"/>
              </a:solidFill>
              <a:prstDash val="solid"/>
            </a:ln>
          </c:spPr>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Evol'!$B$44:$H$44</c:f>
              <c:numCache>
                <c:formatCode>0</c:formatCode>
                <c:ptCount val="7"/>
                <c:pt idx="0">
                  <c:v>878.26475100000005</c:v>
                </c:pt>
                <c:pt idx="1">
                  <c:v>824.71171000000004</c:v>
                </c:pt>
                <c:pt idx="2">
                  <c:v>810.29515800000001</c:v>
                </c:pt>
                <c:pt idx="3">
                  <c:v>824.60209199999997</c:v>
                </c:pt>
                <c:pt idx="4">
                  <c:v>851.92887499999995</c:v>
                </c:pt>
                <c:pt idx="5">
                  <c:v>881.78793399999995</c:v>
                </c:pt>
                <c:pt idx="6">
                  <c:v>556.38784899999996</c:v>
                </c:pt>
              </c:numCache>
            </c:numRef>
          </c:val>
          <c:smooth val="0"/>
        </c:ser>
        <c:ser>
          <c:idx val="4"/>
          <c:order val="2"/>
          <c:tx>
            <c:strRef>
              <c:f>'DF RF Evol'!$A$45</c:f>
              <c:strCache>
                <c:ptCount val="1"/>
                <c:pt idx="0">
                  <c:v>Alimentation</c:v>
                </c:pt>
              </c:strCache>
            </c:strRef>
          </c:tx>
          <c:spPr>
            <a:ln w="25400">
              <a:solidFill>
                <a:schemeClr val="accent1">
                  <a:lumMod val="75000"/>
                </a:schemeClr>
              </a:solidFill>
              <a:prstDash val="solid"/>
            </a:ln>
          </c:spPr>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Evol'!$B$45:$H$45</c:f>
              <c:numCache>
                <c:formatCode>0</c:formatCode>
                <c:ptCount val="7"/>
                <c:pt idx="0">
                  <c:v>659.83275800000001</c:v>
                </c:pt>
                <c:pt idx="1">
                  <c:v>655.35884499999997</c:v>
                </c:pt>
                <c:pt idx="2">
                  <c:v>639.33844199999999</c:v>
                </c:pt>
                <c:pt idx="3">
                  <c:v>645.09225400000003</c:v>
                </c:pt>
                <c:pt idx="4">
                  <c:v>637.95806200000004</c:v>
                </c:pt>
                <c:pt idx="5">
                  <c:v>650.41180299999996</c:v>
                </c:pt>
                <c:pt idx="6">
                  <c:v>497.81403599999999</c:v>
                </c:pt>
              </c:numCache>
            </c:numRef>
          </c:val>
          <c:smooth val="0"/>
        </c:ser>
        <c:ser>
          <c:idx val="5"/>
          <c:order val="3"/>
          <c:tx>
            <c:strRef>
              <c:f>'DF RF Evol'!$A$46</c:f>
              <c:strCache>
                <c:ptCount val="1"/>
                <c:pt idx="0">
                  <c:v>Combustibles et carburants</c:v>
                </c:pt>
              </c:strCache>
            </c:strRef>
          </c:tx>
          <c:spPr>
            <a:ln w="19050">
              <a:solidFill>
                <a:schemeClr val="accent5">
                  <a:lumMod val="75000"/>
                </a:schemeClr>
              </a:solidFill>
            </a:ln>
          </c:spPr>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Evol'!$B$46:$H$46</c:f>
              <c:numCache>
                <c:formatCode>0</c:formatCode>
                <c:ptCount val="7"/>
                <c:pt idx="0">
                  <c:v>599.88638600000002</c:v>
                </c:pt>
                <c:pt idx="1">
                  <c:v>526.97022400000003</c:v>
                </c:pt>
                <c:pt idx="2">
                  <c:v>472.25037900000001</c:v>
                </c:pt>
                <c:pt idx="3">
                  <c:v>512.89459399999998</c:v>
                </c:pt>
                <c:pt idx="4">
                  <c:v>562.22675900000002</c:v>
                </c:pt>
                <c:pt idx="5">
                  <c:v>564.48849099999995</c:v>
                </c:pt>
                <c:pt idx="6">
                  <c:v>456.75458800000001</c:v>
                </c:pt>
              </c:numCache>
            </c:numRef>
          </c:val>
          <c:smooth val="0"/>
        </c:ser>
        <c:ser>
          <c:idx val="3"/>
          <c:order val="4"/>
          <c:tx>
            <c:strRef>
              <c:f>'DF RF Evol'!$A$47</c:f>
              <c:strCache>
                <c:ptCount val="1"/>
                <c:pt idx="0">
                  <c:v>Honoraires</c:v>
                </c:pt>
              </c:strCache>
            </c:strRef>
          </c:tx>
          <c:spPr>
            <a:ln>
              <a:solidFill>
                <a:schemeClr val="accent1">
                  <a:lumMod val="75000"/>
                </a:schemeClr>
              </a:solidFill>
            </a:ln>
          </c:spPr>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Evol'!$B$47:$H$47</c:f>
              <c:numCache>
                <c:formatCode>0</c:formatCode>
                <c:ptCount val="7"/>
                <c:pt idx="0">
                  <c:v>473.12204800000001</c:v>
                </c:pt>
                <c:pt idx="1">
                  <c:v>472.70931000000002</c:v>
                </c:pt>
                <c:pt idx="2">
                  <c:v>477.67019399999998</c:v>
                </c:pt>
                <c:pt idx="3">
                  <c:v>469.77421900000002</c:v>
                </c:pt>
                <c:pt idx="4">
                  <c:v>467.15063700000002</c:v>
                </c:pt>
                <c:pt idx="5">
                  <c:v>473.10266100000001</c:v>
                </c:pt>
                <c:pt idx="6">
                  <c:v>405.224602</c:v>
                </c:pt>
              </c:numCache>
            </c:numRef>
          </c:val>
          <c:smooth val="0"/>
        </c:ser>
        <c:ser>
          <c:idx val="2"/>
          <c:order val="5"/>
          <c:tx>
            <c:strRef>
              <c:f>'DF RF Evol'!$A$48</c:f>
              <c:strCache>
                <c:ptCount val="1"/>
                <c:pt idx="0">
                  <c:v>Transports</c:v>
                </c:pt>
              </c:strCache>
            </c:strRef>
          </c:tx>
          <c:spPr>
            <a:ln w="15875">
              <a:solidFill>
                <a:schemeClr val="tx1"/>
              </a:solidFill>
            </a:ln>
          </c:spPr>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Evol'!$B$48:$H$48</c:f>
              <c:numCache>
                <c:formatCode>0</c:formatCode>
                <c:ptCount val="7"/>
                <c:pt idx="0">
                  <c:v>310.98934700000001</c:v>
                </c:pt>
                <c:pt idx="1">
                  <c:v>300.20005400000002</c:v>
                </c:pt>
                <c:pt idx="2">
                  <c:v>277.331321</c:v>
                </c:pt>
                <c:pt idx="3">
                  <c:v>272.07149700000002</c:v>
                </c:pt>
                <c:pt idx="4">
                  <c:v>272.714718</c:v>
                </c:pt>
                <c:pt idx="5">
                  <c:v>266.26900799999999</c:v>
                </c:pt>
                <c:pt idx="6">
                  <c:v>167.75137599999999</c:v>
                </c:pt>
              </c:numCache>
            </c:numRef>
          </c:val>
          <c:smooth val="0"/>
        </c:ser>
        <c:ser>
          <c:idx val="6"/>
          <c:order val="6"/>
          <c:tx>
            <c:strRef>
              <c:f>'DF RF Evol'!$A$49</c:f>
              <c:strCache>
                <c:ptCount val="1"/>
                <c:pt idx="0">
                  <c:v>Déplacements</c:v>
                </c:pt>
              </c:strCache>
            </c:strRef>
          </c:tx>
          <c:marker>
            <c:symbol val="none"/>
          </c:marker>
          <c:cat>
            <c:numRef>
              <c:f>'DF RF Evol'!$B$42:$H$42</c:f>
              <c:numCache>
                <c:formatCode>General</c:formatCode>
                <c:ptCount val="7"/>
                <c:pt idx="0">
                  <c:v>2014</c:v>
                </c:pt>
                <c:pt idx="1">
                  <c:v>2015</c:v>
                </c:pt>
                <c:pt idx="2">
                  <c:v>2016</c:v>
                </c:pt>
                <c:pt idx="3">
                  <c:v>2017</c:v>
                </c:pt>
                <c:pt idx="4">
                  <c:v>2018</c:v>
                </c:pt>
                <c:pt idx="5">
                  <c:v>2019</c:v>
                </c:pt>
                <c:pt idx="6">
                  <c:v>2020</c:v>
                </c:pt>
              </c:numCache>
            </c:numRef>
          </c:cat>
          <c:val>
            <c:numRef>
              <c:f>'DF RF Evol'!$B$49:$H$49</c:f>
              <c:numCache>
                <c:formatCode>0</c:formatCode>
                <c:ptCount val="7"/>
                <c:pt idx="0">
                  <c:v>124.972532</c:v>
                </c:pt>
                <c:pt idx="1">
                  <c:v>113.273679</c:v>
                </c:pt>
                <c:pt idx="2">
                  <c:v>112.312254</c:v>
                </c:pt>
                <c:pt idx="3">
                  <c:v>115.60608000000001</c:v>
                </c:pt>
                <c:pt idx="4">
                  <c:v>115.260509</c:v>
                </c:pt>
                <c:pt idx="5">
                  <c:v>120.852024</c:v>
                </c:pt>
                <c:pt idx="6">
                  <c:v>66.135108000000002</c:v>
                </c:pt>
              </c:numCache>
            </c:numRef>
          </c:val>
          <c:smooth val="0"/>
        </c:ser>
        <c:dLbls>
          <c:showLegendKey val="0"/>
          <c:showVal val="0"/>
          <c:showCatName val="0"/>
          <c:showSerName val="0"/>
          <c:showPercent val="0"/>
          <c:showBubbleSize val="0"/>
        </c:dLbls>
        <c:marker val="1"/>
        <c:smooth val="0"/>
        <c:axId val="1740989104"/>
        <c:axId val="1740991824"/>
      </c:lineChart>
      <c:catAx>
        <c:axId val="1740989104"/>
        <c:scaling>
          <c:orientation val="minMax"/>
        </c:scaling>
        <c:delete val="0"/>
        <c:axPos val="b"/>
        <c:numFmt formatCode="General" sourceLinked="1"/>
        <c:majorTickMark val="out"/>
        <c:minorTickMark val="none"/>
        <c:tickLblPos val="nextTo"/>
        <c:crossAx val="1740991824"/>
        <c:crosses val="autoZero"/>
        <c:auto val="1"/>
        <c:lblAlgn val="ctr"/>
        <c:lblOffset val="100"/>
        <c:noMultiLvlLbl val="0"/>
      </c:catAx>
      <c:valAx>
        <c:axId val="1740991824"/>
        <c:scaling>
          <c:orientation val="minMax"/>
        </c:scaling>
        <c:delete val="0"/>
        <c:axPos val="l"/>
        <c:majorGridlines>
          <c:spPr>
            <a:ln>
              <a:prstDash val="sysDot"/>
            </a:ln>
          </c:spPr>
        </c:majorGridlines>
        <c:numFmt formatCode="0" sourceLinked="0"/>
        <c:majorTickMark val="out"/>
        <c:minorTickMark val="none"/>
        <c:tickLblPos val="nextTo"/>
        <c:crossAx val="1740989104"/>
        <c:crosses val="autoZero"/>
        <c:crossBetween val="between"/>
      </c:valAx>
    </c:plotArea>
    <c:legend>
      <c:legendPos val="r"/>
      <c:layout>
        <c:manualLayout>
          <c:xMode val="edge"/>
          <c:yMode val="edge"/>
          <c:x val="0.6200224634082917"/>
          <c:y val="0.163089343073993"/>
          <c:w val="0.35655898152917798"/>
          <c:h val="0.79358935728701785"/>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7616574523933"/>
          <c:y val="4.9344531933508476E-2"/>
          <c:w val="0.81013905176746526"/>
          <c:h val="0.54940113735783025"/>
        </c:manualLayout>
      </c:layout>
      <c:barChart>
        <c:barDir val="col"/>
        <c:grouping val="clustered"/>
        <c:varyColors val="0"/>
        <c:ser>
          <c:idx val="0"/>
          <c:order val="0"/>
          <c:tx>
            <c:v>DF</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taille'!$B$3:$H$3</c:f>
              <c:strCache>
                <c:ptCount val="7"/>
                <c:pt idx="0">
                  <c:v>&lt; 500 h</c:v>
                </c:pt>
                <c:pt idx="1">
                  <c:v>500-3500 h</c:v>
                </c:pt>
                <c:pt idx="2">
                  <c:v>3500-10.000 h</c:v>
                </c:pt>
                <c:pt idx="3">
                  <c:v>10-50.000 h</c:v>
                </c:pt>
                <c:pt idx="4">
                  <c:v>&gt; 50 000 h</c:v>
                </c:pt>
                <c:pt idx="6">
                  <c:v>Ensemble</c:v>
                </c:pt>
              </c:strCache>
            </c:strRef>
          </c:cat>
          <c:val>
            <c:numRef>
              <c:f>'DF Bloc Co par taille'!$B$4:$H$4</c:f>
              <c:numCache>
                <c:formatCode>\+0.0%;\-0.0%</c:formatCode>
                <c:ptCount val="7"/>
                <c:pt idx="0">
                  <c:v>2.2829009928202693E-2</c:v>
                </c:pt>
                <c:pt idx="1">
                  <c:v>2.131203604969123E-2</c:v>
                </c:pt>
                <c:pt idx="2">
                  <c:v>1.4166999448033346E-2</c:v>
                </c:pt>
                <c:pt idx="3">
                  <c:v>8.2099907798407479E-3</c:v>
                </c:pt>
                <c:pt idx="4">
                  <c:v>1.1348875819761517E-2</c:v>
                </c:pt>
                <c:pt idx="6">
                  <c:v>1.291904847868719E-2</c:v>
                </c:pt>
              </c:numCache>
            </c:numRef>
          </c:val>
        </c:ser>
        <c:ser>
          <c:idx val="1"/>
          <c:order val="1"/>
          <c:tx>
            <c:v>RF</c:v>
          </c:tx>
          <c:invertIfNegative val="0"/>
          <c:val>
            <c:numRef>
              <c:f>'DF Bloc Co par taille'!$B$14:$H$14</c:f>
              <c:numCache>
                <c:formatCode>\+0.0%;\-0.0%</c:formatCode>
                <c:ptCount val="7"/>
                <c:pt idx="0">
                  <c:v>2.9985474782855848E-2</c:v>
                </c:pt>
                <c:pt idx="1">
                  <c:v>1.483094776558147E-2</c:v>
                </c:pt>
                <c:pt idx="2">
                  <c:v>1.1414302102769947E-2</c:v>
                </c:pt>
                <c:pt idx="3">
                  <c:v>6.4212713714009162E-3</c:v>
                </c:pt>
                <c:pt idx="4">
                  <c:v>-1.003490147400643E-3</c:v>
                </c:pt>
                <c:pt idx="6">
                  <c:v>7.3796289708507601E-3</c:v>
                </c:pt>
              </c:numCache>
            </c:numRef>
          </c:val>
        </c:ser>
        <c:dLbls>
          <c:showLegendKey val="0"/>
          <c:showVal val="0"/>
          <c:showCatName val="0"/>
          <c:showSerName val="0"/>
          <c:showPercent val="0"/>
          <c:showBubbleSize val="0"/>
        </c:dLbls>
        <c:gapWidth val="150"/>
        <c:axId val="1740994000"/>
        <c:axId val="1740994544"/>
      </c:barChart>
      <c:catAx>
        <c:axId val="1740994000"/>
        <c:scaling>
          <c:orientation val="minMax"/>
        </c:scaling>
        <c:delete val="0"/>
        <c:axPos val="b"/>
        <c:numFmt formatCode="General" sourceLinked="0"/>
        <c:majorTickMark val="out"/>
        <c:minorTickMark val="none"/>
        <c:tickLblPos val="low"/>
        <c:txPr>
          <a:bodyPr/>
          <a:lstStyle/>
          <a:p>
            <a:pPr>
              <a:defRPr sz="800"/>
            </a:pPr>
            <a:endParaRPr lang="fr-FR"/>
          </a:p>
        </c:txPr>
        <c:crossAx val="1740994544"/>
        <c:crosses val="autoZero"/>
        <c:auto val="1"/>
        <c:lblAlgn val="ctr"/>
        <c:lblOffset val="100"/>
        <c:noMultiLvlLbl val="0"/>
      </c:catAx>
      <c:valAx>
        <c:axId val="1740994544"/>
        <c:scaling>
          <c:orientation val="minMax"/>
          <c:max val="4.0000000000000008E-2"/>
          <c:min val="-1.0000000000000002E-2"/>
        </c:scaling>
        <c:delete val="0"/>
        <c:axPos val="l"/>
        <c:numFmt formatCode="\+0%;\-0%" sourceLinked="0"/>
        <c:majorTickMark val="out"/>
        <c:minorTickMark val="none"/>
        <c:tickLblPos val="nextTo"/>
        <c:crossAx val="1740994000"/>
        <c:crosses val="autoZero"/>
        <c:crossBetween val="between"/>
        <c:majorUnit val="1.0000000000000002E-2"/>
      </c:valAx>
    </c:plotArea>
    <c:legend>
      <c:legendPos val="b"/>
      <c:overlay val="0"/>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76165745239342"/>
          <c:y val="4.9344531933508518E-2"/>
          <c:w val="0.81013905176746526"/>
          <c:h val="0.62214636044356619"/>
        </c:manualLayout>
      </c:layout>
      <c:barChart>
        <c:barDir val="col"/>
        <c:grouping val="clustered"/>
        <c:varyColors val="0"/>
        <c:ser>
          <c:idx val="0"/>
          <c:order val="0"/>
          <c:tx>
            <c:v>DF</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taille'!$B$6:$H$6</c:f>
              <c:strCache>
                <c:ptCount val="7"/>
                <c:pt idx="0">
                  <c:v>&lt; 25.000 h</c:v>
                </c:pt>
                <c:pt idx="1">
                  <c:v>25-50.000 h</c:v>
                </c:pt>
                <c:pt idx="2">
                  <c:v>50-100.000 h</c:v>
                </c:pt>
                <c:pt idx="3">
                  <c:v>100-200.000 h</c:v>
                </c:pt>
                <c:pt idx="4">
                  <c:v>&gt;200.000 h</c:v>
                </c:pt>
                <c:pt idx="6">
                  <c:v>Ensemble</c:v>
                </c:pt>
              </c:strCache>
            </c:strRef>
          </c:cat>
          <c:val>
            <c:numRef>
              <c:f>'DF Bloc Co par taille'!$B$7:$H$7</c:f>
              <c:numCache>
                <c:formatCode>\+0.0%;\-0.0%</c:formatCode>
                <c:ptCount val="7"/>
                <c:pt idx="0">
                  <c:v>3.7583727199234529E-2</c:v>
                </c:pt>
                <c:pt idx="1">
                  <c:v>3.1230115273120251E-2</c:v>
                </c:pt>
                <c:pt idx="2">
                  <c:v>3.9218022123732155E-2</c:v>
                </c:pt>
                <c:pt idx="3">
                  <c:v>2.6177624315765202E-2</c:v>
                </c:pt>
                <c:pt idx="4">
                  <c:v>3.4654282831388494E-2</c:v>
                </c:pt>
                <c:pt idx="6">
                  <c:v>2.9343922868322547E-2</c:v>
                </c:pt>
              </c:numCache>
            </c:numRef>
          </c:val>
        </c:ser>
        <c:ser>
          <c:idx val="1"/>
          <c:order val="1"/>
          <c:tx>
            <c:v>RF</c:v>
          </c:tx>
          <c:invertIfNegative val="0"/>
          <c:val>
            <c:numRef>
              <c:f>'DF Bloc Co par taille'!$B$17:$H$17</c:f>
              <c:numCache>
                <c:formatCode>\+0.0%;\-0.0%</c:formatCode>
                <c:ptCount val="7"/>
                <c:pt idx="0">
                  <c:v>2.5285311859725823E-2</c:v>
                </c:pt>
                <c:pt idx="1">
                  <c:v>2.6579253438743455E-2</c:v>
                </c:pt>
                <c:pt idx="2">
                  <c:v>2.6644200178065347E-2</c:v>
                </c:pt>
                <c:pt idx="3">
                  <c:v>1.5141225197683905E-2</c:v>
                </c:pt>
                <c:pt idx="4">
                  <c:v>9.5312904644131446E-3</c:v>
                </c:pt>
                <c:pt idx="6">
                  <c:v>1.6714362764540747E-2</c:v>
                </c:pt>
              </c:numCache>
            </c:numRef>
          </c:val>
        </c:ser>
        <c:dLbls>
          <c:showLegendKey val="0"/>
          <c:showVal val="0"/>
          <c:showCatName val="0"/>
          <c:showSerName val="0"/>
          <c:showPercent val="0"/>
          <c:showBubbleSize val="0"/>
        </c:dLbls>
        <c:gapWidth val="150"/>
        <c:axId val="1738355520"/>
        <c:axId val="1738356064"/>
      </c:barChart>
      <c:catAx>
        <c:axId val="1738355520"/>
        <c:scaling>
          <c:orientation val="minMax"/>
        </c:scaling>
        <c:delete val="0"/>
        <c:axPos val="b"/>
        <c:numFmt formatCode="General" sourceLinked="0"/>
        <c:majorTickMark val="out"/>
        <c:minorTickMark val="none"/>
        <c:tickLblPos val="low"/>
        <c:txPr>
          <a:bodyPr/>
          <a:lstStyle/>
          <a:p>
            <a:pPr>
              <a:defRPr sz="800"/>
            </a:pPr>
            <a:endParaRPr lang="fr-FR"/>
          </a:p>
        </c:txPr>
        <c:crossAx val="1738356064"/>
        <c:crosses val="autoZero"/>
        <c:auto val="1"/>
        <c:lblAlgn val="ctr"/>
        <c:lblOffset val="100"/>
        <c:noMultiLvlLbl val="0"/>
      </c:catAx>
      <c:valAx>
        <c:axId val="1738356064"/>
        <c:scaling>
          <c:orientation val="minMax"/>
          <c:max val="4.0000000000000008E-2"/>
          <c:min val="0"/>
        </c:scaling>
        <c:delete val="0"/>
        <c:axPos val="l"/>
        <c:numFmt formatCode="\+0%;\-0%" sourceLinked="0"/>
        <c:majorTickMark val="out"/>
        <c:minorTickMark val="none"/>
        <c:tickLblPos val="nextTo"/>
        <c:spPr>
          <a:ln>
            <a:solidFill>
              <a:prstClr val="black"/>
            </a:solidFill>
          </a:ln>
        </c:spPr>
        <c:crossAx val="1738355520"/>
        <c:crosses val="autoZero"/>
        <c:crossBetween val="between"/>
        <c:majorUnit val="1.0000000000000002E-2"/>
      </c:valAx>
    </c:plotArea>
    <c:legend>
      <c:legendPos val="b"/>
      <c:overlay val="0"/>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taille'!$A$24</c:f>
              <c:strCache>
                <c:ptCount val="1"/>
                <c:pt idx="0">
                  <c:v>Communes</c:v>
                </c:pt>
              </c:strCache>
            </c:strRef>
          </c:tx>
          <c:spPr>
            <a:solidFill>
              <a:schemeClr val="accent1"/>
            </a:solidFill>
            <a:ln>
              <a:noFill/>
            </a:ln>
            <a:effectLst/>
          </c:spPr>
          <c:invertIfNegative val="0"/>
          <c:cat>
            <c:strRef>
              <c:f>'DF Bloc Co par taille'!$B$23:$F$23</c:f>
              <c:strCache>
                <c:ptCount val="5"/>
                <c:pt idx="0">
                  <c:v>&lt; 500 h</c:v>
                </c:pt>
                <c:pt idx="1">
                  <c:v>500-3500 h</c:v>
                </c:pt>
                <c:pt idx="2">
                  <c:v>3500-10.000 h</c:v>
                </c:pt>
                <c:pt idx="3">
                  <c:v>10-50.000 h</c:v>
                </c:pt>
                <c:pt idx="4">
                  <c:v>&gt; 50 000 h</c:v>
                </c:pt>
              </c:strCache>
            </c:strRef>
          </c:cat>
          <c:val>
            <c:numRef>
              <c:f>'DF Bloc Co par taille'!$B$24:$F$24</c:f>
              <c:numCache>
                <c:formatCode>\+0.0%;\-0.0%</c:formatCode>
                <c:ptCount val="5"/>
                <c:pt idx="0">
                  <c:v>5.2155769883418746E-2</c:v>
                </c:pt>
                <c:pt idx="1">
                  <c:v>-9.2192621313789136E-3</c:v>
                </c:pt>
                <c:pt idx="2">
                  <c:v>-1.218342668868666E-3</c:v>
                </c:pt>
                <c:pt idx="3">
                  <c:v>-4.8736167135059461E-3</c:v>
                </c:pt>
                <c:pt idx="4">
                  <c:v>-0.12496204225844931</c:v>
                </c:pt>
              </c:numCache>
            </c:numRef>
          </c:val>
        </c:ser>
        <c:dLbls>
          <c:showLegendKey val="0"/>
          <c:showVal val="0"/>
          <c:showCatName val="0"/>
          <c:showSerName val="0"/>
          <c:showPercent val="0"/>
          <c:showBubbleSize val="0"/>
        </c:dLbls>
        <c:gapWidth val="219"/>
        <c:overlap val="-27"/>
        <c:axId val="1738351168"/>
        <c:axId val="1738353888"/>
      </c:barChart>
      <c:catAx>
        <c:axId val="1738351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8353888"/>
        <c:crosses val="autoZero"/>
        <c:auto val="1"/>
        <c:lblAlgn val="ctr"/>
        <c:lblOffset val="100"/>
        <c:noMultiLvlLbl val="0"/>
      </c:catAx>
      <c:valAx>
        <c:axId val="173835388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8351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taille'!$A$27</c:f>
              <c:strCache>
                <c:ptCount val="1"/>
                <c:pt idx="0">
                  <c:v>EPCI</c:v>
                </c:pt>
              </c:strCache>
            </c:strRef>
          </c:tx>
          <c:spPr>
            <a:solidFill>
              <a:schemeClr val="accent1"/>
            </a:solidFill>
            <a:ln>
              <a:noFill/>
            </a:ln>
            <a:effectLst/>
          </c:spPr>
          <c:invertIfNegative val="0"/>
          <c:cat>
            <c:strRef>
              <c:f>'DF Bloc Co par taille'!$B$26:$F$26</c:f>
              <c:strCache>
                <c:ptCount val="5"/>
                <c:pt idx="0">
                  <c:v>&lt; 25.000 h</c:v>
                </c:pt>
                <c:pt idx="1">
                  <c:v>25-50.000 h</c:v>
                </c:pt>
                <c:pt idx="2">
                  <c:v>50-100.000 h</c:v>
                </c:pt>
                <c:pt idx="3">
                  <c:v>100-200.000 h</c:v>
                </c:pt>
                <c:pt idx="4">
                  <c:v>&gt;200.000 h</c:v>
                </c:pt>
              </c:strCache>
            </c:strRef>
          </c:cat>
          <c:val>
            <c:numRef>
              <c:f>'DF Bloc Co par taille'!$B$27:$F$27</c:f>
              <c:numCache>
                <c:formatCode>\+0.0%;\-0.0%</c:formatCode>
                <c:ptCount val="5"/>
                <c:pt idx="0">
                  <c:v>-3.073823511542062E-2</c:v>
                </c:pt>
                <c:pt idx="1">
                  <c:v>6.9903340321415541E-3</c:v>
                </c:pt>
                <c:pt idx="2">
                  <c:v>-4.0283381367875348E-2</c:v>
                </c:pt>
                <c:pt idx="3">
                  <c:v>-3.4251248500256293E-2</c:v>
                </c:pt>
                <c:pt idx="4">
                  <c:v>-8.4792804570963609E-2</c:v>
                </c:pt>
              </c:numCache>
            </c:numRef>
          </c:val>
        </c:ser>
        <c:dLbls>
          <c:showLegendKey val="0"/>
          <c:showVal val="0"/>
          <c:showCatName val="0"/>
          <c:showSerName val="0"/>
          <c:showPercent val="0"/>
          <c:showBubbleSize val="0"/>
        </c:dLbls>
        <c:gapWidth val="219"/>
        <c:overlap val="-27"/>
        <c:axId val="1738351712"/>
        <c:axId val="1738357152"/>
      </c:barChart>
      <c:catAx>
        <c:axId val="17383517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8357152"/>
        <c:crosses val="autoZero"/>
        <c:auto val="1"/>
        <c:lblAlgn val="ctr"/>
        <c:lblOffset val="100"/>
        <c:noMultiLvlLbl val="0"/>
      </c:catAx>
      <c:valAx>
        <c:axId val="1738357152"/>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835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'DF Bloc Co par taille'!$A$47</c:f>
              <c:strCache>
                <c:ptCount val="1"/>
                <c:pt idx="0">
                  <c:v>EB</c:v>
                </c:pt>
              </c:strCache>
            </c:strRef>
          </c:tx>
          <c:spPr>
            <a:solidFill>
              <a:schemeClr val="accent1"/>
            </a:solidFill>
            <a:ln>
              <a:noFill/>
            </a:ln>
            <a:effectLst/>
          </c:spPr>
          <c:invertIfNegative val="0"/>
          <c:cat>
            <c:strRef>
              <c:f>'DF Bloc Co par taille'!$B$46:$L$46</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taille'!$B$47:$L$47</c:f>
              <c:numCache>
                <c:formatCode>\+0.0%;\-0.0%</c:formatCode>
                <c:ptCount val="11"/>
                <c:pt idx="0">
                  <c:v>7.5667337675821233E-2</c:v>
                </c:pt>
                <c:pt idx="1">
                  <c:v>4.1049336587082541E-2</c:v>
                </c:pt>
                <c:pt idx="2">
                  <c:v>6.265340835451827E-4</c:v>
                </c:pt>
                <c:pt idx="3">
                  <c:v>8.7317936086139802E-4</c:v>
                </c:pt>
                <c:pt idx="4">
                  <c:v>-2.6249014462944809E-2</c:v>
                </c:pt>
                <c:pt idx="5">
                  <c:v>-3.5347364077341625E-3</c:v>
                </c:pt>
                <c:pt idx="6">
                  <c:v>-6.8580895598913116E-5</c:v>
                </c:pt>
                <c:pt idx="7">
                  <c:v>-1.7048975313232351E-2</c:v>
                </c:pt>
                <c:pt idx="8">
                  <c:v>4.3540146861862361E-3</c:v>
                </c:pt>
                <c:pt idx="9">
                  <c:v>-1.1679271109148792E-2</c:v>
                </c:pt>
                <c:pt idx="10">
                  <c:v>-0.23429739011059803</c:v>
                </c:pt>
              </c:numCache>
            </c:numRef>
          </c:val>
        </c:ser>
        <c:dLbls>
          <c:showLegendKey val="0"/>
          <c:showVal val="0"/>
          <c:showCatName val="0"/>
          <c:showSerName val="0"/>
          <c:showPercent val="0"/>
          <c:showBubbleSize val="0"/>
        </c:dLbls>
        <c:gapWidth val="219"/>
        <c:overlap val="-27"/>
        <c:axId val="1738354432"/>
        <c:axId val="1741927520"/>
      </c:barChart>
      <c:catAx>
        <c:axId val="17383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1927520"/>
        <c:crosses val="autoZero"/>
        <c:auto val="1"/>
        <c:lblAlgn val="ctr"/>
        <c:lblOffset val="100"/>
        <c:noMultiLvlLbl val="0"/>
      </c:catAx>
      <c:valAx>
        <c:axId val="174192752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8354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16574523933"/>
          <c:y val="4.9344531933508476E-2"/>
          <c:w val="0.81013905176746526"/>
          <c:h val="0.5494011373578302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taille'!$B$3:$F$3</c:f>
              <c:strCache>
                <c:ptCount val="5"/>
                <c:pt idx="0">
                  <c:v>&lt; 500 h</c:v>
                </c:pt>
                <c:pt idx="1">
                  <c:v>500-3500 h</c:v>
                </c:pt>
                <c:pt idx="2">
                  <c:v>3500-10.000 h</c:v>
                </c:pt>
                <c:pt idx="3">
                  <c:v>10-50.000 h</c:v>
                </c:pt>
                <c:pt idx="4">
                  <c:v>&gt; 50 000 h</c:v>
                </c:pt>
              </c:strCache>
            </c:strRef>
          </c:cat>
          <c:val>
            <c:numRef>
              <c:f>'DF Bloc Co par taille'!$B$4:$F$4</c:f>
              <c:numCache>
                <c:formatCode>\+0.0%;\-0.0%</c:formatCode>
                <c:ptCount val="5"/>
                <c:pt idx="0">
                  <c:v>2.2829009928202693E-2</c:v>
                </c:pt>
                <c:pt idx="1">
                  <c:v>2.131203604969123E-2</c:v>
                </c:pt>
                <c:pt idx="2">
                  <c:v>1.4166999448033346E-2</c:v>
                </c:pt>
                <c:pt idx="3">
                  <c:v>8.2099907798407479E-3</c:v>
                </c:pt>
                <c:pt idx="4">
                  <c:v>1.1348875819761517E-2</c:v>
                </c:pt>
              </c:numCache>
            </c:numRef>
          </c:val>
        </c:ser>
        <c:dLbls>
          <c:showLegendKey val="0"/>
          <c:showVal val="0"/>
          <c:showCatName val="0"/>
          <c:showSerName val="0"/>
          <c:showPercent val="0"/>
          <c:showBubbleSize val="0"/>
        </c:dLbls>
        <c:gapWidth val="150"/>
        <c:axId val="1741926976"/>
        <c:axId val="1741937856"/>
      </c:barChart>
      <c:catAx>
        <c:axId val="1741926976"/>
        <c:scaling>
          <c:orientation val="minMax"/>
        </c:scaling>
        <c:delete val="0"/>
        <c:axPos val="b"/>
        <c:numFmt formatCode="General" sourceLinked="0"/>
        <c:majorTickMark val="out"/>
        <c:minorTickMark val="none"/>
        <c:tickLblPos val="low"/>
        <c:txPr>
          <a:bodyPr/>
          <a:lstStyle/>
          <a:p>
            <a:pPr>
              <a:defRPr sz="800"/>
            </a:pPr>
            <a:endParaRPr lang="fr-FR"/>
          </a:p>
        </c:txPr>
        <c:crossAx val="1741937856"/>
        <c:crosses val="autoZero"/>
        <c:auto val="1"/>
        <c:lblAlgn val="ctr"/>
        <c:lblOffset val="100"/>
        <c:noMultiLvlLbl val="0"/>
      </c:catAx>
      <c:valAx>
        <c:axId val="1741937856"/>
        <c:scaling>
          <c:orientation val="minMax"/>
          <c:max val="4.0000000000000008E-2"/>
          <c:min val="-1.0000000000000002E-2"/>
        </c:scaling>
        <c:delete val="0"/>
        <c:axPos val="l"/>
        <c:numFmt formatCode="\+0%;\-0%" sourceLinked="0"/>
        <c:majorTickMark val="out"/>
        <c:minorTickMark val="none"/>
        <c:tickLblPos val="nextTo"/>
        <c:crossAx val="1741926976"/>
        <c:crosses val="autoZero"/>
        <c:crossBetween val="between"/>
        <c:majorUnit val="1.0000000000000002E-2"/>
      </c:valAx>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165745239342"/>
          <c:y val="4.9344531933508518E-2"/>
          <c:w val="0.81013905176746526"/>
          <c:h val="0.62214636044356619"/>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'DF Bloc Co par taille'!$B$6:$F$6</c:f>
              <c:strCache>
                <c:ptCount val="5"/>
                <c:pt idx="0">
                  <c:v>&lt; 25.000 h</c:v>
                </c:pt>
                <c:pt idx="1">
                  <c:v>25-50.000 h</c:v>
                </c:pt>
                <c:pt idx="2">
                  <c:v>50-100.000 h</c:v>
                </c:pt>
                <c:pt idx="3">
                  <c:v>100-200.000 h</c:v>
                </c:pt>
                <c:pt idx="4">
                  <c:v>&gt;200.000 h</c:v>
                </c:pt>
              </c:strCache>
            </c:strRef>
          </c:cat>
          <c:val>
            <c:numRef>
              <c:f>'DF Bloc Co par taille'!$B$7:$F$7</c:f>
              <c:numCache>
                <c:formatCode>\+0.0%;\-0.0%</c:formatCode>
                <c:ptCount val="5"/>
                <c:pt idx="0">
                  <c:v>3.7583727199234529E-2</c:v>
                </c:pt>
                <c:pt idx="1">
                  <c:v>3.1230115273120251E-2</c:v>
                </c:pt>
                <c:pt idx="2">
                  <c:v>3.9218022123732155E-2</c:v>
                </c:pt>
                <c:pt idx="3">
                  <c:v>2.6177624315765202E-2</c:v>
                </c:pt>
                <c:pt idx="4">
                  <c:v>3.4654282831388494E-2</c:v>
                </c:pt>
              </c:numCache>
            </c:numRef>
          </c:val>
        </c:ser>
        <c:dLbls>
          <c:showLegendKey val="0"/>
          <c:showVal val="0"/>
          <c:showCatName val="0"/>
          <c:showSerName val="0"/>
          <c:showPercent val="0"/>
          <c:showBubbleSize val="0"/>
        </c:dLbls>
        <c:gapWidth val="150"/>
        <c:axId val="1741931872"/>
        <c:axId val="1741936768"/>
      </c:barChart>
      <c:catAx>
        <c:axId val="1741931872"/>
        <c:scaling>
          <c:orientation val="minMax"/>
        </c:scaling>
        <c:delete val="0"/>
        <c:axPos val="b"/>
        <c:numFmt formatCode="General" sourceLinked="0"/>
        <c:majorTickMark val="out"/>
        <c:minorTickMark val="none"/>
        <c:tickLblPos val="low"/>
        <c:txPr>
          <a:bodyPr/>
          <a:lstStyle/>
          <a:p>
            <a:pPr>
              <a:defRPr sz="800"/>
            </a:pPr>
            <a:endParaRPr lang="fr-FR"/>
          </a:p>
        </c:txPr>
        <c:crossAx val="1741936768"/>
        <c:crosses val="autoZero"/>
        <c:auto val="1"/>
        <c:lblAlgn val="ctr"/>
        <c:lblOffset val="100"/>
        <c:noMultiLvlLbl val="0"/>
      </c:catAx>
      <c:valAx>
        <c:axId val="1741936768"/>
        <c:scaling>
          <c:orientation val="minMax"/>
          <c:max val="4.0000000000000008E-2"/>
          <c:min val="0"/>
        </c:scaling>
        <c:delete val="0"/>
        <c:axPos val="l"/>
        <c:numFmt formatCode="\+0%;\-0%" sourceLinked="0"/>
        <c:majorTickMark val="out"/>
        <c:minorTickMark val="none"/>
        <c:tickLblPos val="nextTo"/>
        <c:spPr>
          <a:ln>
            <a:solidFill>
              <a:prstClr val="black"/>
            </a:solidFill>
          </a:ln>
        </c:spPr>
        <c:crossAx val="1741931872"/>
        <c:crosses val="autoZero"/>
        <c:crossBetween val="between"/>
        <c:majorUnit val="1.0000000000000002E-2"/>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'DF Bloc Co par taille'!$A$51</c:f>
              <c:strCache>
                <c:ptCount val="1"/>
                <c:pt idx="0">
                  <c:v>2020</c:v>
                </c:pt>
              </c:strCache>
            </c:strRef>
          </c:tx>
          <c:spPr>
            <a:solidFill>
              <a:schemeClr val="accent1">
                <a:lumMod val="20000"/>
                <a:lumOff val="80000"/>
              </a:schemeClr>
            </a:solidFill>
            <a:ln>
              <a:solidFill>
                <a:schemeClr val="accent1"/>
              </a:solidFill>
            </a:ln>
            <a:effectLst/>
          </c:spPr>
          <c:invertIfNegative val="0"/>
          <c:cat>
            <c:strRef>
              <c:f>'DF Bloc Co par taille'!$B$50:$L$50</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taille'!$B$51:$L$51</c:f>
              <c:numCache>
                <c:formatCode>\+0.0%;\-0.0%</c:formatCode>
                <c:ptCount val="11"/>
                <c:pt idx="0">
                  <c:v>1.8782201337999016E-3</c:v>
                </c:pt>
                <c:pt idx="1">
                  <c:v>-3.27953819239446E-3</c:v>
                </c:pt>
                <c:pt idx="2">
                  <c:v>-1.4710877354797369E-2</c:v>
                </c:pt>
                <c:pt idx="3">
                  <c:v>-2.0237455320412434E-2</c:v>
                </c:pt>
                <c:pt idx="4">
                  <c:v>-2.2055325222215094E-2</c:v>
                </c:pt>
                <c:pt idx="5">
                  <c:v>-2.550709857941158E-2</c:v>
                </c:pt>
                <c:pt idx="6">
                  <c:v>-1.8875418237729091E-2</c:v>
                </c:pt>
                <c:pt idx="7">
                  <c:v>-1.6493455875299268E-2</c:v>
                </c:pt>
                <c:pt idx="8">
                  <c:v>-1.0079000885901856E-2</c:v>
                </c:pt>
                <c:pt idx="9">
                  <c:v>-1.6488867312584032E-3</c:v>
                </c:pt>
                <c:pt idx="10">
                  <c:v>1.3396605586717403E-3</c:v>
                </c:pt>
              </c:numCache>
            </c:numRef>
          </c:val>
        </c:ser>
        <c:ser>
          <c:idx val="1"/>
          <c:order val="1"/>
          <c:tx>
            <c:strRef>
              <c:f>'DF Bloc Co par taille'!$A$52</c:f>
              <c:strCache>
                <c:ptCount val="1"/>
                <c:pt idx="0">
                  <c:v>2021</c:v>
                </c:pt>
              </c:strCache>
            </c:strRef>
          </c:tx>
          <c:spPr>
            <a:solidFill>
              <a:schemeClr val="tx2"/>
            </a:solidFill>
            <a:ln>
              <a:solidFill>
                <a:schemeClr val="tx2"/>
              </a:solidFill>
            </a:ln>
            <a:effectLst/>
          </c:spPr>
          <c:invertIfNegative val="0"/>
          <c:cat>
            <c:strRef>
              <c:f>'DF Bloc Co par taille'!$B$50:$L$50</c:f>
              <c:strCache>
                <c:ptCount val="11"/>
                <c:pt idx="0">
                  <c:v>0-200 h</c:v>
                </c:pt>
                <c:pt idx="1">
                  <c:v>200-500 h</c:v>
                </c:pt>
                <c:pt idx="2">
                  <c:v>500-1000 h</c:v>
                </c:pt>
                <c:pt idx="3">
                  <c:v>1000-2000 h</c:v>
                </c:pt>
                <c:pt idx="4">
                  <c:v>2000-3500 h</c:v>
                </c:pt>
                <c:pt idx="5">
                  <c:v>3500-5000 h</c:v>
                </c:pt>
                <c:pt idx="6">
                  <c:v>5000-10.000 h</c:v>
                </c:pt>
                <c:pt idx="7">
                  <c:v>10-20.000 h</c:v>
                </c:pt>
                <c:pt idx="8">
                  <c:v>20-50.000 h</c:v>
                </c:pt>
                <c:pt idx="9">
                  <c:v>50-100.000 h</c:v>
                </c:pt>
                <c:pt idx="10">
                  <c:v>&gt;=100.000 h</c:v>
                </c:pt>
              </c:strCache>
            </c:strRef>
          </c:cat>
          <c:val>
            <c:numRef>
              <c:f>'DF Bloc Co par taille'!$B$52:$L$52</c:f>
              <c:numCache>
                <c:formatCode>\+0.0%;\-0.0%</c:formatCode>
                <c:ptCount val="11"/>
                <c:pt idx="0">
                  <c:v>2.992468411552629E-2</c:v>
                </c:pt>
                <c:pt idx="1">
                  <c:v>1.9998258962430571E-2</c:v>
                </c:pt>
                <c:pt idx="2">
                  <c:v>2.1237511121728003E-2</c:v>
                </c:pt>
                <c:pt idx="3">
                  <c:v>2.2198223301065578E-2</c:v>
                </c:pt>
                <c:pt idx="4">
                  <c:v>2.0509734440826044E-2</c:v>
                </c:pt>
                <c:pt idx="5">
                  <c:v>1.3886748071626931E-2</c:v>
                </c:pt>
                <c:pt idx="6">
                  <c:v>1.4289307618303049E-2</c:v>
                </c:pt>
                <c:pt idx="7">
                  <c:v>1.4476390736964495E-2</c:v>
                </c:pt>
                <c:pt idx="8">
                  <c:v>4.2066922244341498E-3</c:v>
                </c:pt>
                <c:pt idx="9">
                  <c:v>8.5229282314329691E-3</c:v>
                </c:pt>
                <c:pt idx="10">
                  <c:v>1.2745402481730173E-2</c:v>
                </c:pt>
              </c:numCache>
            </c:numRef>
          </c:val>
        </c:ser>
        <c:dLbls>
          <c:showLegendKey val="0"/>
          <c:showVal val="0"/>
          <c:showCatName val="0"/>
          <c:showSerName val="0"/>
          <c:showPercent val="0"/>
          <c:showBubbleSize val="0"/>
        </c:dLbls>
        <c:gapWidth val="219"/>
        <c:overlap val="-27"/>
        <c:axId val="1741940576"/>
        <c:axId val="1741941120"/>
      </c:barChart>
      <c:catAx>
        <c:axId val="1741940576"/>
        <c:scaling>
          <c:orientation val="minMax"/>
        </c:scaling>
        <c:delete val="0"/>
        <c:axPos val="b"/>
        <c:numFmt formatCode="General" sourceLinked="1"/>
        <c:majorTickMark val="cross"/>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741941120"/>
        <c:crosses val="autoZero"/>
        <c:auto val="1"/>
        <c:lblAlgn val="ctr"/>
        <c:lblOffset val="100"/>
        <c:noMultiLvlLbl val="0"/>
      </c:catAx>
      <c:valAx>
        <c:axId val="1741941120"/>
        <c:scaling>
          <c:orientation val="minMax"/>
          <c:max val="3.0000000000000006E-2"/>
        </c:scaling>
        <c:delete val="0"/>
        <c:axPos val="l"/>
        <c:majorGridlines>
          <c:spPr>
            <a:ln w="9525" cap="flat" cmpd="sng" algn="ctr">
              <a:solidFill>
                <a:schemeClr val="tx1">
                  <a:lumMod val="15000"/>
                  <a:lumOff val="8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194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893003970640657E-2"/>
          <c:y val="4.6208285435231686E-2"/>
          <c:w val="0.87779080940713128"/>
          <c:h val="0.73422488855559931"/>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croiss'!$B$73:$B$77</c:f>
              <c:numCache>
                <c:formatCode>\+0.0%;\-0.0%</c:formatCode>
                <c:ptCount val="5"/>
                <c:pt idx="0">
                  <c:v>5.2145500454542804E-2</c:v>
                </c:pt>
                <c:pt idx="1">
                  <c:v>5.8990861114610382E-2</c:v>
                </c:pt>
                <c:pt idx="2">
                  <c:v>7.8369375708166711E-2</c:v>
                </c:pt>
                <c:pt idx="3">
                  <c:v>4.1395313848458626E-2</c:v>
                </c:pt>
                <c:pt idx="4">
                  <c:v>2.5831274552831074E-2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croiss'!$C$73:$C$77</c:f>
              <c:numCache>
                <c:formatCode>\+0.0%;\-0.0%</c:formatCode>
                <c:ptCount val="5"/>
                <c:pt idx="0">
                  <c:v>0.13729181402043111</c:v>
                </c:pt>
                <c:pt idx="1">
                  <c:v>0.13617028338389736</c:v>
                </c:pt>
                <c:pt idx="2">
                  <c:v>0.18076868620871189</c:v>
                </c:pt>
                <c:pt idx="3">
                  <c:v>0.13538432317736193</c:v>
                </c:pt>
                <c:pt idx="4">
                  <c:v>0.1054332413661454</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croiss'!$A$73:$A$77</c:f>
              <c:strCache>
                <c:ptCount val="5"/>
                <c:pt idx="0">
                  <c:v>Ensemble</c:v>
                </c:pt>
                <c:pt idx="1">
                  <c:v>Communes</c:v>
                </c:pt>
                <c:pt idx="2">
                  <c:v>GFP</c:v>
                </c:pt>
                <c:pt idx="3">
                  <c:v>Départements</c:v>
                </c:pt>
                <c:pt idx="4">
                  <c:v>Régions et CTU</c:v>
                </c:pt>
              </c:strCache>
            </c:strRef>
          </c:cat>
          <c:val>
            <c:numRef>
              <c:f>'Tx croiss'!$D$73:$D$77</c:f>
              <c:numCache>
                <c:formatCode>\+0.0%;\-0.0%</c:formatCode>
                <c:ptCount val="5"/>
                <c:pt idx="0">
                  <c:v>-6.2138911579497691E-2</c:v>
                </c:pt>
                <c:pt idx="1">
                  <c:v>-0.16340868777962825</c:v>
                </c:pt>
                <c:pt idx="2">
                  <c:v>-0.10202163383340623</c:v>
                </c:pt>
                <c:pt idx="3">
                  <c:v>9.553405127184611E-3</c:v>
                </c:pt>
                <c:pt idx="4">
                  <c:v>0.14249015390468767</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croiss'!$A$73:$A$77</c:f>
              <c:strCache>
                <c:ptCount val="5"/>
                <c:pt idx="0">
                  <c:v>Ensemble</c:v>
                </c:pt>
                <c:pt idx="1">
                  <c:v>Communes</c:v>
                </c:pt>
                <c:pt idx="2">
                  <c:v>GFP</c:v>
                </c:pt>
                <c:pt idx="3">
                  <c:v>Départements</c:v>
                </c:pt>
                <c:pt idx="4">
                  <c:v>Régions et CTU</c:v>
                </c:pt>
              </c:strCache>
            </c:strRef>
          </c:cat>
          <c:val>
            <c:numRef>
              <c:f>'Tx croiss'!$E$73:$E$77</c:f>
              <c:numCache>
                <c:formatCode>\+0.0%;\-0.0%</c:formatCode>
                <c:ptCount val="5"/>
                <c:pt idx="0">
                  <c:v>8.8372248504965834E-2</c:v>
                </c:pt>
                <c:pt idx="1">
                  <c:v>8.398794493536843E-2</c:v>
                </c:pt>
                <c:pt idx="2">
                  <c:v>6.6693473751421095E-2</c:v>
                </c:pt>
                <c:pt idx="3">
                  <c:v>7.5663372515156535E-2</c:v>
                </c:pt>
                <c:pt idx="4">
                  <c:v>0.12310063636574498</c:v>
                </c:pt>
              </c:numCache>
            </c:numRef>
          </c:val>
        </c:ser>
        <c:dLbls>
          <c:showLegendKey val="0"/>
          <c:showVal val="0"/>
          <c:showCatName val="0"/>
          <c:showSerName val="0"/>
          <c:showPercent val="0"/>
          <c:showBubbleSize val="0"/>
        </c:dLbls>
        <c:gapWidth val="150"/>
        <c:axId val="1739914944"/>
        <c:axId val="1739923104"/>
      </c:barChart>
      <c:catAx>
        <c:axId val="1739914944"/>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739923104"/>
        <c:crosses val="autoZero"/>
        <c:auto val="1"/>
        <c:lblAlgn val="ctr"/>
        <c:lblOffset val="100"/>
        <c:noMultiLvlLbl val="0"/>
      </c:catAx>
      <c:valAx>
        <c:axId val="1739923104"/>
        <c:scaling>
          <c:orientation val="minMax"/>
          <c:max val="0.2"/>
        </c:scaling>
        <c:delete val="0"/>
        <c:axPos val="l"/>
        <c:numFmt formatCode="\+0%;\-0%" sourceLinked="0"/>
        <c:majorTickMark val="out"/>
        <c:minorTickMark val="none"/>
        <c:tickLblPos val="nextTo"/>
        <c:spPr>
          <a:ln>
            <a:solidFill>
              <a:schemeClr val="tx1"/>
            </a:solidFill>
          </a:ln>
        </c:spPr>
        <c:crossAx val="1739914944"/>
        <c:crosses val="autoZero"/>
        <c:crossBetween val="between"/>
      </c:valAx>
      <c:spPr>
        <a:ln>
          <a:solidFill>
            <a:prstClr val="black"/>
          </a:solidFill>
        </a:ln>
      </c:spPr>
    </c:plotArea>
    <c:legend>
      <c:legendPos val="r"/>
      <c:layout>
        <c:manualLayout>
          <c:xMode val="edge"/>
          <c:yMode val="edge"/>
          <c:x val="1.5497397630992719E-2"/>
          <c:y val="0.91368803475836702"/>
          <c:w val="0.60751262615371615"/>
          <c:h val="7.2812254400404133E-2"/>
        </c:manualLayout>
      </c:layout>
      <c:overlay val="0"/>
    </c:legend>
    <c:plotVisOnly val="1"/>
    <c:dispBlanksAs val="gap"/>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statut'!$B$49</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statut'!$C$49:$J$49</c:f>
              <c:numCache>
                <c:formatCode>0</c:formatCode>
                <c:ptCount val="8"/>
                <c:pt idx="0">
                  <c:v>921.94144200000005</c:v>
                </c:pt>
                <c:pt idx="1">
                  <c:v>1074.3869279999999</c:v>
                </c:pt>
                <c:pt idx="2">
                  <c:v>1088.4412130000001</c:v>
                </c:pt>
                <c:pt idx="3">
                  <c:v>959.85046699999998</c:v>
                </c:pt>
                <c:pt idx="4">
                  <c:v>516.08216300000004</c:v>
                </c:pt>
                <c:pt idx="5">
                  <c:v>383.25882100000001</c:v>
                </c:pt>
                <c:pt idx="6">
                  <c:v>311.93892699999998</c:v>
                </c:pt>
                <c:pt idx="7">
                  <c:v>299.98493940311801</c:v>
                </c:pt>
              </c:numCache>
            </c:numRef>
          </c:val>
          <c:smooth val="0"/>
        </c:ser>
        <c:ser>
          <c:idx val="1"/>
          <c:order val="1"/>
          <c:tx>
            <c:strRef>
              <c:f>'FP statut'!$B$50</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statut'!$C$50:$J$50</c:f>
              <c:numCache>
                <c:formatCode>0</c:formatCode>
                <c:ptCount val="8"/>
                <c:pt idx="0">
                  <c:v>682.697271</c:v>
                </c:pt>
                <c:pt idx="1">
                  <c:v>797.27844600000003</c:v>
                </c:pt>
                <c:pt idx="2">
                  <c:v>813.59141699999998</c:v>
                </c:pt>
                <c:pt idx="3">
                  <c:v>726.64259500000003</c:v>
                </c:pt>
                <c:pt idx="4">
                  <c:v>384.47089999999997</c:v>
                </c:pt>
                <c:pt idx="5">
                  <c:v>296.09367300000002</c:v>
                </c:pt>
                <c:pt idx="6">
                  <c:v>231.56220099999999</c:v>
                </c:pt>
                <c:pt idx="7">
                  <c:v>221.92789926081053</c:v>
                </c:pt>
              </c:numCache>
            </c:numRef>
          </c:val>
          <c:smooth val="0"/>
        </c:ser>
        <c:ser>
          <c:idx val="2"/>
          <c:order val="2"/>
          <c:tx>
            <c:strRef>
              <c:f>'FP statut'!$B$51</c:f>
              <c:strCache>
                <c:ptCount val="1"/>
                <c:pt idx="0">
                  <c:v>GFP</c:v>
                </c:pt>
              </c:strCache>
            </c:strRef>
          </c:tx>
          <c:spPr>
            <a:ln>
              <a:solidFill>
                <a:schemeClr val="tx1"/>
              </a:solidFill>
            </a:ln>
          </c:spPr>
          <c:marker>
            <c:symbol val="none"/>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statut'!$C$51:$J$51</c:f>
              <c:numCache>
                <c:formatCode>0</c:formatCode>
                <c:ptCount val="8"/>
                <c:pt idx="0">
                  <c:v>103.930706</c:v>
                </c:pt>
                <c:pt idx="1">
                  <c:v>127.856093</c:v>
                </c:pt>
                <c:pt idx="2">
                  <c:v>133.832741</c:v>
                </c:pt>
                <c:pt idx="3">
                  <c:v>118.51177199999999</c:v>
                </c:pt>
                <c:pt idx="4">
                  <c:v>62.333092999999998</c:v>
                </c:pt>
                <c:pt idx="5">
                  <c:v>45.927796999999998</c:v>
                </c:pt>
                <c:pt idx="6">
                  <c:v>37.402442999999998</c:v>
                </c:pt>
                <c:pt idx="7">
                  <c:v>35.318541890350986</c:v>
                </c:pt>
              </c:numCache>
            </c:numRef>
          </c:val>
          <c:smooth val="0"/>
        </c:ser>
        <c:ser>
          <c:idx val="3"/>
          <c:order val="3"/>
          <c:tx>
            <c:strRef>
              <c:f>'FP statut'!$B$52</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statut'!$C$52:$J$52</c:f>
              <c:numCache>
                <c:formatCode>0</c:formatCode>
                <c:ptCount val="8"/>
                <c:pt idx="0">
                  <c:v>117.122156</c:v>
                </c:pt>
                <c:pt idx="1">
                  <c:v>124.913115</c:v>
                </c:pt>
                <c:pt idx="2">
                  <c:v>112.987016</c:v>
                </c:pt>
                <c:pt idx="3">
                  <c:v>96.559320999999997</c:v>
                </c:pt>
                <c:pt idx="4">
                  <c:v>60.534123000000001</c:v>
                </c:pt>
                <c:pt idx="5">
                  <c:v>33.027216000000003</c:v>
                </c:pt>
                <c:pt idx="6">
                  <c:v>33.105682999999999</c:v>
                </c:pt>
                <c:pt idx="7">
                  <c:v>32.097614019997486</c:v>
                </c:pt>
              </c:numCache>
            </c:numRef>
          </c:val>
          <c:smooth val="0"/>
        </c:ser>
        <c:ser>
          <c:idx val="4"/>
          <c:order val="4"/>
          <c:tx>
            <c:strRef>
              <c:f>'FP statut'!$B$53</c:f>
              <c:strCache>
                <c:ptCount val="1"/>
                <c:pt idx="0">
                  <c:v>Régions et CTU</c:v>
                </c:pt>
              </c:strCache>
            </c:strRef>
          </c:tx>
          <c:marker>
            <c:symbol val="none"/>
          </c:marker>
          <c:cat>
            <c:numRef>
              <c:f>'FP statut'!$C$48:$J$48</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statut'!$C$53:$J$53</c:f>
              <c:numCache>
                <c:formatCode>0</c:formatCode>
                <c:ptCount val="8"/>
                <c:pt idx="0">
                  <c:v>18.191306999999998</c:v>
                </c:pt>
                <c:pt idx="1">
                  <c:v>24.339272000000001</c:v>
                </c:pt>
                <c:pt idx="2">
                  <c:v>28.030037</c:v>
                </c:pt>
                <c:pt idx="3">
                  <c:v>18.136776999999999</c:v>
                </c:pt>
                <c:pt idx="4">
                  <c:v>8.7440449999999998</c:v>
                </c:pt>
                <c:pt idx="5">
                  <c:v>8.210134</c:v>
                </c:pt>
                <c:pt idx="6">
                  <c:v>9.8685989999999997</c:v>
                </c:pt>
                <c:pt idx="7">
                  <c:v>10.640884231959053</c:v>
                </c:pt>
              </c:numCache>
            </c:numRef>
          </c:val>
          <c:smooth val="0"/>
        </c:ser>
        <c:dLbls>
          <c:showLegendKey val="0"/>
          <c:showVal val="0"/>
          <c:showCatName val="0"/>
          <c:showSerName val="0"/>
          <c:showPercent val="0"/>
          <c:showBubbleSize val="0"/>
        </c:dLbls>
        <c:marker val="1"/>
        <c:smooth val="0"/>
        <c:axId val="1741938400"/>
        <c:axId val="1741941664"/>
      </c:lineChart>
      <c:catAx>
        <c:axId val="1741938400"/>
        <c:scaling>
          <c:orientation val="minMax"/>
        </c:scaling>
        <c:delete val="0"/>
        <c:axPos val="b"/>
        <c:numFmt formatCode="General" sourceLinked="1"/>
        <c:majorTickMark val="out"/>
        <c:minorTickMark val="none"/>
        <c:tickLblPos val="nextTo"/>
        <c:txPr>
          <a:bodyPr/>
          <a:lstStyle/>
          <a:p>
            <a:pPr>
              <a:defRPr sz="900"/>
            </a:pPr>
            <a:endParaRPr lang="fr-FR"/>
          </a:p>
        </c:txPr>
        <c:crossAx val="1741941664"/>
        <c:crosses val="autoZero"/>
        <c:auto val="1"/>
        <c:lblAlgn val="ctr"/>
        <c:lblOffset val="100"/>
        <c:noMultiLvlLbl val="0"/>
      </c:catAx>
      <c:valAx>
        <c:axId val="1741941664"/>
        <c:scaling>
          <c:orientation val="minMax"/>
        </c:scaling>
        <c:delete val="0"/>
        <c:axPos val="l"/>
        <c:majorGridlines>
          <c:spPr>
            <a:ln>
              <a:prstDash val="sysDot"/>
            </a:ln>
          </c:spPr>
        </c:majorGridlines>
        <c:numFmt formatCode="0" sourceLinked="0"/>
        <c:majorTickMark val="out"/>
        <c:minorTickMark val="none"/>
        <c:tickLblPos val="nextTo"/>
        <c:crossAx val="1741938400"/>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8740349529479552"/>
          <c:h val="0.76317512394284071"/>
        </c:manualLayout>
      </c:layout>
      <c:lineChart>
        <c:grouping val="standard"/>
        <c:varyColors val="0"/>
        <c:ser>
          <c:idx val="4"/>
          <c:order val="0"/>
          <c:tx>
            <c:strRef>
              <c:f>'FP statut'!$B$36</c:f>
              <c:strCache>
                <c:ptCount val="1"/>
                <c:pt idx="0">
                  <c:v>Contractuels</c:v>
                </c:pt>
              </c:strCache>
            </c:strRef>
          </c:tx>
          <c:spPr>
            <a:ln>
              <a:solidFill>
                <a:schemeClr val="accent1">
                  <a:lumMod val="75000"/>
                </a:schemeClr>
              </a:solidFill>
            </a:ln>
          </c:spPr>
          <c:marker>
            <c:symbol val="square"/>
            <c:size val="5"/>
            <c:spPr>
              <a:solidFill>
                <a:schemeClr val="accent1"/>
              </a:solidFill>
              <a:ln>
                <a:solidFill>
                  <a:schemeClr val="accent1">
                    <a:lumMod val="75000"/>
                  </a:schemeClr>
                </a:solidFill>
              </a:ln>
            </c:spPr>
          </c:marker>
          <c:cat>
            <c:numRef>
              <c:f>'FP statut'!$C$35:$J$35</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statut'!$C$36:$J$36</c:f>
              <c:numCache>
                <c:formatCode>0.0</c:formatCode>
                <c:ptCount val="8"/>
                <c:pt idx="0" formatCode="General">
                  <c:v>100</c:v>
                </c:pt>
                <c:pt idx="1">
                  <c:v>99.995649341760895</c:v>
                </c:pt>
                <c:pt idx="2">
                  <c:v>99.662841406921402</c:v>
                </c:pt>
                <c:pt idx="3">
                  <c:v>104.95231303839202</c:v>
                </c:pt>
                <c:pt idx="4">
                  <c:v>111.12091336726131</c:v>
                </c:pt>
                <c:pt idx="5">
                  <c:v>116.889288840711</c:v>
                </c:pt>
                <c:pt idx="6">
                  <c:v>120.60884454731853</c:v>
                </c:pt>
                <c:pt idx="7">
                  <c:v>127.16380381494814</c:v>
                </c:pt>
              </c:numCache>
            </c:numRef>
          </c:val>
          <c:smooth val="0"/>
        </c:ser>
        <c:ser>
          <c:idx val="3"/>
          <c:order val="1"/>
          <c:tx>
            <c:strRef>
              <c:f>'FP statut'!$B$37</c:f>
              <c:strCache>
                <c:ptCount val="1"/>
                <c:pt idx="0">
                  <c:v>Fonctionnaires</c:v>
                </c:pt>
              </c:strCache>
            </c:strRef>
          </c:tx>
          <c:spPr>
            <a:ln>
              <a:solidFill>
                <a:srgbClr val="4F81BD">
                  <a:lumMod val="40000"/>
                  <a:lumOff val="60000"/>
                </a:srgbClr>
              </a:solidFill>
            </a:ln>
          </c:spPr>
          <c:marker>
            <c:symbol val="circle"/>
            <c:size val="5"/>
            <c:spPr>
              <a:solidFill>
                <a:schemeClr val="accent1">
                  <a:lumMod val="40000"/>
                  <a:lumOff val="60000"/>
                </a:schemeClr>
              </a:solidFill>
              <a:ln>
                <a:solidFill>
                  <a:schemeClr val="accent1">
                    <a:lumMod val="40000"/>
                    <a:lumOff val="60000"/>
                  </a:schemeClr>
                </a:solidFill>
              </a:ln>
            </c:spPr>
          </c:marker>
          <c:cat>
            <c:numRef>
              <c:f>'FP statut'!$C$35:$J$35</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statut'!$C$37:$J$37</c:f>
              <c:numCache>
                <c:formatCode>0.0</c:formatCode>
                <c:ptCount val="8"/>
                <c:pt idx="0" formatCode="General">
                  <c:v>100</c:v>
                </c:pt>
                <c:pt idx="1">
                  <c:v>101.75541994924937</c:v>
                </c:pt>
                <c:pt idx="2">
                  <c:v>102.58388087011681</c:v>
                </c:pt>
                <c:pt idx="3">
                  <c:v>105.17906066088419</c:v>
                </c:pt>
                <c:pt idx="4">
                  <c:v>106.98843421270823</c:v>
                </c:pt>
                <c:pt idx="5">
                  <c:v>108.47384468706933</c:v>
                </c:pt>
                <c:pt idx="6">
                  <c:v>109.65018569302055</c:v>
                </c:pt>
                <c:pt idx="7">
                  <c:v>110.88918021647699</c:v>
                </c:pt>
              </c:numCache>
            </c:numRef>
          </c:val>
          <c:smooth val="0"/>
        </c:ser>
        <c:dLbls>
          <c:showLegendKey val="0"/>
          <c:showVal val="0"/>
          <c:showCatName val="0"/>
          <c:showSerName val="0"/>
          <c:showPercent val="0"/>
          <c:showBubbleSize val="0"/>
        </c:dLbls>
        <c:marker val="1"/>
        <c:smooth val="0"/>
        <c:axId val="1741932960"/>
        <c:axId val="1741928064"/>
      </c:lineChart>
      <c:catAx>
        <c:axId val="1741932960"/>
        <c:scaling>
          <c:orientation val="minMax"/>
        </c:scaling>
        <c:delete val="0"/>
        <c:axPos val="b"/>
        <c:numFmt formatCode="General" sourceLinked="1"/>
        <c:majorTickMark val="out"/>
        <c:minorTickMark val="none"/>
        <c:tickLblPos val="nextTo"/>
        <c:txPr>
          <a:bodyPr/>
          <a:lstStyle/>
          <a:p>
            <a:pPr>
              <a:defRPr sz="900"/>
            </a:pPr>
            <a:endParaRPr lang="fr-FR"/>
          </a:p>
        </c:txPr>
        <c:crossAx val="1741928064"/>
        <c:crosses val="autoZero"/>
        <c:auto val="1"/>
        <c:lblAlgn val="ctr"/>
        <c:lblOffset val="100"/>
        <c:noMultiLvlLbl val="0"/>
      </c:catAx>
      <c:valAx>
        <c:axId val="1741928064"/>
        <c:scaling>
          <c:orientation val="minMax"/>
          <c:max val="130"/>
          <c:min val="95"/>
        </c:scaling>
        <c:delete val="0"/>
        <c:axPos val="l"/>
        <c:majorGridlines>
          <c:spPr>
            <a:ln>
              <a:prstDash val="sysDot"/>
            </a:ln>
          </c:spPr>
        </c:majorGridlines>
        <c:numFmt formatCode="0" sourceLinked="0"/>
        <c:majorTickMark val="out"/>
        <c:minorTickMark val="none"/>
        <c:tickLblPos val="nextTo"/>
        <c:crossAx val="1741932960"/>
        <c:crosses val="autoZero"/>
        <c:crossBetween val="between"/>
      </c:valAx>
    </c:plotArea>
    <c:legend>
      <c:legendPos val="r"/>
      <c:layout>
        <c:manualLayout>
          <c:xMode val="edge"/>
          <c:yMode val="edge"/>
          <c:x val="0.66944705276326444"/>
          <c:y val="0.1896455181585987"/>
          <c:w val="0.33055294723673562"/>
          <c:h val="0.30783245424456301"/>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8740349529479552"/>
          <c:h val="0.76317512394284071"/>
        </c:manualLayout>
      </c:layout>
      <c:lineChart>
        <c:grouping val="standard"/>
        <c:varyColors val="0"/>
        <c:ser>
          <c:idx val="3"/>
          <c:order val="0"/>
          <c:tx>
            <c:strRef>
              <c:f>'FP statut'!$B$33</c:f>
              <c:strCache>
                <c:ptCount val="1"/>
                <c:pt idx="0">
                  <c:v>Fonctionnaires</c:v>
                </c:pt>
              </c:strCache>
            </c:strRef>
          </c:tx>
          <c:spPr>
            <a:ln>
              <a:solidFill>
                <a:srgbClr val="4F81BD">
                  <a:lumMod val="40000"/>
                  <a:lumOff val="60000"/>
                </a:srgbClr>
              </a:solidFill>
            </a:ln>
          </c:spPr>
          <c:marker>
            <c:symbol val="circle"/>
            <c:size val="5"/>
            <c:spPr>
              <a:solidFill>
                <a:schemeClr val="accent1">
                  <a:lumMod val="40000"/>
                  <a:lumOff val="60000"/>
                </a:schemeClr>
              </a:solidFill>
              <a:ln>
                <a:solidFill>
                  <a:schemeClr val="accent1">
                    <a:lumMod val="40000"/>
                    <a:lumOff val="60000"/>
                  </a:schemeClr>
                </a:solidFill>
              </a:ln>
            </c:spPr>
          </c:marker>
          <c:cat>
            <c:numRef>
              <c:f>'FP statut'!$C$31:$J$31</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statut'!$C$33:$J$33</c:f>
              <c:numCache>
                <c:formatCode>0.0</c:formatCode>
                <c:ptCount val="8"/>
                <c:pt idx="0">
                  <c:v>32.710735071999999</c:v>
                </c:pt>
                <c:pt idx="1">
                  <c:v>33.284945841000003</c:v>
                </c:pt>
                <c:pt idx="2">
                  <c:v>33.555941498000003</c:v>
                </c:pt>
                <c:pt idx="3">
                  <c:v>34.404843884000002</c:v>
                </c:pt>
                <c:pt idx="4">
                  <c:v>34.996703273000001</c:v>
                </c:pt>
                <c:pt idx="5">
                  <c:v>35.482591958</c:v>
                </c:pt>
                <c:pt idx="6">
                  <c:v>35.867381748</c:v>
                </c:pt>
                <c:pt idx="7">
                  <c:v>36.272665964124428</c:v>
                </c:pt>
              </c:numCache>
            </c:numRef>
          </c:val>
          <c:smooth val="0"/>
        </c:ser>
        <c:ser>
          <c:idx val="4"/>
          <c:order val="1"/>
          <c:tx>
            <c:strRef>
              <c:f>'FP statut'!$B$32</c:f>
              <c:strCache>
                <c:ptCount val="1"/>
                <c:pt idx="0">
                  <c:v>Contractuels</c:v>
                </c:pt>
              </c:strCache>
            </c:strRef>
          </c:tx>
          <c:spPr>
            <a:ln>
              <a:solidFill>
                <a:schemeClr val="accent1">
                  <a:lumMod val="75000"/>
                </a:schemeClr>
              </a:solidFill>
            </a:ln>
          </c:spPr>
          <c:marker>
            <c:symbol val="square"/>
            <c:size val="5"/>
            <c:spPr>
              <a:solidFill>
                <a:schemeClr val="accent1"/>
              </a:solidFill>
              <a:ln>
                <a:solidFill>
                  <a:schemeClr val="accent1">
                    <a:lumMod val="75000"/>
                  </a:schemeClr>
                </a:solidFill>
              </a:ln>
            </c:spPr>
          </c:marker>
          <c:cat>
            <c:numRef>
              <c:f>'FP statut'!$C$31:$J$31</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statut'!$C$32:$J$32</c:f>
              <c:numCache>
                <c:formatCode>0.0</c:formatCode>
                <c:ptCount val="8"/>
                <c:pt idx="0">
                  <c:v>6.1508163890000001</c:v>
                </c:pt>
                <c:pt idx="1">
                  <c:v>6.150548788</c:v>
                </c:pt>
                <c:pt idx="2">
                  <c:v>6.1300783829999999</c:v>
                </c:pt>
                <c:pt idx="3">
                  <c:v>6.4554240710000004</c:v>
                </c:pt>
                <c:pt idx="4">
                  <c:v>6.834843351</c:v>
                </c:pt>
                <c:pt idx="5">
                  <c:v>7.1896455350000004</c:v>
                </c:pt>
                <c:pt idx="6">
                  <c:v>7.4184285770000002</c:v>
                </c:pt>
                <c:pt idx="7">
                  <c:v>7.8216120859256364</c:v>
                </c:pt>
              </c:numCache>
            </c:numRef>
          </c:val>
          <c:smooth val="0"/>
        </c:ser>
        <c:dLbls>
          <c:showLegendKey val="0"/>
          <c:showVal val="0"/>
          <c:showCatName val="0"/>
          <c:showSerName val="0"/>
          <c:showPercent val="0"/>
          <c:showBubbleSize val="0"/>
        </c:dLbls>
        <c:marker val="1"/>
        <c:smooth val="0"/>
        <c:axId val="1741929152"/>
        <c:axId val="1741934592"/>
      </c:lineChart>
      <c:catAx>
        <c:axId val="1741929152"/>
        <c:scaling>
          <c:orientation val="minMax"/>
        </c:scaling>
        <c:delete val="0"/>
        <c:axPos val="b"/>
        <c:numFmt formatCode="General" sourceLinked="1"/>
        <c:majorTickMark val="out"/>
        <c:minorTickMark val="none"/>
        <c:tickLblPos val="nextTo"/>
        <c:txPr>
          <a:bodyPr/>
          <a:lstStyle/>
          <a:p>
            <a:pPr>
              <a:defRPr sz="900"/>
            </a:pPr>
            <a:endParaRPr lang="fr-FR"/>
          </a:p>
        </c:txPr>
        <c:crossAx val="1741934592"/>
        <c:crosses val="autoZero"/>
        <c:auto val="1"/>
        <c:lblAlgn val="ctr"/>
        <c:lblOffset val="100"/>
        <c:noMultiLvlLbl val="0"/>
      </c:catAx>
      <c:valAx>
        <c:axId val="1741934592"/>
        <c:scaling>
          <c:orientation val="minMax"/>
        </c:scaling>
        <c:delete val="0"/>
        <c:axPos val="l"/>
        <c:majorGridlines>
          <c:spPr>
            <a:ln>
              <a:prstDash val="sysDot"/>
            </a:ln>
          </c:spPr>
        </c:majorGridlines>
        <c:numFmt formatCode="0" sourceLinked="0"/>
        <c:majorTickMark val="out"/>
        <c:minorTickMark val="none"/>
        <c:tickLblPos val="nextTo"/>
        <c:crossAx val="1741929152"/>
        <c:crosses val="autoZero"/>
        <c:crossBetween val="between"/>
      </c:valAx>
    </c:plotArea>
    <c:legend>
      <c:legendPos val="r"/>
      <c:layout>
        <c:manualLayout>
          <c:xMode val="edge"/>
          <c:yMode val="edge"/>
          <c:x val="0.66944717276194132"/>
          <c:y val="0.2952117369685795"/>
          <c:w val="0.33055294723673562"/>
          <c:h val="0.40380174407181829"/>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statut'!$B$41</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statut'!$C$41:$J$41</c:f>
              <c:numCache>
                <c:formatCode>0</c:formatCode>
                <c:ptCount val="8"/>
                <c:pt idx="0">
                  <c:v>104.75120699999999</c:v>
                </c:pt>
                <c:pt idx="1">
                  <c:v>100.63551699999999</c:v>
                </c:pt>
                <c:pt idx="2">
                  <c:v>98.342443000000003</c:v>
                </c:pt>
                <c:pt idx="3">
                  <c:v>99.705316999999994</c:v>
                </c:pt>
                <c:pt idx="4">
                  <c:v>106.52542699999999</c:v>
                </c:pt>
                <c:pt idx="5">
                  <c:v>117.155539</c:v>
                </c:pt>
                <c:pt idx="6">
                  <c:v>128.688852</c:v>
                </c:pt>
                <c:pt idx="7">
                  <c:v>143.31800723463815</c:v>
                </c:pt>
              </c:numCache>
            </c:numRef>
          </c:val>
          <c:smooth val="0"/>
        </c:ser>
        <c:ser>
          <c:idx val="1"/>
          <c:order val="1"/>
          <c:tx>
            <c:strRef>
              <c:f>'FP statut'!$B$42</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statut'!$C$42:$J$42</c:f>
              <c:numCache>
                <c:formatCode>0</c:formatCode>
                <c:ptCount val="8"/>
                <c:pt idx="0">
                  <c:v>69.578021000000007</c:v>
                </c:pt>
                <c:pt idx="1">
                  <c:v>65.570162999999994</c:v>
                </c:pt>
                <c:pt idx="2">
                  <c:v>63.376637000000002</c:v>
                </c:pt>
                <c:pt idx="3">
                  <c:v>63.139024999999997</c:v>
                </c:pt>
                <c:pt idx="4">
                  <c:v>65.724573000000007</c:v>
                </c:pt>
                <c:pt idx="5">
                  <c:v>70.877195</c:v>
                </c:pt>
                <c:pt idx="6">
                  <c:v>76.007765000000006</c:v>
                </c:pt>
                <c:pt idx="7">
                  <c:v>82.969262615175523</c:v>
                </c:pt>
              </c:numCache>
            </c:numRef>
          </c:val>
          <c:smooth val="0"/>
        </c:ser>
        <c:ser>
          <c:idx val="2"/>
          <c:order val="2"/>
          <c:tx>
            <c:strRef>
              <c:f>'FP statut'!$B$43</c:f>
              <c:strCache>
                <c:ptCount val="1"/>
                <c:pt idx="0">
                  <c:v>GFP</c:v>
                </c:pt>
              </c:strCache>
            </c:strRef>
          </c:tx>
          <c:spPr>
            <a:ln>
              <a:solidFill>
                <a:schemeClr val="tx1"/>
              </a:solidFill>
            </a:ln>
          </c:spPr>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statut'!$C$43:$J$43</c:f>
              <c:numCache>
                <c:formatCode>0</c:formatCode>
                <c:ptCount val="8"/>
                <c:pt idx="0">
                  <c:v>13.141336000000001</c:v>
                </c:pt>
                <c:pt idx="1">
                  <c:v>13.705562</c:v>
                </c:pt>
                <c:pt idx="2">
                  <c:v>14.373127999999999</c:v>
                </c:pt>
                <c:pt idx="3">
                  <c:v>15.396577000000001</c:v>
                </c:pt>
                <c:pt idx="4">
                  <c:v>17.136861</c:v>
                </c:pt>
                <c:pt idx="5">
                  <c:v>20.138456999999999</c:v>
                </c:pt>
                <c:pt idx="6">
                  <c:v>23.062453999999999</c:v>
                </c:pt>
                <c:pt idx="7">
                  <c:v>26.089220195673771</c:v>
                </c:pt>
              </c:numCache>
            </c:numRef>
          </c:val>
          <c:smooth val="0"/>
        </c:ser>
        <c:ser>
          <c:idx val="3"/>
          <c:order val="3"/>
          <c:tx>
            <c:strRef>
              <c:f>'FP statut'!$B$44</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statut'!$C$44:$J$44</c:f>
              <c:numCache>
                <c:formatCode>0</c:formatCode>
                <c:ptCount val="8"/>
                <c:pt idx="0">
                  <c:v>14.322048000000001</c:v>
                </c:pt>
                <c:pt idx="1">
                  <c:v>13.899903999999999</c:v>
                </c:pt>
                <c:pt idx="2">
                  <c:v>12.870120999999999</c:v>
                </c:pt>
                <c:pt idx="3">
                  <c:v>13.251795</c:v>
                </c:pt>
                <c:pt idx="4">
                  <c:v>14.420470999999999</c:v>
                </c:pt>
                <c:pt idx="5">
                  <c:v>16.799589000000001</c:v>
                </c:pt>
                <c:pt idx="6">
                  <c:v>20.723348999999999</c:v>
                </c:pt>
                <c:pt idx="7">
                  <c:v>24.824171508267021</c:v>
                </c:pt>
              </c:numCache>
            </c:numRef>
          </c:val>
          <c:smooth val="0"/>
        </c:ser>
        <c:ser>
          <c:idx val="4"/>
          <c:order val="4"/>
          <c:tx>
            <c:strRef>
              <c:f>'FP statut'!$B$45</c:f>
              <c:strCache>
                <c:ptCount val="1"/>
                <c:pt idx="0">
                  <c:v>Régions et CTU</c:v>
                </c:pt>
              </c:strCache>
            </c:strRef>
          </c:tx>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statut'!$C$45:$J$45</c:f>
              <c:numCache>
                <c:formatCode>0</c:formatCode>
                <c:ptCount val="8"/>
                <c:pt idx="0">
                  <c:v>7.7098000000000004</c:v>
                </c:pt>
                <c:pt idx="1">
                  <c:v>7.4598870000000002</c:v>
                </c:pt>
                <c:pt idx="2">
                  <c:v>7.7225570000000001</c:v>
                </c:pt>
                <c:pt idx="3">
                  <c:v>7.9179190000000004</c:v>
                </c:pt>
                <c:pt idx="4">
                  <c:v>9.2435209999999994</c:v>
                </c:pt>
                <c:pt idx="5">
                  <c:v>9.3402960000000004</c:v>
                </c:pt>
                <c:pt idx="6">
                  <c:v>8.8952810000000007</c:v>
                </c:pt>
                <c:pt idx="7">
                  <c:v>9.4353529155218432</c:v>
                </c:pt>
              </c:numCache>
            </c:numRef>
          </c:val>
          <c:smooth val="0"/>
        </c:ser>
        <c:dLbls>
          <c:showLegendKey val="0"/>
          <c:showVal val="0"/>
          <c:showCatName val="0"/>
          <c:showSerName val="0"/>
          <c:showPercent val="0"/>
          <c:showBubbleSize val="0"/>
        </c:dLbls>
        <c:marker val="1"/>
        <c:smooth val="0"/>
        <c:axId val="1741935680"/>
        <c:axId val="1741936224"/>
      </c:lineChart>
      <c:catAx>
        <c:axId val="1741935680"/>
        <c:scaling>
          <c:orientation val="minMax"/>
        </c:scaling>
        <c:delete val="0"/>
        <c:axPos val="b"/>
        <c:numFmt formatCode="General" sourceLinked="1"/>
        <c:majorTickMark val="out"/>
        <c:minorTickMark val="none"/>
        <c:tickLblPos val="nextTo"/>
        <c:txPr>
          <a:bodyPr/>
          <a:lstStyle/>
          <a:p>
            <a:pPr>
              <a:defRPr sz="900"/>
            </a:pPr>
            <a:endParaRPr lang="fr-FR"/>
          </a:p>
        </c:txPr>
        <c:crossAx val="1741936224"/>
        <c:crosses val="autoZero"/>
        <c:auto val="1"/>
        <c:lblAlgn val="ctr"/>
        <c:lblOffset val="100"/>
        <c:noMultiLvlLbl val="0"/>
      </c:catAx>
      <c:valAx>
        <c:axId val="1741936224"/>
        <c:scaling>
          <c:orientation val="minMax"/>
        </c:scaling>
        <c:delete val="0"/>
        <c:axPos val="l"/>
        <c:majorGridlines>
          <c:spPr>
            <a:ln>
              <a:prstDash val="sysDot"/>
            </a:ln>
          </c:spPr>
        </c:majorGridlines>
        <c:numFmt formatCode="0" sourceLinked="0"/>
        <c:majorTickMark val="out"/>
        <c:minorTickMark val="none"/>
        <c:tickLblPos val="nextTo"/>
        <c:crossAx val="1741935680"/>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2084499854184894"/>
          <c:w val="0.53918387401574808"/>
          <c:h val="0.76317512394284071"/>
        </c:manualLayout>
      </c:layout>
      <c:lineChart>
        <c:grouping val="standard"/>
        <c:varyColors val="0"/>
        <c:ser>
          <c:idx val="0"/>
          <c:order val="0"/>
          <c:tx>
            <c:strRef>
              <c:f>'FP statut'!$B$41</c:f>
              <c:strCache>
                <c:ptCount val="1"/>
                <c:pt idx="0">
                  <c:v>Ensemble</c:v>
                </c:pt>
              </c:strCache>
            </c:strRef>
          </c:tx>
          <c:spPr>
            <a:ln>
              <a:solidFill>
                <a:schemeClr val="accent1">
                  <a:lumMod val="75000"/>
                </a:schemeClr>
              </a:solidFill>
            </a:ln>
          </c:spPr>
          <c:marker>
            <c:symbol val="square"/>
            <c:size val="5"/>
            <c:spPr>
              <a:solidFill>
                <a:schemeClr val="accent1">
                  <a:lumMod val="75000"/>
                </a:schemeClr>
              </a:solidFill>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statut'!$C$41:$J$41</c:f>
              <c:numCache>
                <c:formatCode>0</c:formatCode>
                <c:ptCount val="8"/>
                <c:pt idx="0">
                  <c:v>104.75120699999999</c:v>
                </c:pt>
                <c:pt idx="1">
                  <c:v>100.63551699999999</c:v>
                </c:pt>
                <c:pt idx="2">
                  <c:v>98.342443000000003</c:v>
                </c:pt>
                <c:pt idx="3">
                  <c:v>99.705316999999994</c:v>
                </c:pt>
                <c:pt idx="4">
                  <c:v>106.52542699999999</c:v>
                </c:pt>
                <c:pt idx="5">
                  <c:v>117.155539</c:v>
                </c:pt>
                <c:pt idx="6">
                  <c:v>128.688852</c:v>
                </c:pt>
                <c:pt idx="7">
                  <c:v>143.31800723463815</c:v>
                </c:pt>
              </c:numCache>
            </c:numRef>
          </c:val>
          <c:smooth val="0"/>
        </c:ser>
        <c:ser>
          <c:idx val="1"/>
          <c:order val="1"/>
          <c:tx>
            <c:strRef>
              <c:f>'FP statut'!$B$42</c:f>
              <c:strCache>
                <c:ptCount val="1"/>
                <c:pt idx="0">
                  <c:v>Communes</c:v>
                </c:pt>
              </c:strCache>
            </c:strRef>
          </c:tx>
          <c:spPr>
            <a:ln>
              <a:solidFill>
                <a:schemeClr val="accent1">
                  <a:lumMod val="60000"/>
                  <a:lumOff val="40000"/>
                </a:schemeClr>
              </a:solidFill>
              <a:prstDash val="solid"/>
            </a:ln>
          </c:spPr>
          <c:marker>
            <c:symbol val="square"/>
            <c:size val="5"/>
            <c:spPr>
              <a:solidFill>
                <a:schemeClr val="accent1">
                  <a:lumMod val="40000"/>
                  <a:lumOff val="60000"/>
                </a:schemeClr>
              </a:solidFill>
              <a:ln>
                <a:solidFill>
                  <a:schemeClr val="accent1">
                    <a:lumMod val="40000"/>
                    <a:lumOff val="60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statut'!$C$42:$J$42</c:f>
              <c:numCache>
                <c:formatCode>0</c:formatCode>
                <c:ptCount val="8"/>
                <c:pt idx="0">
                  <c:v>69.578021000000007</c:v>
                </c:pt>
                <c:pt idx="1">
                  <c:v>65.570162999999994</c:v>
                </c:pt>
                <c:pt idx="2">
                  <c:v>63.376637000000002</c:v>
                </c:pt>
                <c:pt idx="3">
                  <c:v>63.139024999999997</c:v>
                </c:pt>
                <c:pt idx="4">
                  <c:v>65.724573000000007</c:v>
                </c:pt>
                <c:pt idx="5">
                  <c:v>70.877195</c:v>
                </c:pt>
                <c:pt idx="6">
                  <c:v>76.007765000000006</c:v>
                </c:pt>
                <c:pt idx="7">
                  <c:v>82.969262615175523</c:v>
                </c:pt>
              </c:numCache>
            </c:numRef>
          </c:val>
          <c:smooth val="0"/>
        </c:ser>
        <c:ser>
          <c:idx val="2"/>
          <c:order val="2"/>
          <c:tx>
            <c:strRef>
              <c:f>'FP statut'!$B$43</c:f>
              <c:strCache>
                <c:ptCount val="1"/>
                <c:pt idx="0">
                  <c:v>GFP</c:v>
                </c:pt>
              </c:strCache>
            </c:strRef>
          </c:tx>
          <c:spPr>
            <a:ln>
              <a:solidFill>
                <a:schemeClr val="tx1"/>
              </a:solidFill>
            </a:ln>
          </c:spPr>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statut'!$C$43:$J$43</c:f>
              <c:numCache>
                <c:formatCode>0</c:formatCode>
                <c:ptCount val="8"/>
                <c:pt idx="0">
                  <c:v>13.141336000000001</c:v>
                </c:pt>
                <c:pt idx="1">
                  <c:v>13.705562</c:v>
                </c:pt>
                <c:pt idx="2">
                  <c:v>14.373127999999999</c:v>
                </c:pt>
                <c:pt idx="3">
                  <c:v>15.396577000000001</c:v>
                </c:pt>
                <c:pt idx="4">
                  <c:v>17.136861</c:v>
                </c:pt>
                <c:pt idx="5">
                  <c:v>20.138456999999999</c:v>
                </c:pt>
                <c:pt idx="6">
                  <c:v>23.062453999999999</c:v>
                </c:pt>
                <c:pt idx="7">
                  <c:v>26.089220195673771</c:v>
                </c:pt>
              </c:numCache>
            </c:numRef>
          </c:val>
          <c:smooth val="0"/>
        </c:ser>
        <c:ser>
          <c:idx val="3"/>
          <c:order val="3"/>
          <c:tx>
            <c:strRef>
              <c:f>'FP statut'!$B$44</c:f>
              <c:strCache>
                <c:ptCount val="1"/>
                <c:pt idx="0">
                  <c:v>Départements</c:v>
                </c:pt>
              </c:strCache>
            </c:strRef>
          </c:tx>
          <c:spPr>
            <a:ln>
              <a:solidFill>
                <a:srgbClr val="4F81BD">
                  <a:lumMod val="40000"/>
                  <a:lumOff val="60000"/>
                </a:srgbClr>
              </a:solidFill>
            </a:ln>
          </c:spPr>
          <c:marker>
            <c:symbol val="square"/>
            <c:size val="5"/>
            <c:spPr>
              <a:noFill/>
              <a:ln>
                <a:solidFill>
                  <a:schemeClr val="accent1">
                    <a:lumMod val="75000"/>
                  </a:schemeClr>
                </a:solidFill>
              </a:ln>
            </c:spPr>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statut'!$C$44:$J$44</c:f>
              <c:numCache>
                <c:formatCode>0</c:formatCode>
                <c:ptCount val="8"/>
                <c:pt idx="0">
                  <c:v>14.322048000000001</c:v>
                </c:pt>
                <c:pt idx="1">
                  <c:v>13.899903999999999</c:v>
                </c:pt>
                <c:pt idx="2">
                  <c:v>12.870120999999999</c:v>
                </c:pt>
                <c:pt idx="3">
                  <c:v>13.251795</c:v>
                </c:pt>
                <c:pt idx="4">
                  <c:v>14.420470999999999</c:v>
                </c:pt>
                <c:pt idx="5">
                  <c:v>16.799589000000001</c:v>
                </c:pt>
                <c:pt idx="6">
                  <c:v>20.723348999999999</c:v>
                </c:pt>
                <c:pt idx="7">
                  <c:v>24.824171508267021</c:v>
                </c:pt>
              </c:numCache>
            </c:numRef>
          </c:val>
          <c:smooth val="0"/>
        </c:ser>
        <c:ser>
          <c:idx val="4"/>
          <c:order val="4"/>
          <c:tx>
            <c:strRef>
              <c:f>'FP statut'!$B$45</c:f>
              <c:strCache>
                <c:ptCount val="1"/>
                <c:pt idx="0">
                  <c:v>Régions et CTU</c:v>
                </c:pt>
              </c:strCache>
            </c:strRef>
          </c:tx>
          <c:marker>
            <c:symbol val="none"/>
          </c:marker>
          <c:cat>
            <c:numRef>
              <c:f>'FP statut'!$C$40:$J$40</c:f>
              <c:numCache>
                <c:formatCode>General</c:formatCode>
                <c:ptCount val="8"/>
                <c:pt idx="0">
                  <c:v>2014</c:v>
                </c:pt>
                <c:pt idx="1">
                  <c:v>2015</c:v>
                </c:pt>
                <c:pt idx="2">
                  <c:v>2016</c:v>
                </c:pt>
                <c:pt idx="3">
                  <c:v>2017</c:v>
                </c:pt>
                <c:pt idx="4">
                  <c:v>2018</c:v>
                </c:pt>
                <c:pt idx="5">
                  <c:v>2019</c:v>
                </c:pt>
                <c:pt idx="6">
                  <c:v>2020</c:v>
                </c:pt>
                <c:pt idx="7">
                  <c:v>2021</c:v>
                </c:pt>
              </c:numCache>
            </c:numRef>
          </c:cat>
          <c:val>
            <c:numRef>
              <c:f>'FP statut'!$C$45:$J$45</c:f>
              <c:numCache>
                <c:formatCode>0</c:formatCode>
                <c:ptCount val="8"/>
                <c:pt idx="0">
                  <c:v>7.7098000000000004</c:v>
                </c:pt>
                <c:pt idx="1">
                  <c:v>7.4598870000000002</c:v>
                </c:pt>
                <c:pt idx="2">
                  <c:v>7.7225570000000001</c:v>
                </c:pt>
                <c:pt idx="3">
                  <c:v>7.9179190000000004</c:v>
                </c:pt>
                <c:pt idx="4">
                  <c:v>9.2435209999999994</c:v>
                </c:pt>
                <c:pt idx="5">
                  <c:v>9.3402960000000004</c:v>
                </c:pt>
                <c:pt idx="6">
                  <c:v>8.8952810000000007</c:v>
                </c:pt>
                <c:pt idx="7">
                  <c:v>9.4353529155218432</c:v>
                </c:pt>
              </c:numCache>
            </c:numRef>
          </c:val>
          <c:smooth val="0"/>
        </c:ser>
        <c:dLbls>
          <c:showLegendKey val="0"/>
          <c:showVal val="0"/>
          <c:showCatName val="0"/>
          <c:showSerName val="0"/>
          <c:showPercent val="0"/>
          <c:showBubbleSize val="0"/>
        </c:dLbls>
        <c:marker val="1"/>
        <c:smooth val="0"/>
        <c:axId val="1739302128"/>
        <c:axId val="1739296144"/>
      </c:lineChart>
      <c:catAx>
        <c:axId val="1739302128"/>
        <c:scaling>
          <c:orientation val="minMax"/>
        </c:scaling>
        <c:delete val="0"/>
        <c:axPos val="b"/>
        <c:numFmt formatCode="General" sourceLinked="1"/>
        <c:majorTickMark val="out"/>
        <c:minorTickMark val="none"/>
        <c:tickLblPos val="nextTo"/>
        <c:txPr>
          <a:bodyPr/>
          <a:lstStyle/>
          <a:p>
            <a:pPr>
              <a:defRPr sz="900"/>
            </a:pPr>
            <a:endParaRPr lang="fr-FR"/>
          </a:p>
        </c:txPr>
        <c:crossAx val="1739296144"/>
        <c:crosses val="autoZero"/>
        <c:auto val="1"/>
        <c:lblAlgn val="ctr"/>
        <c:lblOffset val="100"/>
        <c:noMultiLvlLbl val="0"/>
      </c:catAx>
      <c:valAx>
        <c:axId val="1739296144"/>
        <c:scaling>
          <c:orientation val="minMax"/>
          <c:max val="1200"/>
        </c:scaling>
        <c:delete val="0"/>
        <c:axPos val="l"/>
        <c:majorGridlines>
          <c:spPr>
            <a:ln>
              <a:prstDash val="sysDot"/>
            </a:ln>
          </c:spPr>
        </c:majorGridlines>
        <c:numFmt formatCode="0" sourceLinked="0"/>
        <c:majorTickMark val="out"/>
        <c:minorTickMark val="none"/>
        <c:tickLblPos val="nextTo"/>
        <c:crossAx val="1739302128"/>
        <c:crosses val="autoZero"/>
        <c:crossBetween val="between"/>
      </c:valAx>
    </c:plotArea>
    <c:legend>
      <c:legendPos val="r"/>
      <c:layout>
        <c:manualLayout>
          <c:xMode val="edge"/>
          <c:yMode val="edge"/>
          <c:x val="0.68975370078740172"/>
          <c:y val="0.30480866595130507"/>
          <c:w val="0.29219300787401575"/>
          <c:h val="0.43385108891139085"/>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82528670490826E-2"/>
          <c:y val="3.6867400920679499E-2"/>
          <c:w val="0.58491060319921306"/>
          <c:h val="0.86460094357364536"/>
        </c:manualLayout>
      </c:layout>
      <c:lineChart>
        <c:grouping val="standard"/>
        <c:varyColors val="0"/>
        <c:ser>
          <c:idx val="3"/>
          <c:order val="0"/>
          <c:tx>
            <c:strRef>
              <c:f>' Capfi Dette TEB'!$A$46</c:f>
              <c:strCache>
                <c:ptCount val="1"/>
                <c:pt idx="0">
                  <c:v>Régions et CTU</c:v>
                </c:pt>
              </c:strCache>
            </c:strRef>
          </c:tx>
          <c:spPr>
            <a:ln>
              <a:solidFill>
                <a:schemeClr val="tx2">
                  <a:lumMod val="50000"/>
                </a:schemeClr>
              </a:solidFill>
            </a:ln>
          </c:spPr>
          <c:marker>
            <c:spPr>
              <a:solidFill>
                <a:schemeClr val="accent1">
                  <a:lumMod val="50000"/>
                </a:schemeClr>
              </a:solidFill>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TEB'!$B$46:$I$46</c:f>
              <c:numCache>
                <c:formatCode>0.0%</c:formatCode>
                <c:ptCount val="8"/>
                <c:pt idx="0">
                  <c:v>0.21065675817667484</c:v>
                </c:pt>
                <c:pt idx="1">
                  <c:v>0.2008248163798487</c:v>
                </c:pt>
                <c:pt idx="2">
                  <c:v>0.19955202089443033</c:v>
                </c:pt>
                <c:pt idx="3">
                  <c:v>0.20119261836146221</c:v>
                </c:pt>
                <c:pt idx="4">
                  <c:v>0.20494488846512915</c:v>
                </c:pt>
                <c:pt idx="5">
                  <c:v>0.22232612393667686</c:v>
                </c:pt>
                <c:pt idx="6">
                  <c:v>0.18811384851704657</c:v>
                </c:pt>
                <c:pt idx="7">
                  <c:v>0.17605775657591502</c:v>
                </c:pt>
              </c:numCache>
            </c:numRef>
          </c:val>
          <c:smooth val="0"/>
        </c:ser>
        <c:ser>
          <c:idx val="2"/>
          <c:order val="1"/>
          <c:tx>
            <c:strRef>
              <c:f>' Capfi Dette TEB'!$A$47</c:f>
              <c:strCache>
                <c:ptCount val="1"/>
                <c:pt idx="0">
                  <c:v>EPCI</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TEB'!$B$47:$I$47</c:f>
              <c:numCache>
                <c:formatCode>0.0%</c:formatCode>
                <c:ptCount val="8"/>
                <c:pt idx="0">
                  <c:v>0.18297361060535605</c:v>
                </c:pt>
                <c:pt idx="1">
                  <c:v>0.18177090848351754</c:v>
                </c:pt>
                <c:pt idx="2">
                  <c:v>0.16992065362390307</c:v>
                </c:pt>
                <c:pt idx="3">
                  <c:v>0.17578254028818277</c:v>
                </c:pt>
                <c:pt idx="4">
                  <c:v>0.17941013371980993</c:v>
                </c:pt>
                <c:pt idx="5">
                  <c:v>0.18831861527952853</c:v>
                </c:pt>
                <c:pt idx="6">
                  <c:v>0.18294060423978156</c:v>
                </c:pt>
                <c:pt idx="7">
                  <c:v>0.1696207907793823</c:v>
                </c:pt>
              </c:numCache>
            </c:numRef>
          </c:val>
          <c:smooth val="0"/>
        </c:ser>
        <c:ser>
          <c:idx val="0"/>
          <c:order val="2"/>
          <c:tx>
            <c:strRef>
              <c:f>' Capfi Dette TEB'!$A$48</c:f>
              <c:strCache>
                <c:ptCount val="1"/>
                <c:pt idx="0">
                  <c:v>Communes</c:v>
                </c:pt>
              </c:strCache>
            </c:strRef>
          </c:tx>
          <c:spPr>
            <a:ln>
              <a:solidFill>
                <a:schemeClr val="accent1">
                  <a:lumMod val="60000"/>
                  <a:lumOff val="40000"/>
                </a:schemeClr>
              </a:solidFill>
            </a:ln>
          </c:spP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TEB'!$B$48:$I$48</c:f>
              <c:numCache>
                <c:formatCode>0.0%</c:formatCode>
                <c:ptCount val="8"/>
                <c:pt idx="0">
                  <c:v>0.13410189427000466</c:v>
                </c:pt>
                <c:pt idx="1">
                  <c:v>0.13951373027990166</c:v>
                </c:pt>
                <c:pt idx="2">
                  <c:v>0.14144105837456364</c:v>
                </c:pt>
                <c:pt idx="3">
                  <c:v>0.14292075798030066</c:v>
                </c:pt>
                <c:pt idx="4">
                  <c:v>0.15419718464535842</c:v>
                </c:pt>
                <c:pt idx="5">
                  <c:v>0.15587966431977221</c:v>
                </c:pt>
                <c:pt idx="6">
                  <c:v>0.14699537465212917</c:v>
                </c:pt>
                <c:pt idx="7">
                  <c:v>0.1423048386182211</c:v>
                </c:pt>
              </c:numCache>
            </c:numRef>
          </c:val>
          <c:smooth val="0"/>
        </c:ser>
        <c:ser>
          <c:idx val="1"/>
          <c:order val="3"/>
          <c:tx>
            <c:strRef>
              <c:f>' Capfi Dette TEB'!$A$49</c:f>
              <c:strCache>
                <c:ptCount val="1"/>
                <c:pt idx="0">
                  <c:v>Départements</c:v>
                </c:pt>
              </c:strCache>
            </c:strRef>
          </c:tx>
          <c:spPr>
            <a:ln>
              <a:solidFill>
                <a:schemeClr val="accent1">
                  <a:lumMod val="40000"/>
                  <a:lumOff val="60000"/>
                </a:schemeClr>
              </a:solidFill>
            </a:ln>
          </c:spPr>
          <c:marker>
            <c:spPr>
              <a:solidFill>
                <a:schemeClr val="accent1">
                  <a:lumMod val="40000"/>
                  <a:lumOff val="60000"/>
                </a:schemeClr>
              </a:solidFill>
              <a:ln>
                <a:solidFill>
                  <a:srgbClr val="4F81BD">
                    <a:lumMod val="40000"/>
                    <a:lumOff val="60000"/>
                  </a:srgbClr>
                </a:solidFill>
              </a:ln>
            </c:spPr>
          </c:marker>
          <c:cat>
            <c:numRef>
              <c:f>' Capfi Dette TEB'!$B$45:$I$45</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TEB'!$B$49:$I$49</c:f>
              <c:numCache>
                <c:formatCode>0.0%</c:formatCode>
                <c:ptCount val="8"/>
                <c:pt idx="0">
                  <c:v>0.10147413334546736</c:v>
                </c:pt>
                <c:pt idx="1">
                  <c:v>9.8815286577154451E-2</c:v>
                </c:pt>
                <c:pt idx="2">
                  <c:v>0.11760901187518404</c:v>
                </c:pt>
                <c:pt idx="3">
                  <c:v>0.11834376044076488</c:v>
                </c:pt>
                <c:pt idx="4">
                  <c:v>0.11962282524488946</c:v>
                </c:pt>
                <c:pt idx="5">
                  <c:v>0.14027564377215657</c:v>
                </c:pt>
                <c:pt idx="6">
                  <c:v>0.1210306208085324</c:v>
                </c:pt>
                <c:pt idx="7">
                  <c:v>0.11370211091452233</c:v>
                </c:pt>
              </c:numCache>
            </c:numRef>
          </c:val>
          <c:smooth val="0"/>
        </c:ser>
        <c:dLbls>
          <c:showLegendKey val="0"/>
          <c:showVal val="0"/>
          <c:showCatName val="0"/>
          <c:showSerName val="0"/>
          <c:showPercent val="0"/>
          <c:showBubbleSize val="0"/>
        </c:dLbls>
        <c:marker val="1"/>
        <c:smooth val="0"/>
        <c:axId val="1739297776"/>
        <c:axId val="1739302672"/>
      </c:lineChart>
      <c:catAx>
        <c:axId val="1739297776"/>
        <c:scaling>
          <c:orientation val="minMax"/>
        </c:scaling>
        <c:delete val="0"/>
        <c:axPos val="b"/>
        <c:numFmt formatCode="General" sourceLinked="1"/>
        <c:majorTickMark val="out"/>
        <c:minorTickMark val="none"/>
        <c:tickLblPos val="nextTo"/>
        <c:crossAx val="1739302672"/>
        <c:crosses val="autoZero"/>
        <c:auto val="1"/>
        <c:lblAlgn val="ctr"/>
        <c:lblOffset val="100"/>
        <c:noMultiLvlLbl val="0"/>
      </c:catAx>
      <c:valAx>
        <c:axId val="1739302672"/>
        <c:scaling>
          <c:orientation val="minMax"/>
        </c:scaling>
        <c:delete val="0"/>
        <c:axPos val="l"/>
        <c:majorGridlines>
          <c:spPr>
            <a:ln>
              <a:prstDash val="sysDot"/>
            </a:ln>
          </c:spPr>
        </c:majorGridlines>
        <c:numFmt formatCode="0%" sourceLinked="0"/>
        <c:majorTickMark val="out"/>
        <c:minorTickMark val="none"/>
        <c:tickLblPos val="nextTo"/>
        <c:crossAx val="1739297776"/>
        <c:crosses val="autoZero"/>
        <c:crossBetween val="between"/>
      </c:valAx>
    </c:plotArea>
    <c:legend>
      <c:legendPos val="r"/>
      <c:layout>
        <c:manualLayout>
          <c:xMode val="edge"/>
          <c:yMode val="edge"/>
          <c:x val="0.6850265019891173"/>
          <c:y val="5.1388663026049122E-2"/>
          <c:w val="0.30088435374149858"/>
          <c:h val="0.44155200120304788"/>
        </c:manualLayout>
      </c:layout>
      <c:overlay val="0"/>
    </c:legend>
    <c:plotVisOnly val="1"/>
    <c:dispBlanksAs val="gap"/>
    <c:showDLblsOverMax val="0"/>
  </c:chart>
  <c:spPr>
    <a:ln>
      <a:noFill/>
    </a:ln>
  </c:spPr>
  <c:printSettings>
    <c:headerFooter/>
    <c:pageMargins b="0.75000000000000322" l="0.70000000000000062" r="0.70000000000000062" t="0.750000000000003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38407699037804E-2"/>
          <c:y val="0.10099335487688334"/>
          <c:w val="0.67147134733158786"/>
          <c:h val="0.76663253076024451"/>
        </c:manualLayout>
      </c:layout>
      <c:barChart>
        <c:barDir val="col"/>
        <c:grouping val="stacked"/>
        <c:varyColors val="0"/>
        <c:ser>
          <c:idx val="0"/>
          <c:order val="0"/>
          <c:tx>
            <c:strRef>
              <c:f>' Capfi Dette TEB'!$A$3</c:f>
              <c:strCache>
                <c:ptCount val="1"/>
                <c:pt idx="0">
                  <c:v>Régions et CTU</c:v>
                </c:pt>
              </c:strCache>
            </c:strRef>
          </c:tx>
          <c:spPr>
            <a:solidFill>
              <a:schemeClr val="accent1">
                <a:lumMod val="5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TEB'!$B$3:$I$3</c:f>
              <c:numCache>
                <c:formatCode>0.00</c:formatCode>
                <c:ptCount val="8"/>
                <c:pt idx="0" formatCode="\+0.00;\-0.00">
                  <c:v>-2.0272793089999999</c:v>
                </c:pt>
                <c:pt idx="1">
                  <c:v>-2.0936284590000001</c:v>
                </c:pt>
                <c:pt idx="2">
                  <c:v>-1.4367072059999999</c:v>
                </c:pt>
                <c:pt idx="3">
                  <c:v>-0.84328328699999999</c:v>
                </c:pt>
                <c:pt idx="4">
                  <c:v>-9.0952536E-2</c:v>
                </c:pt>
                <c:pt idx="5">
                  <c:v>-1.8388712000000002E-2</c:v>
                </c:pt>
                <c:pt idx="6">
                  <c:v>-2.3449403869999998</c:v>
                </c:pt>
                <c:pt idx="7">
                  <c:v>-2.9365289358557245</c:v>
                </c:pt>
              </c:numCache>
            </c:numRef>
          </c:val>
        </c:ser>
        <c:ser>
          <c:idx val="1"/>
          <c:order val="1"/>
          <c:tx>
            <c:strRef>
              <c:f>' Capfi Dette TEB'!$A$4</c:f>
              <c:strCache>
                <c:ptCount val="1"/>
                <c:pt idx="0">
                  <c:v>Départements</c:v>
                </c:pt>
              </c:strCache>
            </c:strRef>
          </c:tx>
          <c:spPr>
            <a:solidFill>
              <a:schemeClr val="accent1">
                <a:lumMod val="60000"/>
                <a:lumOff val="4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TEB'!$B$4:$I$4</c:f>
              <c:numCache>
                <c:formatCode>\+0.00;\-0.00</c:formatCode>
                <c:ptCount val="8"/>
                <c:pt idx="0">
                  <c:v>-1.1322647809999999</c:v>
                </c:pt>
                <c:pt idx="1">
                  <c:v>-0.27034272100000001</c:v>
                </c:pt>
                <c:pt idx="2">
                  <c:v>1.246277133</c:v>
                </c:pt>
                <c:pt idx="3">
                  <c:v>1.2258560439999999</c:v>
                </c:pt>
                <c:pt idx="4">
                  <c:v>0.98886041599999996</c:v>
                </c:pt>
                <c:pt idx="5">
                  <c:v>1.359004957</c:v>
                </c:pt>
                <c:pt idx="6">
                  <c:v>-0.1130062</c:v>
                </c:pt>
                <c:pt idx="7">
                  <c:v>-1.0351163828387298</c:v>
                </c:pt>
              </c:numCache>
            </c:numRef>
          </c:val>
        </c:ser>
        <c:ser>
          <c:idx val="2"/>
          <c:order val="2"/>
          <c:tx>
            <c:strRef>
              <c:f>' Capfi Dette TEB'!$A$5</c:f>
              <c:strCache>
                <c:ptCount val="1"/>
                <c:pt idx="0">
                  <c:v>Bloc communal</c:v>
                </c:pt>
              </c:strCache>
            </c:strRef>
          </c:tx>
          <c:spPr>
            <a:solidFill>
              <a:schemeClr val="accent1">
                <a:lumMod val="20000"/>
                <a:lumOff val="8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TEB'!$B$5:$I$5</c:f>
              <c:numCache>
                <c:formatCode>\+0.00;\-0.00</c:formatCode>
                <c:ptCount val="8"/>
                <c:pt idx="0">
                  <c:v>-1.1702030919999999</c:v>
                </c:pt>
                <c:pt idx="1">
                  <c:v>3.3113184790000001</c:v>
                </c:pt>
                <c:pt idx="2">
                  <c:v>1.9358491069999999</c:v>
                </c:pt>
                <c:pt idx="3">
                  <c:v>0.510321048</c:v>
                </c:pt>
                <c:pt idx="4">
                  <c:v>1.215323835</c:v>
                </c:pt>
                <c:pt idx="5">
                  <c:v>-1.295712991</c:v>
                </c:pt>
                <c:pt idx="6">
                  <c:v>1.969436746</c:v>
                </c:pt>
                <c:pt idx="7">
                  <c:v>-0.13745789565888428</c:v>
                </c:pt>
              </c:numCache>
            </c:numRef>
          </c:val>
        </c:ser>
        <c:dLbls>
          <c:showLegendKey val="0"/>
          <c:showVal val="0"/>
          <c:showCatName val="0"/>
          <c:showSerName val="0"/>
          <c:showPercent val="0"/>
          <c:showBubbleSize val="0"/>
        </c:dLbls>
        <c:gapWidth val="150"/>
        <c:overlap val="100"/>
        <c:axId val="1739293424"/>
        <c:axId val="1739295056"/>
      </c:barChart>
      <c:catAx>
        <c:axId val="1739293424"/>
        <c:scaling>
          <c:orientation val="minMax"/>
        </c:scaling>
        <c:delete val="0"/>
        <c:axPos val="b"/>
        <c:numFmt formatCode="General" sourceLinked="1"/>
        <c:majorTickMark val="out"/>
        <c:minorTickMark val="none"/>
        <c:tickLblPos val="low"/>
        <c:crossAx val="1739295056"/>
        <c:crosses val="autoZero"/>
        <c:auto val="1"/>
        <c:lblAlgn val="ctr"/>
        <c:lblOffset val="100"/>
        <c:noMultiLvlLbl val="0"/>
      </c:catAx>
      <c:valAx>
        <c:axId val="1739295056"/>
        <c:scaling>
          <c:orientation val="minMax"/>
          <c:max val="4"/>
          <c:min val="-6"/>
        </c:scaling>
        <c:delete val="0"/>
        <c:axPos val="l"/>
        <c:majorGridlines>
          <c:spPr>
            <a:ln>
              <a:prstDash val="sysDot"/>
            </a:ln>
          </c:spPr>
        </c:majorGridlines>
        <c:numFmt formatCode="\+0;\-0" sourceLinked="0"/>
        <c:majorTickMark val="out"/>
        <c:minorTickMark val="none"/>
        <c:tickLblPos val="nextTo"/>
        <c:crossAx val="1739293424"/>
        <c:crosses val="autoZero"/>
        <c:crossBetween val="between"/>
        <c:majorUnit val="2"/>
      </c:valAx>
    </c:plotArea>
    <c:legend>
      <c:legendPos val="r"/>
      <c:layout>
        <c:manualLayout>
          <c:xMode val="edge"/>
          <c:yMode val="edge"/>
          <c:x val="0.76426984100220852"/>
          <c:y val="0.22164625255176523"/>
          <c:w val="0.21086625806815126"/>
          <c:h val="0.26131377725183197"/>
        </c:manualLayout>
      </c:layout>
      <c:overlay val="0"/>
    </c:legend>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3942713682528"/>
          <c:y val="0.11621536891221976"/>
          <c:w val="0.87598615390467494"/>
          <c:h val="0.76780475357247557"/>
        </c:manualLayout>
      </c:layout>
      <c:barChart>
        <c:barDir val="col"/>
        <c:grouping val="clustered"/>
        <c:varyColors val="0"/>
        <c:ser>
          <c:idx val="0"/>
          <c:order val="0"/>
          <c:tx>
            <c:strRef>
              <c:f>' Capfi Dette TEB'!$A$6</c:f>
              <c:strCache>
                <c:ptCount val="1"/>
                <c:pt idx="0">
                  <c:v>Ensemble</c:v>
                </c:pt>
              </c:strCache>
            </c:strRef>
          </c:tx>
          <c:spPr>
            <a:ln>
              <a:solidFill>
                <a:schemeClr val="tx1"/>
              </a:solidFill>
            </a:ln>
          </c:spPr>
          <c:invertIfNegative val="0"/>
          <c:dLbls>
            <c:numFmt formatCode="\+0.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TEB'!$B$6:$I$6</c:f>
              <c:numCache>
                <c:formatCode>\+0.00;\-0.00</c:formatCode>
                <c:ptCount val="8"/>
                <c:pt idx="0">
                  <c:v>-4.3297471830000003</c:v>
                </c:pt>
                <c:pt idx="1">
                  <c:v>0.94734729799999995</c:v>
                </c:pt>
                <c:pt idx="2">
                  <c:v>1.745419034</c:v>
                </c:pt>
                <c:pt idx="3">
                  <c:v>0.89289380500000004</c:v>
                </c:pt>
                <c:pt idx="4">
                  <c:v>2.113231715</c:v>
                </c:pt>
                <c:pt idx="5">
                  <c:v>4.4903251999999998E-2</c:v>
                </c:pt>
                <c:pt idx="6">
                  <c:v>-0.488509841</c:v>
                </c:pt>
                <c:pt idx="7">
                  <c:v>-4.1091032143533379</c:v>
                </c:pt>
              </c:numCache>
            </c:numRef>
          </c:val>
        </c:ser>
        <c:dLbls>
          <c:showLegendKey val="0"/>
          <c:showVal val="0"/>
          <c:showCatName val="0"/>
          <c:showSerName val="0"/>
          <c:showPercent val="0"/>
          <c:showBubbleSize val="0"/>
        </c:dLbls>
        <c:gapWidth val="150"/>
        <c:axId val="1739303216"/>
        <c:axId val="1739299952"/>
      </c:barChart>
      <c:catAx>
        <c:axId val="1739303216"/>
        <c:scaling>
          <c:orientation val="minMax"/>
        </c:scaling>
        <c:delete val="0"/>
        <c:axPos val="b"/>
        <c:numFmt formatCode="General" sourceLinked="1"/>
        <c:majorTickMark val="out"/>
        <c:minorTickMark val="none"/>
        <c:tickLblPos val="low"/>
        <c:crossAx val="1739299952"/>
        <c:crosses val="autoZero"/>
        <c:auto val="1"/>
        <c:lblAlgn val="ctr"/>
        <c:lblOffset val="100"/>
        <c:noMultiLvlLbl val="0"/>
      </c:catAx>
      <c:valAx>
        <c:axId val="1739299952"/>
        <c:scaling>
          <c:orientation val="minMax"/>
          <c:max val="4"/>
          <c:min val="-6"/>
        </c:scaling>
        <c:delete val="0"/>
        <c:axPos val="l"/>
        <c:majorGridlines>
          <c:spPr>
            <a:ln>
              <a:prstDash val="sysDot"/>
            </a:ln>
          </c:spPr>
        </c:majorGridlines>
        <c:numFmt formatCode="\+0;\-0" sourceLinked="0"/>
        <c:majorTickMark val="out"/>
        <c:minorTickMark val="none"/>
        <c:tickLblPos val="nextTo"/>
        <c:crossAx val="1739303216"/>
        <c:crosses val="autoZero"/>
        <c:crossBetween val="between"/>
        <c:majorUnit val="2"/>
      </c:valAx>
    </c:plotArea>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38407699037804E-2"/>
          <c:y val="0.10099335487688338"/>
          <c:w val="0.67147134733158831"/>
          <c:h val="0.76663253076024451"/>
        </c:manualLayout>
      </c:layout>
      <c:barChart>
        <c:barDir val="col"/>
        <c:grouping val="stacked"/>
        <c:varyColors val="0"/>
        <c:ser>
          <c:idx val="0"/>
          <c:order val="0"/>
          <c:tx>
            <c:strRef>
              <c:f>' Capfi Dette TEB'!$A$3</c:f>
              <c:strCache>
                <c:ptCount val="1"/>
                <c:pt idx="0">
                  <c:v>Régions et CTU</c:v>
                </c:pt>
              </c:strCache>
            </c:strRef>
          </c:tx>
          <c:spPr>
            <a:solidFill>
              <a:schemeClr val="accent1">
                <a:lumMod val="5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TEB'!$B$3:$I$3</c:f>
              <c:numCache>
                <c:formatCode>0.00</c:formatCode>
                <c:ptCount val="8"/>
                <c:pt idx="0" formatCode="\+0.00;\-0.00">
                  <c:v>-2.0272793089999999</c:v>
                </c:pt>
                <c:pt idx="1">
                  <c:v>-2.0936284590000001</c:v>
                </c:pt>
                <c:pt idx="2">
                  <c:v>-1.4367072059999999</c:v>
                </c:pt>
                <c:pt idx="3">
                  <c:v>-0.84328328699999999</c:v>
                </c:pt>
                <c:pt idx="4">
                  <c:v>-9.0952536E-2</c:v>
                </c:pt>
                <c:pt idx="5">
                  <c:v>-1.8388712000000002E-2</c:v>
                </c:pt>
                <c:pt idx="6">
                  <c:v>-2.3449403869999998</c:v>
                </c:pt>
                <c:pt idx="7">
                  <c:v>-2.9365289358557245</c:v>
                </c:pt>
              </c:numCache>
            </c:numRef>
          </c:val>
        </c:ser>
        <c:ser>
          <c:idx val="1"/>
          <c:order val="1"/>
          <c:tx>
            <c:strRef>
              <c:f>' Capfi Dette TEB'!$A$4</c:f>
              <c:strCache>
                <c:ptCount val="1"/>
                <c:pt idx="0">
                  <c:v>Départements</c:v>
                </c:pt>
              </c:strCache>
            </c:strRef>
          </c:tx>
          <c:spPr>
            <a:solidFill>
              <a:schemeClr val="accent1">
                <a:lumMod val="60000"/>
                <a:lumOff val="4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TEB'!$B$4:$I$4</c:f>
              <c:numCache>
                <c:formatCode>\+0.00;\-0.00</c:formatCode>
                <c:ptCount val="8"/>
                <c:pt idx="0">
                  <c:v>-1.1322647809999999</c:v>
                </c:pt>
                <c:pt idx="1">
                  <c:v>-0.27034272100000001</c:v>
                </c:pt>
                <c:pt idx="2">
                  <c:v>1.246277133</c:v>
                </c:pt>
                <c:pt idx="3">
                  <c:v>1.2258560439999999</c:v>
                </c:pt>
                <c:pt idx="4">
                  <c:v>0.98886041599999996</c:v>
                </c:pt>
                <c:pt idx="5">
                  <c:v>1.359004957</c:v>
                </c:pt>
                <c:pt idx="6">
                  <c:v>-0.1130062</c:v>
                </c:pt>
                <c:pt idx="7">
                  <c:v>-1.0351163828387298</c:v>
                </c:pt>
              </c:numCache>
            </c:numRef>
          </c:val>
        </c:ser>
        <c:ser>
          <c:idx val="2"/>
          <c:order val="2"/>
          <c:tx>
            <c:strRef>
              <c:f>' Capfi Dette TEB'!$A$5</c:f>
              <c:strCache>
                <c:ptCount val="1"/>
                <c:pt idx="0">
                  <c:v>Bloc communal</c:v>
                </c:pt>
              </c:strCache>
            </c:strRef>
          </c:tx>
          <c:spPr>
            <a:solidFill>
              <a:schemeClr val="accent1">
                <a:lumMod val="20000"/>
                <a:lumOff val="80000"/>
              </a:schemeClr>
            </a:solidFill>
            <a:ln>
              <a:solidFill>
                <a:schemeClr val="tx1"/>
              </a:solidFill>
            </a:ln>
          </c:spPr>
          <c:invertIfNegative val="0"/>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TEB'!$B$5:$I$5</c:f>
              <c:numCache>
                <c:formatCode>\+0.00;\-0.00</c:formatCode>
                <c:ptCount val="8"/>
                <c:pt idx="0">
                  <c:v>-1.1702030919999999</c:v>
                </c:pt>
                <c:pt idx="1">
                  <c:v>3.3113184790000001</c:v>
                </c:pt>
                <c:pt idx="2">
                  <c:v>1.9358491069999999</c:v>
                </c:pt>
                <c:pt idx="3">
                  <c:v>0.510321048</c:v>
                </c:pt>
                <c:pt idx="4">
                  <c:v>1.215323835</c:v>
                </c:pt>
                <c:pt idx="5">
                  <c:v>-1.295712991</c:v>
                </c:pt>
                <c:pt idx="6">
                  <c:v>1.969436746</c:v>
                </c:pt>
                <c:pt idx="7">
                  <c:v>-0.13745789565888428</c:v>
                </c:pt>
              </c:numCache>
            </c:numRef>
          </c:val>
        </c:ser>
        <c:dLbls>
          <c:showLegendKey val="0"/>
          <c:showVal val="0"/>
          <c:showCatName val="0"/>
          <c:showSerName val="0"/>
          <c:showPercent val="0"/>
          <c:showBubbleSize val="0"/>
        </c:dLbls>
        <c:gapWidth val="150"/>
        <c:overlap val="100"/>
        <c:axId val="1739297232"/>
        <c:axId val="1739298864"/>
      </c:barChart>
      <c:lineChart>
        <c:grouping val="standard"/>
        <c:varyColors val="0"/>
        <c:ser>
          <c:idx val="3"/>
          <c:order val="3"/>
          <c:tx>
            <c:strRef>
              <c:f>' Capfi Dette TEB'!$A$6</c:f>
              <c:strCache>
                <c:ptCount val="1"/>
                <c:pt idx="0">
                  <c:v>Ensemble</c:v>
                </c:pt>
              </c:strCache>
            </c:strRef>
          </c:tx>
          <c:cat>
            <c:numRef>
              <c:f>' Capfi Dette TEB'!$B$2:$I$2</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TEB'!$B$6:$I$6</c:f>
              <c:numCache>
                <c:formatCode>\+0.00;\-0.00</c:formatCode>
                <c:ptCount val="8"/>
                <c:pt idx="0">
                  <c:v>-4.3297471830000003</c:v>
                </c:pt>
                <c:pt idx="1">
                  <c:v>0.94734729799999995</c:v>
                </c:pt>
                <c:pt idx="2">
                  <c:v>1.745419034</c:v>
                </c:pt>
                <c:pt idx="3">
                  <c:v>0.89289380500000004</c:v>
                </c:pt>
                <c:pt idx="4">
                  <c:v>2.113231715</c:v>
                </c:pt>
                <c:pt idx="5">
                  <c:v>4.4903251999999998E-2</c:v>
                </c:pt>
                <c:pt idx="6">
                  <c:v>-0.488509841</c:v>
                </c:pt>
                <c:pt idx="7">
                  <c:v>-4.1091032143533379</c:v>
                </c:pt>
              </c:numCache>
            </c:numRef>
          </c:val>
          <c:smooth val="0"/>
        </c:ser>
        <c:dLbls>
          <c:showLegendKey val="0"/>
          <c:showVal val="0"/>
          <c:showCatName val="0"/>
          <c:showSerName val="0"/>
          <c:showPercent val="0"/>
          <c:showBubbleSize val="0"/>
        </c:dLbls>
        <c:marker val="1"/>
        <c:smooth val="0"/>
        <c:axId val="1739290160"/>
        <c:axId val="1739289616"/>
      </c:lineChart>
      <c:catAx>
        <c:axId val="1739297232"/>
        <c:scaling>
          <c:orientation val="minMax"/>
        </c:scaling>
        <c:delete val="0"/>
        <c:axPos val="b"/>
        <c:numFmt formatCode="General" sourceLinked="1"/>
        <c:majorTickMark val="out"/>
        <c:minorTickMark val="none"/>
        <c:tickLblPos val="low"/>
        <c:crossAx val="1739298864"/>
        <c:crosses val="autoZero"/>
        <c:auto val="1"/>
        <c:lblAlgn val="ctr"/>
        <c:lblOffset val="100"/>
        <c:noMultiLvlLbl val="0"/>
      </c:catAx>
      <c:valAx>
        <c:axId val="1739298864"/>
        <c:scaling>
          <c:orientation val="minMax"/>
          <c:max val="4"/>
          <c:min val="-6"/>
        </c:scaling>
        <c:delete val="0"/>
        <c:axPos val="l"/>
        <c:majorGridlines>
          <c:spPr>
            <a:ln>
              <a:prstDash val="sysDot"/>
            </a:ln>
          </c:spPr>
        </c:majorGridlines>
        <c:numFmt formatCode="\+0;\-0" sourceLinked="0"/>
        <c:majorTickMark val="out"/>
        <c:minorTickMark val="none"/>
        <c:tickLblPos val="nextTo"/>
        <c:crossAx val="1739297232"/>
        <c:crosses val="autoZero"/>
        <c:crossBetween val="between"/>
        <c:majorUnit val="2"/>
      </c:valAx>
      <c:valAx>
        <c:axId val="1739289616"/>
        <c:scaling>
          <c:orientation val="minMax"/>
          <c:max val="4"/>
          <c:min val="-6"/>
        </c:scaling>
        <c:delete val="0"/>
        <c:axPos val="r"/>
        <c:numFmt formatCode="\+0.00;\-0.00" sourceLinked="1"/>
        <c:majorTickMark val="out"/>
        <c:minorTickMark val="none"/>
        <c:tickLblPos val="none"/>
        <c:crossAx val="1739290160"/>
        <c:crosses val="max"/>
        <c:crossBetween val="between"/>
        <c:majorUnit val="2"/>
      </c:valAx>
      <c:catAx>
        <c:axId val="1739290160"/>
        <c:scaling>
          <c:orientation val="minMax"/>
        </c:scaling>
        <c:delete val="1"/>
        <c:axPos val="b"/>
        <c:numFmt formatCode="General" sourceLinked="1"/>
        <c:majorTickMark val="out"/>
        <c:minorTickMark val="none"/>
        <c:tickLblPos val="none"/>
        <c:crossAx val="1739289616"/>
        <c:crosses val="autoZero"/>
        <c:auto val="1"/>
        <c:lblAlgn val="ctr"/>
        <c:lblOffset val="100"/>
        <c:noMultiLvlLbl val="0"/>
      </c:catAx>
    </c:plotArea>
    <c:legend>
      <c:legendPos val="r"/>
      <c:layout>
        <c:manualLayout>
          <c:xMode val="edge"/>
          <c:yMode val="edge"/>
          <c:x val="0.74713922001719801"/>
          <c:y val="0.22164625255176529"/>
          <c:w val="0.25286077998280199"/>
          <c:h val="0.34841836966910944"/>
        </c:manualLayout>
      </c:layout>
      <c:overlay val="0"/>
    </c:legend>
    <c:plotVisOnly val="1"/>
    <c:dispBlanksAs val="gap"/>
    <c:showDLblsOverMax val="0"/>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175845530007751"/>
          <c:w val="0.5520612912778381"/>
          <c:h val="0.78084221640625873"/>
        </c:manualLayout>
      </c:layout>
      <c:lineChart>
        <c:grouping val="standard"/>
        <c:varyColors val="0"/>
        <c:ser>
          <c:idx val="0"/>
          <c:order val="0"/>
          <c:tx>
            <c:strRef>
              <c:f>' Capfi Dette TEB'!$B$27</c:f>
              <c:strCache>
                <c:ptCount val="1"/>
                <c:pt idx="0">
                  <c:v>Remboursements</c:v>
                </c:pt>
              </c:strCache>
            </c:strRef>
          </c:tx>
          <c:spPr>
            <a:ln w="22225" cap="rnd">
              <a:solidFill>
                <a:schemeClr val="tx2">
                  <a:lumMod val="20000"/>
                  <a:lumOff val="80000"/>
                </a:schemeClr>
              </a:solidFill>
              <a:round/>
            </a:ln>
            <a:effectLst/>
          </c:spPr>
          <c:marker>
            <c:symbol val="square"/>
            <c:size val="5"/>
            <c:spPr>
              <a:noFill/>
              <a:ln w="9525">
                <a:solidFill>
                  <a:schemeClr val="tx2">
                    <a:lumMod val="20000"/>
                    <a:lumOff val="80000"/>
                  </a:schemeClr>
                </a:solid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TEB'!$C$27:$J$27</c:f>
              <c:numCache>
                <c:formatCode>0.0</c:formatCode>
                <c:ptCount val="8"/>
                <c:pt idx="0" formatCode="General">
                  <c:v>100</c:v>
                </c:pt>
                <c:pt idx="1">
                  <c:v>105.47820568631872</c:v>
                </c:pt>
                <c:pt idx="2">
                  <c:v>106.52664728828158</c:v>
                </c:pt>
                <c:pt idx="3">
                  <c:v>107.05954879046968</c:v>
                </c:pt>
                <c:pt idx="4">
                  <c:v>111.51102075934278</c:v>
                </c:pt>
                <c:pt idx="5">
                  <c:v>112.9476749225818</c:v>
                </c:pt>
                <c:pt idx="6">
                  <c:v>113.7770989508606</c:v>
                </c:pt>
                <c:pt idx="7">
                  <c:v>116.65290602745809</c:v>
                </c:pt>
              </c:numCache>
            </c:numRef>
          </c:val>
          <c:smooth val="0"/>
        </c:ser>
        <c:ser>
          <c:idx val="1"/>
          <c:order val="1"/>
          <c:tx>
            <c:strRef>
              <c:f>' Capfi Dette TEB'!$B$28</c:f>
              <c:strCache>
                <c:ptCount val="1"/>
                <c:pt idx="0">
                  <c:v>Dette au 31/12</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TEB'!$C$28:$J$28</c:f>
              <c:numCache>
                <c:formatCode>0.0</c:formatCode>
                <c:ptCount val="8"/>
                <c:pt idx="0" formatCode="General">
                  <c:v>100</c:v>
                </c:pt>
                <c:pt idx="1">
                  <c:v>102.75520380512535</c:v>
                </c:pt>
                <c:pt idx="2">
                  <c:v>104.67497282606247</c:v>
                </c:pt>
                <c:pt idx="3">
                  <c:v>105.77207859676486</c:v>
                </c:pt>
                <c:pt idx="4">
                  <c:v>105.92782557986716</c:v>
                </c:pt>
                <c:pt idx="5">
                  <c:v>105.7221551973135</c:v>
                </c:pt>
                <c:pt idx="6">
                  <c:v>109.24882962373495</c:v>
                </c:pt>
                <c:pt idx="7">
                  <c:v>113.72301721140934</c:v>
                </c:pt>
              </c:numCache>
            </c:numRef>
          </c:val>
          <c:smooth val="0"/>
        </c:ser>
        <c:ser>
          <c:idx val="2"/>
          <c:order val="2"/>
          <c:tx>
            <c:strRef>
              <c:f>' Capfi Dette TEB'!$B$29</c:f>
              <c:strCache>
                <c:ptCount val="1"/>
                <c:pt idx="0">
                  <c:v>Emprunts</c:v>
                </c:pt>
              </c:strCache>
            </c:strRef>
          </c:tx>
          <c:spPr>
            <a:ln w="19050" cap="rnd">
              <a:solidFill>
                <a:schemeClr val="tx2">
                  <a:lumMod val="60000"/>
                  <a:lumOff val="40000"/>
                </a:schemeClr>
              </a:solidFill>
              <a:round/>
            </a:ln>
            <a:effectLst/>
          </c:spPr>
          <c:marker>
            <c:symbol val="circle"/>
            <c:size val="5"/>
            <c:spPr>
              <a:noFill/>
              <a:ln w="9525">
                <a:solidFill>
                  <a:schemeClr val="tx2">
                    <a:lumMod val="60000"/>
                    <a:lumOff val="40000"/>
                  </a:schemeClr>
                </a:solid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TEB'!$C$29:$J$29</c:f>
              <c:numCache>
                <c:formatCode>0.0</c:formatCode>
                <c:ptCount val="8"/>
                <c:pt idx="0" formatCode="General">
                  <c:v>100</c:v>
                </c:pt>
                <c:pt idx="1">
                  <c:v>101.55506402139289</c:v>
                </c:pt>
                <c:pt idx="2">
                  <c:v>89.309594940965312</c:v>
                </c:pt>
                <c:pt idx="3">
                  <c:v>86.629177362115044</c:v>
                </c:pt>
                <c:pt idx="4">
                  <c:v>83.548471289444279</c:v>
                </c:pt>
                <c:pt idx="5">
                  <c:v>85.179189117482693</c:v>
                </c:pt>
                <c:pt idx="6">
                  <c:v>114.92897859406409</c:v>
                </c:pt>
                <c:pt idx="7">
                  <c:v>131.63993864121795</c:v>
                </c:pt>
              </c:numCache>
            </c:numRef>
          </c:val>
          <c:smooth val="0"/>
        </c:ser>
        <c:dLbls>
          <c:showLegendKey val="0"/>
          <c:showVal val="0"/>
          <c:showCatName val="0"/>
          <c:showSerName val="0"/>
          <c:showPercent val="0"/>
          <c:showBubbleSize val="0"/>
        </c:dLbls>
        <c:marker val="1"/>
        <c:smooth val="0"/>
        <c:axId val="1739292336"/>
        <c:axId val="1739300496"/>
      </c:lineChart>
      <c:catAx>
        <c:axId val="173929233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739300496"/>
        <c:crosses val="autoZero"/>
        <c:auto val="1"/>
        <c:lblAlgn val="ctr"/>
        <c:lblOffset val="100"/>
        <c:noMultiLvlLbl val="0"/>
      </c:catAx>
      <c:valAx>
        <c:axId val="1739300496"/>
        <c:scaling>
          <c:orientation val="minMax"/>
          <c:max val="140"/>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9292336"/>
        <c:crosses val="autoZero"/>
        <c:crossBetween val="between"/>
      </c:valAx>
      <c:spPr>
        <a:noFill/>
        <a:ln>
          <a:noFill/>
        </a:ln>
        <a:effectLst/>
      </c:spPr>
    </c:plotArea>
    <c:legend>
      <c:legendPos val="r"/>
      <c:layout>
        <c:manualLayout>
          <c:xMode val="edge"/>
          <c:yMode val="edge"/>
          <c:x val="0.67361513754850055"/>
          <c:y val="0.26707093904928553"/>
          <c:w val="0.32638486245149922"/>
          <c:h val="0.348085412290653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23E-2"/>
          <c:w val="0.87779080940713128"/>
          <c:h val="0.73779300843208728"/>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croiss'!$B$56:$B$60</c:f>
              <c:numCache>
                <c:formatCode>\+0.0%;\-0.0%</c:formatCode>
                <c:ptCount val="5"/>
                <c:pt idx="0">
                  <c:v>5.5758652004629372E-2</c:v>
                </c:pt>
                <c:pt idx="1">
                  <c:v>8.7404155441862974E-2</c:v>
                </c:pt>
                <c:pt idx="2">
                  <c:v>5.2674583836055833E-2</c:v>
                </c:pt>
                <c:pt idx="3">
                  <c:v>1.6201170844380997E-3</c:v>
                </c:pt>
                <c:pt idx="4">
                  <c:v>6.9063955801176302E-2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croiss'!$C$56:$C$60</c:f>
              <c:numCache>
                <c:formatCode>\+0.0%;\-0.0%</c:formatCode>
                <c:ptCount val="5"/>
                <c:pt idx="0">
                  <c:v>0.10125144041403566</c:v>
                </c:pt>
                <c:pt idx="1">
                  <c:v>4.9153841265906495E-2</c:v>
                </c:pt>
                <c:pt idx="2">
                  <c:v>8.7081278803027962E-2</c:v>
                </c:pt>
                <c:pt idx="3">
                  <c:v>0.16651449400727625</c:v>
                </c:pt>
                <c:pt idx="4">
                  <c:v>0.12285281523774771</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croiss'!$A$56:$A$60</c:f>
              <c:strCache>
                <c:ptCount val="5"/>
                <c:pt idx="0">
                  <c:v>Ensemble</c:v>
                </c:pt>
                <c:pt idx="1">
                  <c:v>Communes</c:v>
                </c:pt>
                <c:pt idx="2">
                  <c:v>GFP</c:v>
                </c:pt>
                <c:pt idx="3">
                  <c:v>Départements</c:v>
                </c:pt>
                <c:pt idx="4">
                  <c:v>Régions et CTU</c:v>
                </c:pt>
              </c:strCache>
            </c:strRef>
          </c:cat>
          <c:val>
            <c:numRef>
              <c:f>'Tx croiss'!$D$56:$D$60</c:f>
              <c:numCache>
                <c:formatCode>\+0.0%;\-0.0%</c:formatCode>
                <c:ptCount val="5"/>
                <c:pt idx="0">
                  <c:v>-0.10776679410333201</c:v>
                </c:pt>
                <c:pt idx="1">
                  <c:v>-7.4137475378202811E-2</c:v>
                </c:pt>
                <c:pt idx="2">
                  <c:v>-1.4830291518081684E-2</c:v>
                </c:pt>
                <c:pt idx="3">
                  <c:v>-0.14068133030974006</c:v>
                </c:pt>
                <c:pt idx="4">
                  <c:v>-0.21570934411541876</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8.1313095341662266E-3"/>
                  <c:y val="-7.4280408542247182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261261261261493E-2"/>
                  <c:y val="-3.766181769651774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81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croiss'!$A$56:$A$60</c:f>
              <c:strCache>
                <c:ptCount val="5"/>
                <c:pt idx="0">
                  <c:v>Ensemble</c:v>
                </c:pt>
                <c:pt idx="1">
                  <c:v>Communes</c:v>
                </c:pt>
                <c:pt idx="2">
                  <c:v>GFP</c:v>
                </c:pt>
                <c:pt idx="3">
                  <c:v>Départements</c:v>
                </c:pt>
                <c:pt idx="4">
                  <c:v>Régions et CTU</c:v>
                </c:pt>
              </c:strCache>
            </c:strRef>
          </c:cat>
          <c:val>
            <c:numRef>
              <c:f>'Tx croiss'!$E$56:$E$60</c:f>
              <c:numCache>
                <c:formatCode>\+0.0%;\-0.0%</c:formatCode>
                <c:ptCount val="5"/>
                <c:pt idx="0">
                  <c:v>-3.9305659780161317E-2</c:v>
                </c:pt>
                <c:pt idx="1">
                  <c:v>-2.4765263075548494E-2</c:v>
                </c:pt>
                <c:pt idx="2">
                  <c:v>-5.6419716501250328E-2</c:v>
                </c:pt>
                <c:pt idx="3">
                  <c:v>-3.718939363953877E-2</c:v>
                </c:pt>
                <c:pt idx="4">
                  <c:v>-5.6978631822733994E-2</c:v>
                </c:pt>
              </c:numCache>
            </c:numRef>
          </c:val>
        </c:ser>
        <c:dLbls>
          <c:showLegendKey val="0"/>
          <c:showVal val="0"/>
          <c:showCatName val="0"/>
          <c:showSerName val="0"/>
          <c:showPercent val="0"/>
          <c:showBubbleSize val="0"/>
        </c:dLbls>
        <c:gapWidth val="150"/>
        <c:axId val="1739921472"/>
        <c:axId val="1739925824"/>
      </c:barChart>
      <c:catAx>
        <c:axId val="1739921472"/>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739925824"/>
        <c:crosses val="autoZero"/>
        <c:auto val="1"/>
        <c:lblAlgn val="ctr"/>
        <c:lblOffset val="100"/>
        <c:noMultiLvlLbl val="0"/>
      </c:catAx>
      <c:valAx>
        <c:axId val="1739925824"/>
        <c:scaling>
          <c:orientation val="minMax"/>
        </c:scaling>
        <c:delete val="0"/>
        <c:axPos val="l"/>
        <c:numFmt formatCode="\+0%;\-0%" sourceLinked="0"/>
        <c:majorTickMark val="out"/>
        <c:minorTickMark val="none"/>
        <c:tickLblPos val="nextTo"/>
        <c:spPr>
          <a:ln>
            <a:solidFill>
              <a:schemeClr val="tx1"/>
            </a:solidFill>
          </a:ln>
        </c:spPr>
        <c:crossAx val="1739921472"/>
        <c:crosses val="autoZero"/>
        <c:crossBetween val="between"/>
      </c:valAx>
      <c:spPr>
        <a:ln>
          <a:solidFill>
            <a:prstClr val="black"/>
          </a:solidFill>
        </a:ln>
      </c:spPr>
    </c:plotArea>
    <c:legend>
      <c:legendPos val="r"/>
      <c:layout>
        <c:manualLayout>
          <c:xMode val="edge"/>
          <c:yMode val="edge"/>
          <c:x val="0.1187839164256035"/>
          <c:y val="0.90190253914194585"/>
          <c:w val="0.50422620218991177"/>
          <c:h val="7.2812254400404133E-2"/>
        </c:manualLayout>
      </c:layout>
      <c:overlay val="0"/>
    </c:legend>
    <c:plotVisOnly val="1"/>
    <c:dispBlanksAs val="gap"/>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a:t>
            </a:r>
            <a:r>
              <a:rPr lang="fr-FR" baseline="0"/>
              <a:t> communal</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0"/>
          <c:order val="0"/>
          <c:tx>
            <c:strRef>
              <c:f>' Capfi Dette TEB'!$B$30</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TEB'!$C$30:$J$30</c:f>
              <c:numCache>
                <c:formatCode>0.0</c:formatCode>
                <c:ptCount val="8"/>
                <c:pt idx="0" formatCode="General">
                  <c:v>100</c:v>
                </c:pt>
                <c:pt idx="1">
                  <c:v>105.58154170907817</c:v>
                </c:pt>
                <c:pt idx="2">
                  <c:v>106.85990999084763</c:v>
                </c:pt>
                <c:pt idx="3">
                  <c:v>107.5194854331544</c:v>
                </c:pt>
                <c:pt idx="4">
                  <c:v>111.9854011413608</c:v>
                </c:pt>
                <c:pt idx="5">
                  <c:v>114.1492697581771</c:v>
                </c:pt>
                <c:pt idx="6">
                  <c:v>110.6417399582874</c:v>
                </c:pt>
                <c:pt idx="7">
                  <c:v>114.94404973483562</c:v>
                </c:pt>
              </c:numCache>
            </c:numRef>
          </c:val>
          <c:smooth val="0"/>
        </c:ser>
        <c:ser>
          <c:idx val="1"/>
          <c:order val="1"/>
          <c:tx>
            <c:strRef>
              <c:f>' Capfi Dette TEB'!$B$31</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TEB'!$C$31:$J$31</c:f>
              <c:numCache>
                <c:formatCode>0.0</c:formatCode>
                <c:ptCount val="8"/>
                <c:pt idx="0" formatCode="General">
                  <c:v>100</c:v>
                </c:pt>
                <c:pt idx="1">
                  <c:v>100.97729892680987</c:v>
                </c:pt>
                <c:pt idx="2">
                  <c:v>102.19101022216195</c:v>
                </c:pt>
                <c:pt idx="3">
                  <c:v>103.91092662286827</c:v>
                </c:pt>
                <c:pt idx="4">
                  <c:v>103.95354742912552</c:v>
                </c:pt>
                <c:pt idx="5">
                  <c:v>104.29029240096615</c:v>
                </c:pt>
                <c:pt idx="6">
                  <c:v>106.00369448109241</c:v>
                </c:pt>
                <c:pt idx="7">
                  <c:v>107.98130619732237</c:v>
                </c:pt>
              </c:numCache>
            </c:numRef>
          </c:val>
          <c:smooth val="0"/>
        </c:ser>
        <c:ser>
          <c:idx val="2"/>
          <c:order val="2"/>
          <c:tx>
            <c:strRef>
              <c:f>' Capfi Dette TEB'!$B$32</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TEB'!$C$32:$J$32</c:f>
              <c:numCache>
                <c:formatCode>0.0</c:formatCode>
                <c:ptCount val="8"/>
                <c:pt idx="0" formatCode="General">
                  <c:v>100</c:v>
                </c:pt>
                <c:pt idx="1">
                  <c:v>99.945608299296751</c:v>
                </c:pt>
                <c:pt idx="2">
                  <c:v>93.338503386637115</c:v>
                </c:pt>
                <c:pt idx="3">
                  <c:v>103.91789419488582</c:v>
                </c:pt>
                <c:pt idx="4">
                  <c:v>96.260027457657614</c:v>
                </c:pt>
                <c:pt idx="5">
                  <c:v>112.00951108166889</c:v>
                </c:pt>
                <c:pt idx="6">
                  <c:v>114.77705562330537</c:v>
                </c:pt>
                <c:pt idx="7">
                  <c:v>131.3213507179222</c:v>
                </c:pt>
              </c:numCache>
            </c:numRef>
          </c:val>
          <c:smooth val="0"/>
        </c:ser>
        <c:dLbls>
          <c:showLegendKey val="0"/>
          <c:showVal val="0"/>
          <c:showCatName val="0"/>
          <c:showSerName val="0"/>
          <c:showPercent val="0"/>
          <c:showBubbleSize val="0"/>
        </c:dLbls>
        <c:marker val="1"/>
        <c:smooth val="0"/>
        <c:axId val="1739293968"/>
        <c:axId val="1742732240"/>
      </c:lineChart>
      <c:catAx>
        <c:axId val="1739293968"/>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2240"/>
        <c:crosses val="autoZero"/>
        <c:auto val="1"/>
        <c:lblAlgn val="ctr"/>
        <c:lblOffset val="100"/>
        <c:noMultiLvlLbl val="0"/>
      </c:catAx>
      <c:valAx>
        <c:axId val="1742732240"/>
        <c:scaling>
          <c:orientation val="minMax"/>
          <c:max val="14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9293968"/>
        <c:crosses val="autoZero"/>
        <c:crossBetween val="between"/>
      </c:valAx>
      <c:spPr>
        <a:noFill/>
        <a:ln>
          <a:noFill/>
        </a:ln>
        <a:effectLst/>
      </c:spPr>
    </c:plotArea>
    <c:legend>
      <c:legendPos val="r"/>
      <c:layout>
        <c:manualLayout>
          <c:xMode val="edge"/>
          <c:yMode val="edge"/>
          <c:x val="0.66590057631417099"/>
          <c:y val="0.26707093904928553"/>
          <c:w val="0.33409942368582907"/>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Départements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0"/>
          <c:order val="0"/>
          <c:tx>
            <c:strRef>
              <c:f>' Capfi Dette TEB'!$B$33</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TEB'!$C$33:$J$33</c:f>
              <c:numCache>
                <c:formatCode>0.0</c:formatCode>
                <c:ptCount val="8"/>
                <c:pt idx="0" formatCode="General">
                  <c:v>100</c:v>
                </c:pt>
                <c:pt idx="1">
                  <c:v>104.28328476819706</c:v>
                </c:pt>
                <c:pt idx="2">
                  <c:v>111.34012866588606</c:v>
                </c:pt>
                <c:pt idx="3">
                  <c:v>116.0485722193268</c:v>
                </c:pt>
                <c:pt idx="4">
                  <c:v>113.78544392832727</c:v>
                </c:pt>
                <c:pt idx="5">
                  <c:v>119.74350306543268</c:v>
                </c:pt>
                <c:pt idx="6">
                  <c:v>115.68499975006118</c:v>
                </c:pt>
                <c:pt idx="7">
                  <c:v>118.69214516919828</c:v>
                </c:pt>
              </c:numCache>
            </c:numRef>
          </c:val>
          <c:smooth val="0"/>
        </c:ser>
        <c:ser>
          <c:idx val="1"/>
          <c:order val="1"/>
          <c:tx>
            <c:strRef>
              <c:f>' Capfi Dette TEB'!$B$34</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TEB'!$C$34:$J$34</c:f>
              <c:numCache>
                <c:formatCode>0.0</c:formatCode>
                <c:ptCount val="8"/>
                <c:pt idx="0" formatCode="General">
                  <c:v>100</c:v>
                </c:pt>
                <c:pt idx="1">
                  <c:v>102.68236309767806</c:v>
                </c:pt>
                <c:pt idx="2">
                  <c:v>102.56313546736786</c:v>
                </c:pt>
                <c:pt idx="3">
                  <c:v>100.52160815566856</c:v>
                </c:pt>
                <c:pt idx="4">
                  <c:v>98.697102250811767</c:v>
                </c:pt>
                <c:pt idx="5">
                  <c:v>96.185606942320746</c:v>
                </c:pt>
                <c:pt idx="6">
                  <c:v>99.260213628074951</c:v>
                </c:pt>
                <c:pt idx="7">
                  <c:v>103.81786128731757</c:v>
                </c:pt>
              </c:numCache>
            </c:numRef>
          </c:val>
          <c:smooth val="0"/>
        </c:ser>
        <c:ser>
          <c:idx val="2"/>
          <c:order val="2"/>
          <c:tx>
            <c:strRef>
              <c:f>' Capfi Dette TEB'!$B$35</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TEB'!$C$35:$J$35</c:f>
              <c:numCache>
                <c:formatCode>0.0</c:formatCode>
                <c:ptCount val="8"/>
                <c:pt idx="0" formatCode="General">
                  <c:v>100</c:v>
                </c:pt>
                <c:pt idx="1">
                  <c:v>94.744596677500425</c:v>
                </c:pt>
                <c:pt idx="2">
                  <c:v>74.953362531138382</c:v>
                </c:pt>
                <c:pt idx="3">
                  <c:v>66.205852780713712</c:v>
                </c:pt>
                <c:pt idx="4">
                  <c:v>66.781821247855817</c:v>
                </c:pt>
                <c:pt idx="5">
                  <c:v>65.311317913962469</c:v>
                </c:pt>
                <c:pt idx="6">
                  <c:v>112.55773831701373</c:v>
                </c:pt>
                <c:pt idx="7">
                  <c:v>129.96020722932428</c:v>
                </c:pt>
              </c:numCache>
            </c:numRef>
          </c:val>
          <c:smooth val="0"/>
        </c:ser>
        <c:dLbls>
          <c:showLegendKey val="0"/>
          <c:showVal val="0"/>
          <c:showCatName val="0"/>
          <c:showSerName val="0"/>
          <c:showPercent val="0"/>
          <c:showBubbleSize val="0"/>
        </c:dLbls>
        <c:marker val="1"/>
        <c:smooth val="0"/>
        <c:axId val="1742736592"/>
        <c:axId val="1742730608"/>
      </c:lineChart>
      <c:catAx>
        <c:axId val="174273659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0608"/>
        <c:crosses val="autoZero"/>
        <c:auto val="1"/>
        <c:lblAlgn val="ctr"/>
        <c:lblOffset val="100"/>
        <c:noMultiLvlLbl val="0"/>
      </c:catAx>
      <c:valAx>
        <c:axId val="1742730608"/>
        <c:scaling>
          <c:orientation val="minMax"/>
          <c:max val="14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6592"/>
        <c:crosses val="autoZero"/>
        <c:crossBetween val="between"/>
      </c:valAx>
      <c:spPr>
        <a:noFill/>
        <a:ln>
          <a:noFill/>
        </a:ln>
        <a:effectLst/>
      </c:spPr>
    </c:plotArea>
    <c:legend>
      <c:legendPos val="r"/>
      <c:layout>
        <c:manualLayout>
          <c:xMode val="edge"/>
          <c:yMode val="edge"/>
          <c:x val="0.65432873446267625"/>
          <c:y val="0.26707093904928553"/>
          <c:w val="0.34567126553732375"/>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Régions et CTU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9247594050743664E-2"/>
          <c:y val="0.15740740740740741"/>
          <c:w val="0.5520612912778381"/>
          <c:h val="0.73519320501603957"/>
        </c:manualLayout>
      </c:layout>
      <c:lineChart>
        <c:grouping val="standard"/>
        <c:varyColors val="0"/>
        <c:ser>
          <c:idx val="1"/>
          <c:order val="0"/>
          <c:tx>
            <c:strRef>
              <c:f>' Capfi Dette TEB'!$B$37</c:f>
              <c:strCache>
                <c:ptCount val="1"/>
                <c:pt idx="0">
                  <c:v>Dette</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TEB'!$C$37:$J$37</c:f>
              <c:numCache>
                <c:formatCode>0.0</c:formatCode>
                <c:ptCount val="8"/>
                <c:pt idx="0" formatCode="General">
                  <c:v>100</c:v>
                </c:pt>
                <c:pt idx="1">
                  <c:v>109.236407022249</c:v>
                </c:pt>
                <c:pt idx="2">
                  <c:v>116.80181214182225</c:v>
                </c:pt>
                <c:pt idx="3">
                  <c:v>120.08279983248678</c:v>
                </c:pt>
                <c:pt idx="4">
                  <c:v>123.77259693909789</c:v>
                </c:pt>
                <c:pt idx="5">
                  <c:v>124.59187860336236</c:v>
                </c:pt>
                <c:pt idx="6">
                  <c:v>135.77451121838843</c:v>
                </c:pt>
                <c:pt idx="7">
                  <c:v>149.76589493676539</c:v>
                </c:pt>
              </c:numCache>
            </c:numRef>
          </c:val>
          <c:smooth val="0"/>
        </c:ser>
        <c:ser>
          <c:idx val="0"/>
          <c:order val="1"/>
          <c:tx>
            <c:strRef>
              <c:f>' Capfi Dette TEB'!$B$36</c:f>
              <c:strCache>
                <c:ptCount val="1"/>
                <c:pt idx="0">
                  <c:v>Remboursements</c:v>
                </c:pt>
              </c:strCache>
            </c:strRef>
          </c:tx>
          <c:spPr>
            <a:ln w="28575" cap="rnd">
              <a:solidFill>
                <a:schemeClr val="tx2">
                  <a:lumMod val="20000"/>
                  <a:lumOff val="8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TEB'!$C$36:$J$36</c:f>
              <c:numCache>
                <c:formatCode>0.0</c:formatCode>
                <c:ptCount val="8"/>
                <c:pt idx="0" formatCode="General">
                  <c:v>100</c:v>
                </c:pt>
                <c:pt idx="1">
                  <c:v>107.33309558229014</c:v>
                </c:pt>
                <c:pt idx="2">
                  <c:v>93.219313700243305</c:v>
                </c:pt>
                <c:pt idx="3">
                  <c:v>87.526818044730959</c:v>
                </c:pt>
                <c:pt idx="4">
                  <c:v>100.67088182027999</c:v>
                </c:pt>
                <c:pt idx="5">
                  <c:v>90.456553865632443</c:v>
                </c:pt>
                <c:pt idx="6">
                  <c:v>114.10016887969249</c:v>
                </c:pt>
                <c:pt idx="7">
                  <c:v>111.22885146944309</c:v>
                </c:pt>
              </c:numCache>
            </c:numRef>
          </c:val>
          <c:smooth val="0"/>
        </c:ser>
        <c:ser>
          <c:idx val="2"/>
          <c:order val="2"/>
          <c:tx>
            <c:strRef>
              <c:f>' Capfi Dette TEB'!$B$38</c:f>
              <c:strCache>
                <c:ptCount val="1"/>
                <c:pt idx="0">
                  <c:v>Emprunts</c:v>
                </c:pt>
              </c:strCache>
            </c:strRef>
          </c:tx>
          <c:spPr>
            <a:ln w="28575" cap="rnd">
              <a:solidFill>
                <a:schemeClr val="tx2">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TEB'!$C$38:$J$38</c:f>
              <c:numCache>
                <c:formatCode>0.0</c:formatCode>
                <c:ptCount val="8"/>
                <c:pt idx="0" formatCode="General">
                  <c:v>100</c:v>
                </c:pt>
                <c:pt idx="1">
                  <c:v>115.94599681161024</c:v>
                </c:pt>
                <c:pt idx="2">
                  <c:v>95.124040690831052</c:v>
                </c:pt>
                <c:pt idx="3">
                  <c:v>68.279013516543685</c:v>
                </c:pt>
                <c:pt idx="4">
                  <c:v>73.085551291834932</c:v>
                </c:pt>
                <c:pt idx="5">
                  <c:v>55.066258568663166</c:v>
                </c:pt>
                <c:pt idx="6">
                  <c:v>130.05866512299974</c:v>
                </c:pt>
                <c:pt idx="7">
                  <c:v>148.24076711208392</c:v>
                </c:pt>
              </c:numCache>
            </c:numRef>
          </c:val>
          <c:smooth val="0"/>
        </c:ser>
        <c:dLbls>
          <c:showLegendKey val="0"/>
          <c:showVal val="0"/>
          <c:showCatName val="0"/>
          <c:showSerName val="0"/>
          <c:showPercent val="0"/>
          <c:showBubbleSize val="0"/>
        </c:dLbls>
        <c:marker val="1"/>
        <c:smooth val="0"/>
        <c:axId val="1742733328"/>
        <c:axId val="1742737136"/>
      </c:lineChart>
      <c:catAx>
        <c:axId val="1742733328"/>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7136"/>
        <c:crosses val="autoZero"/>
        <c:auto val="1"/>
        <c:lblAlgn val="ctr"/>
        <c:lblOffset val="100"/>
        <c:noMultiLvlLbl val="0"/>
      </c:catAx>
      <c:valAx>
        <c:axId val="1742737136"/>
        <c:scaling>
          <c:orientation val="minMax"/>
          <c:max val="15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3328"/>
        <c:crosses val="autoZero"/>
        <c:crossBetween val="between"/>
      </c:valAx>
      <c:spPr>
        <a:noFill/>
        <a:ln>
          <a:noFill/>
        </a:ln>
        <a:effectLst/>
      </c:spPr>
    </c:plotArea>
    <c:legend>
      <c:legendPos val="r"/>
      <c:layout>
        <c:manualLayout>
          <c:xMode val="edge"/>
          <c:yMode val="edge"/>
          <c:x val="0.65432873446267625"/>
          <c:y val="0.26707093904928553"/>
          <c:w val="0.34567126553732375"/>
          <c:h val="0.268199534972536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746458939422871"/>
          <c:w val="0.59846589571674802"/>
          <c:h val="0.77513608231210751"/>
        </c:manualLayout>
      </c:layout>
      <c:lineChart>
        <c:grouping val="standard"/>
        <c:varyColors val="0"/>
        <c:ser>
          <c:idx val="1"/>
          <c:order val="0"/>
          <c:tx>
            <c:strRef>
              <c:f>' Capfi Dette TEB'!$A$37</c:f>
              <c:strCache>
                <c:ptCount val="1"/>
                <c:pt idx="0">
                  <c:v>Régions et CTU</c:v>
                </c:pt>
              </c:strCache>
            </c:strRef>
          </c:tx>
          <c:spPr>
            <a:ln w="28575" cap="rnd">
              <a:solidFill>
                <a:schemeClr val="tx1"/>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TEB'!$C$37:$J$37</c:f>
              <c:numCache>
                <c:formatCode>0.0</c:formatCode>
                <c:ptCount val="8"/>
                <c:pt idx="0" formatCode="General">
                  <c:v>100</c:v>
                </c:pt>
                <c:pt idx="1">
                  <c:v>109.236407022249</c:v>
                </c:pt>
                <c:pt idx="2">
                  <c:v>116.80181214182225</c:v>
                </c:pt>
                <c:pt idx="3">
                  <c:v>120.08279983248678</c:v>
                </c:pt>
                <c:pt idx="4">
                  <c:v>123.77259693909789</c:v>
                </c:pt>
                <c:pt idx="5">
                  <c:v>124.59187860336236</c:v>
                </c:pt>
                <c:pt idx="6">
                  <c:v>135.77451121838843</c:v>
                </c:pt>
                <c:pt idx="7">
                  <c:v>149.76589493676539</c:v>
                </c:pt>
              </c:numCache>
            </c:numRef>
          </c:val>
          <c:smooth val="0"/>
        </c:ser>
        <c:ser>
          <c:idx val="2"/>
          <c:order val="1"/>
          <c:tx>
            <c:strRef>
              <c:f>' Capfi Dette TEB'!$A$31</c:f>
              <c:strCache>
                <c:ptCount val="1"/>
                <c:pt idx="0">
                  <c:v>Secteur communal</c:v>
                </c:pt>
              </c:strCache>
            </c:strRef>
          </c:tx>
          <c:spPr>
            <a:ln w="28575" cap="rnd">
              <a:solidFill>
                <a:schemeClr val="accent1">
                  <a:lumMod val="75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TEB'!$C$31:$J$31</c:f>
              <c:numCache>
                <c:formatCode>0.0</c:formatCode>
                <c:ptCount val="8"/>
                <c:pt idx="0" formatCode="General">
                  <c:v>100</c:v>
                </c:pt>
                <c:pt idx="1">
                  <c:v>100.97729892680987</c:v>
                </c:pt>
                <c:pt idx="2">
                  <c:v>102.19101022216195</c:v>
                </c:pt>
                <c:pt idx="3">
                  <c:v>103.91092662286827</c:v>
                </c:pt>
                <c:pt idx="4">
                  <c:v>103.95354742912552</c:v>
                </c:pt>
                <c:pt idx="5">
                  <c:v>104.29029240096615</c:v>
                </c:pt>
                <c:pt idx="6">
                  <c:v>106.00369448109241</c:v>
                </c:pt>
                <c:pt idx="7">
                  <c:v>107.98130619732237</c:v>
                </c:pt>
              </c:numCache>
            </c:numRef>
          </c:val>
          <c:smooth val="0"/>
        </c:ser>
        <c:ser>
          <c:idx val="0"/>
          <c:order val="2"/>
          <c:tx>
            <c:strRef>
              <c:f>' Capfi Dette TEB'!$A$34</c:f>
              <c:strCache>
                <c:ptCount val="1"/>
                <c:pt idx="0">
                  <c:v>Départements</c:v>
                </c:pt>
              </c:strCache>
            </c:strRef>
          </c:tx>
          <c:spPr>
            <a:ln w="28575" cap="rnd">
              <a:solidFill>
                <a:schemeClr val="accent1">
                  <a:lumMod val="60000"/>
                  <a:lumOff val="40000"/>
                </a:schemeClr>
              </a:solidFill>
              <a:round/>
            </a:ln>
            <a:effectLst/>
          </c:spPr>
          <c:marker>
            <c:symbol val="circle"/>
            <c:size val="5"/>
            <c:spPr>
              <a:noFill/>
              <a:ln w="9525">
                <a:noFill/>
              </a:ln>
              <a:effectLst/>
            </c:spPr>
          </c:marker>
          <c:cat>
            <c:numRef>
              <c:f>' Capfi Dette TEB'!$C$26:$J$26</c:f>
              <c:numCache>
                <c:formatCode>General</c:formatCode>
                <c:ptCount val="8"/>
                <c:pt idx="0">
                  <c:v>2014</c:v>
                </c:pt>
                <c:pt idx="1">
                  <c:v>2015</c:v>
                </c:pt>
                <c:pt idx="2">
                  <c:v>2016</c:v>
                </c:pt>
                <c:pt idx="3">
                  <c:v>2017</c:v>
                </c:pt>
                <c:pt idx="4">
                  <c:v>2018</c:v>
                </c:pt>
                <c:pt idx="5">
                  <c:v>2019</c:v>
                </c:pt>
                <c:pt idx="6">
                  <c:v>2020</c:v>
                </c:pt>
                <c:pt idx="7">
                  <c:v>2021</c:v>
                </c:pt>
              </c:numCache>
            </c:numRef>
          </c:cat>
          <c:val>
            <c:numRef>
              <c:f>' Capfi Dette TEB'!$C$34:$J$34</c:f>
              <c:numCache>
                <c:formatCode>0.0</c:formatCode>
                <c:ptCount val="8"/>
                <c:pt idx="0" formatCode="General">
                  <c:v>100</c:v>
                </c:pt>
                <c:pt idx="1">
                  <c:v>102.68236309767806</c:v>
                </c:pt>
                <c:pt idx="2">
                  <c:v>102.56313546736786</c:v>
                </c:pt>
                <c:pt idx="3">
                  <c:v>100.52160815566856</c:v>
                </c:pt>
                <c:pt idx="4">
                  <c:v>98.697102250811767</c:v>
                </c:pt>
                <c:pt idx="5">
                  <c:v>96.185606942320746</c:v>
                </c:pt>
                <c:pt idx="6">
                  <c:v>99.260213628074951</c:v>
                </c:pt>
                <c:pt idx="7">
                  <c:v>103.81786128731757</c:v>
                </c:pt>
              </c:numCache>
            </c:numRef>
          </c:val>
          <c:smooth val="0"/>
        </c:ser>
        <c:dLbls>
          <c:showLegendKey val="0"/>
          <c:showVal val="0"/>
          <c:showCatName val="0"/>
          <c:showSerName val="0"/>
          <c:showPercent val="0"/>
          <c:showBubbleSize val="0"/>
        </c:dLbls>
        <c:marker val="1"/>
        <c:smooth val="0"/>
        <c:axId val="1742731152"/>
        <c:axId val="1742731696"/>
      </c:lineChart>
      <c:catAx>
        <c:axId val="174273115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1696"/>
        <c:crosses val="autoZero"/>
        <c:auto val="1"/>
        <c:lblAlgn val="ctr"/>
        <c:lblOffset val="100"/>
        <c:noMultiLvlLbl val="0"/>
      </c:catAx>
      <c:valAx>
        <c:axId val="1742731696"/>
        <c:scaling>
          <c:orientation val="minMax"/>
          <c:max val="155"/>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2731152"/>
        <c:crosses val="autoZero"/>
        <c:crossBetween val="between"/>
      </c:valAx>
      <c:spPr>
        <a:noFill/>
        <a:ln>
          <a:noFill/>
        </a:ln>
        <a:effectLst/>
      </c:spPr>
    </c:plotArea>
    <c:legend>
      <c:legendPos val="r"/>
      <c:layout>
        <c:manualLayout>
          <c:xMode val="edge"/>
          <c:yMode val="edge"/>
          <c:x val="0.71604522433731466"/>
          <c:y val="0.31842609545418804"/>
          <c:w val="0.28395477566268534"/>
          <c:h val="0.53638783739764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6062992126065"/>
          <c:y val="5.1400554097404488E-2"/>
          <c:w val="0.54917189973102098"/>
          <c:h val="0.8326195683872849"/>
        </c:manualLayout>
      </c:layout>
      <c:lineChart>
        <c:grouping val="standard"/>
        <c:varyColors val="0"/>
        <c:ser>
          <c:idx val="0"/>
          <c:order val="0"/>
          <c:tx>
            <c:strRef>
              <c:f>CapDes!$A$4</c:f>
              <c:strCache>
                <c:ptCount val="1"/>
                <c:pt idx="0">
                  <c:v>Régions et CTU</c:v>
                </c:pt>
              </c:strCache>
            </c:strRef>
          </c:tx>
          <c:spPr>
            <a:ln w="19050">
              <a:prstDash val="solid"/>
            </a:ln>
          </c:spPr>
          <c:marker>
            <c:symbol val="square"/>
            <c:size val="7"/>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CapDes!$B$4:$I$4</c:f>
              <c:numCache>
                <c:formatCode>0.0</c:formatCode>
                <c:ptCount val="8"/>
                <c:pt idx="0">
                  <c:v>4.6260300010215039</c:v>
                </c:pt>
                <c:pt idx="1">
                  <c:v>5.2205408715923429</c:v>
                </c:pt>
                <c:pt idx="2">
                  <c:v>5.4671364556138728</c:v>
                </c:pt>
                <c:pt idx="3">
                  <c:v>5.0429557744877753</c:v>
                </c:pt>
                <c:pt idx="4">
                  <c:v>4.8458384575689601</c:v>
                </c:pt>
                <c:pt idx="5">
                  <c:v>4.3442152023358629</c:v>
                </c:pt>
                <c:pt idx="6">
                  <c:v>6.0361886455555345</c:v>
                </c:pt>
                <c:pt idx="7">
                  <c:v>7.0605079829790123</c:v>
                </c:pt>
              </c:numCache>
            </c:numRef>
          </c:val>
          <c:smooth val="0"/>
        </c:ser>
        <c:ser>
          <c:idx val="1"/>
          <c:order val="1"/>
          <c:tx>
            <c:strRef>
              <c:f>CapDes!$A$5</c:f>
              <c:strCache>
                <c:ptCount val="1"/>
                <c:pt idx="0">
                  <c:v>Secteur communal</c:v>
                </c:pt>
              </c:strCache>
            </c:strRef>
          </c:tx>
          <c:spPr>
            <a:ln w="19050">
              <a:solidFill>
                <a:schemeClr val="accent1">
                  <a:lumMod val="75000"/>
                </a:schemeClr>
              </a:solidFill>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CapDes!$B$5:$I$5</c:f>
              <c:numCache>
                <c:formatCode>0.0</c:formatCode>
                <c:ptCount val="8"/>
                <c:pt idx="0">
                  <c:v>5.6273278165416531</c:v>
                </c:pt>
                <c:pt idx="1">
                  <c:v>5.4280483451862365</c:v>
                </c:pt>
                <c:pt idx="2">
                  <c:v>5.5652827281076638</c:v>
                </c:pt>
                <c:pt idx="3">
                  <c:v>5.4383419210643105</c:v>
                </c:pt>
                <c:pt idx="4">
                  <c:v>5.054527671677234</c:v>
                </c:pt>
                <c:pt idx="5">
                  <c:v>4.7750793046414612</c:v>
                </c:pt>
                <c:pt idx="6">
                  <c:v>5.1376113084923007</c:v>
                </c:pt>
                <c:pt idx="7">
                  <c:v>5.4246971617012152</c:v>
                </c:pt>
              </c:numCache>
            </c:numRef>
          </c:val>
          <c:smooth val="0"/>
        </c:ser>
        <c:ser>
          <c:idx val="3"/>
          <c:order val="2"/>
          <c:tx>
            <c:strRef>
              <c:f>CapDes!$A$6</c:f>
              <c:strCache>
                <c:ptCount val="1"/>
                <c:pt idx="0">
                  <c:v>Ensemble</c:v>
                </c:pt>
              </c:strCache>
            </c:strRef>
          </c:tx>
          <c:spPr>
            <a:ln w="38100">
              <a:solidFill>
                <a:schemeClr val="tx1"/>
              </a:solidFill>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CapDes!$B$6:$I$6</c:f>
              <c:numCache>
                <c:formatCode>0.0</c:formatCode>
                <c:ptCount val="8"/>
                <c:pt idx="0">
                  <c:v>5.2983637871472569</c:v>
                </c:pt>
                <c:pt idx="1">
                  <c:v>5.3511345145168683</c:v>
                </c:pt>
                <c:pt idx="2">
                  <c:v>5.212942158789958</c:v>
                </c:pt>
                <c:pt idx="3">
                  <c:v>5.0491612317498209</c:v>
                </c:pt>
                <c:pt idx="4">
                  <c:v>4.7895378336419379</c:v>
                </c:pt>
                <c:pt idx="5">
                  <c:v>4.3407329608136038</c:v>
                </c:pt>
                <c:pt idx="6">
                  <c:v>5.0273077561792174</c:v>
                </c:pt>
                <c:pt idx="7">
                  <c:v>5.4473066052436216</c:v>
                </c:pt>
              </c:numCache>
            </c:numRef>
          </c:val>
          <c:smooth val="0"/>
        </c:ser>
        <c:ser>
          <c:idx val="4"/>
          <c:order val="3"/>
          <c:tx>
            <c:strRef>
              <c:f>CapDes!$A$7</c:f>
              <c:strCache>
                <c:ptCount val="1"/>
                <c:pt idx="0">
                  <c:v>Départements</c:v>
                </c:pt>
              </c:strCache>
            </c:strRef>
          </c:tx>
          <c:spPr>
            <a:ln w="34925">
              <a:solidFill>
                <a:schemeClr val="accent1">
                  <a:lumMod val="60000"/>
                  <a:lumOff val="40000"/>
                </a:schemeClr>
              </a:solidFill>
              <a:prstDash val="solid"/>
            </a:ln>
          </c:spPr>
          <c:marker>
            <c:symbol val="none"/>
          </c:marker>
          <c:cat>
            <c:numRef>
              <c:f>CapDes!$B$3:$I$3</c:f>
              <c:numCache>
                <c:formatCode>0</c:formatCode>
                <c:ptCount val="8"/>
                <c:pt idx="0">
                  <c:v>2014</c:v>
                </c:pt>
                <c:pt idx="1">
                  <c:v>2015</c:v>
                </c:pt>
                <c:pt idx="2">
                  <c:v>2016</c:v>
                </c:pt>
                <c:pt idx="3">
                  <c:v>2017</c:v>
                </c:pt>
                <c:pt idx="4">
                  <c:v>2018</c:v>
                </c:pt>
                <c:pt idx="5">
                  <c:v>2019</c:v>
                </c:pt>
                <c:pt idx="6">
                  <c:v>2020</c:v>
                </c:pt>
                <c:pt idx="7">
                  <c:v>2021</c:v>
                </c:pt>
              </c:numCache>
            </c:numRef>
          </c:cat>
          <c:val>
            <c:numRef>
              <c:f>CapDes!$B$7:$I$7</c:f>
              <c:numCache>
                <c:formatCode>0.0</c:formatCode>
                <c:ptCount val="8"/>
                <c:pt idx="0">
                  <c:v>5.0228467930101628</c:v>
                </c:pt>
                <c:pt idx="1">
                  <c:v>5.2521954798809656</c:v>
                </c:pt>
                <c:pt idx="2">
                  <c:v>4.3334895496803512</c:v>
                </c:pt>
                <c:pt idx="3">
                  <c:v>4.2261715113065499</c:v>
                </c:pt>
                <c:pt idx="4">
                  <c:v>4.1396379154752401</c:v>
                </c:pt>
                <c:pt idx="5">
                  <c:v>3.435860003326054</c:v>
                </c:pt>
                <c:pt idx="6">
                  <c:v>4.1261625044765404</c:v>
                </c:pt>
                <c:pt idx="7">
                  <c:v>4.4823145961985977</c:v>
                </c:pt>
              </c:numCache>
            </c:numRef>
          </c:val>
          <c:smooth val="0"/>
        </c:ser>
        <c:dLbls>
          <c:showLegendKey val="0"/>
          <c:showVal val="0"/>
          <c:showCatName val="0"/>
          <c:showSerName val="0"/>
          <c:showPercent val="0"/>
          <c:showBubbleSize val="0"/>
        </c:dLbls>
        <c:marker val="1"/>
        <c:smooth val="0"/>
        <c:axId val="1743909200"/>
        <c:axId val="1743909744"/>
      </c:lineChart>
      <c:catAx>
        <c:axId val="1743909200"/>
        <c:scaling>
          <c:orientation val="minMax"/>
        </c:scaling>
        <c:delete val="0"/>
        <c:axPos val="b"/>
        <c:numFmt formatCode="0" sourceLinked="1"/>
        <c:majorTickMark val="out"/>
        <c:minorTickMark val="none"/>
        <c:tickLblPos val="nextTo"/>
        <c:crossAx val="1743909744"/>
        <c:crosses val="autoZero"/>
        <c:auto val="1"/>
        <c:lblAlgn val="ctr"/>
        <c:lblOffset val="100"/>
        <c:noMultiLvlLbl val="0"/>
      </c:catAx>
      <c:valAx>
        <c:axId val="1743909744"/>
        <c:scaling>
          <c:orientation val="minMax"/>
          <c:min val="3"/>
        </c:scaling>
        <c:delete val="0"/>
        <c:axPos val="l"/>
        <c:majorGridlines>
          <c:spPr>
            <a:ln>
              <a:prstDash val="sysDot"/>
            </a:ln>
          </c:spPr>
        </c:majorGridlines>
        <c:numFmt formatCode="0.0&quot; ans&quot;" sourceLinked="0"/>
        <c:majorTickMark val="out"/>
        <c:minorTickMark val="none"/>
        <c:tickLblPos val="nextTo"/>
        <c:crossAx val="1743909200"/>
        <c:crosses val="autoZero"/>
        <c:crossBetween val="between"/>
      </c:valAx>
    </c:plotArea>
    <c:legend>
      <c:legendPos val="r"/>
      <c:layout>
        <c:manualLayout>
          <c:xMode val="edge"/>
          <c:yMode val="edge"/>
          <c:x val="0.68065882520987608"/>
          <c:y val="0.26317039127334596"/>
          <c:w val="0.30333477222910266"/>
          <c:h val="0.41103879356120948"/>
        </c:manualLayout>
      </c:layout>
      <c:overlay val="0"/>
    </c:legend>
    <c:plotVisOnly val="1"/>
    <c:dispBlanksAs val="gap"/>
    <c:showDLblsOverMax val="0"/>
  </c:chart>
  <c:spPr>
    <a:ln>
      <a:noFill/>
    </a:ln>
  </c:spPr>
  <c:printSettings>
    <c:headerFooter/>
    <c:pageMargins b="0.750000000000003" l="0.70000000000000062" r="0.700000000000000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82003346371466E-2"/>
          <c:y val="4.1817506071894689E-2"/>
          <c:w val="0.87833811561126307"/>
          <c:h val="0.75774046762673408"/>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croiss'!$B$90:$B$94</c:f>
              <c:numCache>
                <c:formatCode>\+0.0%;\-0.0%</c:formatCode>
                <c:ptCount val="5"/>
                <c:pt idx="0">
                  <c:v>0.10696498216810846</c:v>
                </c:pt>
                <c:pt idx="1">
                  <c:v>0.10345085722883884</c:v>
                </c:pt>
                <c:pt idx="2">
                  <c:v>8.9580089464397439E-2</c:v>
                </c:pt>
                <c:pt idx="3">
                  <c:v>3.5997999633750499E-2</c:v>
                </c:pt>
                <c:pt idx="4">
                  <c:v>0.18734844120640282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croiss'!$C$90:$C$94</c:f>
              <c:numCache>
                <c:formatCode>\+0.0%;\-0.0%</c:formatCode>
                <c:ptCount val="5"/>
                <c:pt idx="0">
                  <c:v>8.0302122654883012E-2</c:v>
                </c:pt>
                <c:pt idx="1">
                  <c:v>4.8347505395424761E-2</c:v>
                </c:pt>
                <c:pt idx="2">
                  <c:v>0.16886721193505139</c:v>
                </c:pt>
                <c:pt idx="3">
                  <c:v>0.11149461372395719</c:v>
                </c:pt>
                <c:pt idx="4">
                  <c:v>0.10119552933504505</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croiss'!$A$90:$A$94</c:f>
              <c:strCache>
                <c:ptCount val="5"/>
                <c:pt idx="0">
                  <c:v>Ensemble</c:v>
                </c:pt>
                <c:pt idx="1">
                  <c:v>Communes</c:v>
                </c:pt>
                <c:pt idx="2">
                  <c:v>GFP</c:v>
                </c:pt>
                <c:pt idx="3">
                  <c:v>Départements</c:v>
                </c:pt>
                <c:pt idx="4">
                  <c:v>Régions et CTU</c:v>
                </c:pt>
              </c:strCache>
            </c:strRef>
          </c:cat>
          <c:val>
            <c:numRef>
              <c:f>'Tx croiss'!$D$90:$D$94</c:f>
              <c:numCache>
                <c:formatCode>\+0.0%;\-0.0%</c:formatCode>
                <c:ptCount val="5"/>
                <c:pt idx="0">
                  <c:v>-1.7143920757638376E-2</c:v>
                </c:pt>
                <c:pt idx="1">
                  <c:v>-6.4403353215997883E-2</c:v>
                </c:pt>
                <c:pt idx="2">
                  <c:v>-4.473309178413809E-2</c:v>
                </c:pt>
                <c:pt idx="3">
                  <c:v>-3.4714387366432065E-2</c:v>
                </c:pt>
                <c:pt idx="4">
                  <c:v>0.13903062962381285</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5.0011718608484867E-3"/>
                  <c:y val="-3.7143128696656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777929042162188E-2"/>
                  <c:y val="-3.76607520160260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847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croiss'!$A$90:$A$94</c:f>
              <c:strCache>
                <c:ptCount val="5"/>
                <c:pt idx="0">
                  <c:v>Ensemble</c:v>
                </c:pt>
                <c:pt idx="1">
                  <c:v>Communes</c:v>
                </c:pt>
                <c:pt idx="2">
                  <c:v>GFP</c:v>
                </c:pt>
                <c:pt idx="3">
                  <c:v>Départements</c:v>
                </c:pt>
                <c:pt idx="4">
                  <c:v>Régions et CTU</c:v>
                </c:pt>
              </c:strCache>
            </c:strRef>
          </c:cat>
          <c:val>
            <c:numRef>
              <c:f>'Tx croiss'!$E$90:$E$94</c:f>
              <c:numCache>
                <c:formatCode>\+0.0%;\-0.0%</c:formatCode>
                <c:ptCount val="5"/>
                <c:pt idx="0">
                  <c:v>0.10414317688179286</c:v>
                </c:pt>
                <c:pt idx="1">
                  <c:v>6.5403517181578108E-2</c:v>
                </c:pt>
                <c:pt idx="2">
                  <c:v>5.9665680942007526E-2</c:v>
                </c:pt>
                <c:pt idx="3">
                  <c:v>6.4478695259668761E-2</c:v>
                </c:pt>
                <c:pt idx="4">
                  <c:v>0.23830407649980256</c:v>
                </c:pt>
              </c:numCache>
            </c:numRef>
          </c:val>
        </c:ser>
        <c:dLbls>
          <c:showLegendKey val="0"/>
          <c:showVal val="0"/>
          <c:showCatName val="0"/>
          <c:showSerName val="0"/>
          <c:showPercent val="0"/>
          <c:showBubbleSize val="0"/>
        </c:dLbls>
        <c:gapWidth val="150"/>
        <c:axId val="1739925280"/>
        <c:axId val="1739926368"/>
      </c:barChart>
      <c:catAx>
        <c:axId val="1739925280"/>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739926368"/>
        <c:crosses val="autoZero"/>
        <c:auto val="1"/>
        <c:lblAlgn val="ctr"/>
        <c:lblOffset val="100"/>
        <c:noMultiLvlLbl val="0"/>
      </c:catAx>
      <c:valAx>
        <c:axId val="1739926368"/>
        <c:scaling>
          <c:orientation val="minMax"/>
        </c:scaling>
        <c:delete val="0"/>
        <c:axPos val="l"/>
        <c:numFmt formatCode="\+0%;\-0%" sourceLinked="0"/>
        <c:majorTickMark val="out"/>
        <c:minorTickMark val="none"/>
        <c:tickLblPos val="nextTo"/>
        <c:spPr>
          <a:ln>
            <a:solidFill>
              <a:schemeClr val="tx1"/>
            </a:solidFill>
          </a:ln>
        </c:spPr>
        <c:crossAx val="1739925280"/>
        <c:crosses val="autoZero"/>
        <c:crossBetween val="between"/>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855" l="0.70000000000000062" r="0.70000000000000062" t="0.750000000000008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2984324174002"/>
          <c:y val="4.1817399943652002E-2"/>
          <c:w val="0.87779080940713072"/>
          <c:h val="0.75503685925177455"/>
        </c:manualLayout>
      </c:layout>
      <c:barChart>
        <c:barDir val="col"/>
        <c:grouping val="clustered"/>
        <c:varyColors val="0"/>
        <c:ser>
          <c:idx val="0"/>
          <c:order val="0"/>
          <c:tx>
            <c:strRef>
              <c:f>'Tx croiss'!$B$26</c:f>
              <c:strCache>
                <c:ptCount val="1"/>
                <c:pt idx="0">
                  <c:v>2018</c:v>
                </c:pt>
              </c:strCache>
            </c:strRef>
          </c:tx>
          <c:spPr>
            <a:solidFill>
              <a:schemeClr val="accent1">
                <a:lumMod val="20000"/>
                <a:lumOff val="8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croiss'!$B$42:$B$46</c:f>
              <c:numCache>
                <c:formatCode>\+0.0%;\-0.0%</c:formatCode>
                <c:ptCount val="5"/>
                <c:pt idx="0">
                  <c:v>1.082666565839463E-2</c:v>
                </c:pt>
                <c:pt idx="1">
                  <c:v>7.8823843905888591E-3</c:v>
                </c:pt>
                <c:pt idx="2">
                  <c:v>3.1389970047582372E-2</c:v>
                </c:pt>
                <c:pt idx="3">
                  <c:v>-7.2821318218377895E-3</c:v>
                </c:pt>
                <c:pt idx="4">
                  <c:v>4.1777328995290297E-2</c:v>
                </c:pt>
              </c:numCache>
            </c:numRef>
          </c:val>
        </c:ser>
        <c:ser>
          <c:idx val="1"/>
          <c:order val="1"/>
          <c:tx>
            <c:strRef>
              <c:f>'Tx croiss'!$C$26</c:f>
              <c:strCache>
                <c:ptCount val="1"/>
                <c:pt idx="0">
                  <c:v>2019</c:v>
                </c:pt>
              </c:strCache>
            </c:strRef>
          </c:tx>
          <c:spPr>
            <a:solidFill>
              <a:schemeClr val="accent1">
                <a:lumMod val="40000"/>
                <a:lumOff val="6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croiss'!$C$42:$C$46</c:f>
              <c:numCache>
                <c:formatCode>\+0.0%;\-0.0%</c:formatCode>
                <c:ptCount val="5"/>
                <c:pt idx="0">
                  <c:v>2.6375129509028428E-2</c:v>
                </c:pt>
                <c:pt idx="1">
                  <c:v>1.5228408936042159E-2</c:v>
                </c:pt>
                <c:pt idx="2">
                  <c:v>3.5656497924316577E-2</c:v>
                </c:pt>
                <c:pt idx="3">
                  <c:v>3.2205614448663544E-2</c:v>
                </c:pt>
                <c:pt idx="4">
                  <c:v>3.506929778166934E-2</c:v>
                </c:pt>
              </c:numCache>
            </c:numRef>
          </c:val>
        </c:ser>
        <c:ser>
          <c:idx val="2"/>
          <c:order val="2"/>
          <c:tx>
            <c:strRef>
              <c:f>'Tx croiss'!$D$26</c:f>
              <c:strCache>
                <c:ptCount val="1"/>
                <c:pt idx="0">
                  <c:v>2020</c:v>
                </c:pt>
              </c:strCache>
            </c:strRef>
          </c:tx>
          <c:spPr>
            <a:solidFill>
              <a:schemeClr val="accent1">
                <a:lumMod val="60000"/>
                <a:lumOff val="40000"/>
              </a:schemeClr>
            </a:solidFill>
            <a:ln>
              <a:solidFill>
                <a:schemeClr val="tx1"/>
              </a:solidFill>
            </a:ln>
          </c:spPr>
          <c:invertIfNegative val="0"/>
          <c:cat>
            <c:strRef>
              <c:f>'Tx croiss'!$A$42:$A$46</c:f>
              <c:strCache>
                <c:ptCount val="5"/>
                <c:pt idx="0">
                  <c:v>Ensemble</c:v>
                </c:pt>
                <c:pt idx="1">
                  <c:v>Communes</c:v>
                </c:pt>
                <c:pt idx="2">
                  <c:v>GFP</c:v>
                </c:pt>
                <c:pt idx="3">
                  <c:v>Départements</c:v>
                </c:pt>
                <c:pt idx="4">
                  <c:v>Régions et CTU</c:v>
                </c:pt>
              </c:strCache>
            </c:strRef>
          </c:cat>
          <c:val>
            <c:numRef>
              <c:f>'Tx croiss'!$D$42:$D$46</c:f>
              <c:numCache>
                <c:formatCode>\+0.0%;\-0.0%</c:formatCode>
                <c:ptCount val="5"/>
                <c:pt idx="0">
                  <c:v>-1.6433636754156766E-2</c:v>
                </c:pt>
                <c:pt idx="1">
                  <c:v>-1.8179042123948053E-2</c:v>
                </c:pt>
                <c:pt idx="2">
                  <c:v>1.4131313754062402E-2</c:v>
                </c:pt>
                <c:pt idx="3">
                  <c:v>-4.0414666059742643E-3</c:v>
                </c:pt>
                <c:pt idx="4">
                  <c:v>-7.3070361713576726E-2</c:v>
                </c:pt>
              </c:numCache>
            </c:numRef>
          </c:val>
        </c:ser>
        <c:ser>
          <c:idx val="3"/>
          <c:order val="3"/>
          <c:tx>
            <c:strRef>
              <c:f>'Tx croiss'!$E$26</c:f>
              <c:strCache>
                <c:ptCount val="1"/>
                <c:pt idx="0">
                  <c:v>2021</c:v>
                </c:pt>
              </c:strCache>
            </c:strRef>
          </c:tx>
          <c:spPr>
            <a:solidFill>
              <a:schemeClr val="accent1">
                <a:lumMod val="50000"/>
              </a:schemeClr>
            </a:solidFill>
            <a:ln>
              <a:solidFill>
                <a:schemeClr val="tx1"/>
              </a:solidFill>
            </a:ln>
          </c:spPr>
          <c:invertIfNegative val="0"/>
          <c:dLbls>
            <c:dLbl>
              <c:idx val="0"/>
              <c:layout>
                <c:manualLayout>
                  <c:x val="2.6910656885304782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261261261261483E-2"/>
                  <c:y val="-3.766181769651768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513513513513521E-2"/>
                  <c:y val="-7.532956685499172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397772231365326E-2"/>
                  <c:y val="3.767634424401669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croiss'!$A$42:$A$46</c:f>
              <c:strCache>
                <c:ptCount val="5"/>
                <c:pt idx="0">
                  <c:v>Ensemble</c:v>
                </c:pt>
                <c:pt idx="1">
                  <c:v>Communes</c:v>
                </c:pt>
                <c:pt idx="2">
                  <c:v>GFP</c:v>
                </c:pt>
                <c:pt idx="3">
                  <c:v>Départements</c:v>
                </c:pt>
                <c:pt idx="4">
                  <c:v>Régions et CTU</c:v>
                </c:pt>
              </c:strCache>
            </c:strRef>
          </c:cat>
          <c:val>
            <c:numRef>
              <c:f>'Tx croiss'!$E$42:$E$46</c:f>
              <c:numCache>
                <c:formatCode>\+0.0%;\-0.0%</c:formatCode>
                <c:ptCount val="5"/>
                <c:pt idx="0">
                  <c:v>1.4546027932787364E-2</c:v>
                </c:pt>
                <c:pt idx="1">
                  <c:v>7.3796289708507601E-3</c:v>
                </c:pt>
                <c:pt idx="2">
                  <c:v>1.7676821448870284E-2</c:v>
                </c:pt>
                <c:pt idx="3">
                  <c:v>2.4867211976824066E-2</c:v>
                </c:pt>
                <c:pt idx="4">
                  <c:v>7.5976330252989221E-3</c:v>
                </c:pt>
              </c:numCache>
            </c:numRef>
          </c:val>
        </c:ser>
        <c:dLbls>
          <c:showLegendKey val="0"/>
          <c:showVal val="0"/>
          <c:showCatName val="0"/>
          <c:showSerName val="0"/>
          <c:showPercent val="0"/>
          <c:showBubbleSize val="0"/>
        </c:dLbls>
        <c:gapWidth val="150"/>
        <c:axId val="1739929088"/>
        <c:axId val="1739916032"/>
      </c:barChart>
      <c:catAx>
        <c:axId val="1739929088"/>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739916032"/>
        <c:crosses val="autoZero"/>
        <c:auto val="1"/>
        <c:lblAlgn val="ctr"/>
        <c:lblOffset val="100"/>
        <c:noMultiLvlLbl val="0"/>
      </c:catAx>
      <c:valAx>
        <c:axId val="1739916032"/>
        <c:scaling>
          <c:orientation val="minMax"/>
          <c:max val="5.000000000000001E-2"/>
          <c:min val="-8.0000000000000016E-2"/>
        </c:scaling>
        <c:delete val="0"/>
        <c:axPos val="l"/>
        <c:numFmt formatCode="\+0%;\-0%" sourceLinked="0"/>
        <c:majorTickMark val="out"/>
        <c:minorTickMark val="none"/>
        <c:tickLblPos val="nextTo"/>
        <c:spPr>
          <a:ln>
            <a:solidFill>
              <a:schemeClr val="tx1"/>
            </a:solidFill>
          </a:ln>
        </c:spPr>
        <c:crossAx val="1739929088"/>
        <c:crosses val="autoZero"/>
        <c:crossBetween val="between"/>
        <c:minorUnit val="1.0000000000000005E-2"/>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88899791781367E-2"/>
          <c:y val="4.1817399943652002E-2"/>
          <c:w val="0.9115804274465692"/>
          <c:h val="0.70605174353205846"/>
        </c:manualLayout>
      </c:layout>
      <c:barChart>
        <c:barDir val="col"/>
        <c:grouping val="clustered"/>
        <c:varyColors val="0"/>
        <c:ser>
          <c:idx val="0"/>
          <c:order val="0"/>
          <c:tx>
            <c:strRef>
              <c:f>'Tx croiss'!$B$2</c:f>
              <c:strCache>
                <c:ptCount val="1"/>
                <c:pt idx="0">
                  <c:v>2018</c:v>
                </c:pt>
              </c:strCache>
            </c:strRef>
          </c:tx>
          <c:spPr>
            <a:solidFill>
              <a:schemeClr val="accent1">
                <a:lumMod val="20000"/>
                <a:lumOff val="8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croiss'!$B$3:$B$8</c:f>
              <c:numCache>
                <c:formatCode>\+0.0%;\-0.0%</c:formatCode>
                <c:ptCount val="6"/>
                <c:pt idx="0">
                  <c:v>3.0583465158158241E-3</c:v>
                </c:pt>
                <c:pt idx="1">
                  <c:v>1.082666565839463E-2</c:v>
                </c:pt>
                <c:pt idx="2">
                  <c:v>5.5758652004629372E-2</c:v>
                </c:pt>
                <c:pt idx="3">
                  <c:v>5.2145500454542804E-2</c:v>
                </c:pt>
                <c:pt idx="4">
                  <c:v>0.10696498216810846</c:v>
                </c:pt>
                <c:pt idx="5">
                  <c:v>1.4724772848235812E-3</c:v>
                </c:pt>
              </c:numCache>
            </c:numRef>
          </c:val>
        </c:ser>
        <c:ser>
          <c:idx val="1"/>
          <c:order val="1"/>
          <c:tx>
            <c:strRef>
              <c:f>'Tx croiss'!$C$2</c:f>
              <c:strCache>
                <c:ptCount val="1"/>
                <c:pt idx="0">
                  <c:v>2019</c:v>
                </c:pt>
              </c:strCache>
            </c:strRef>
          </c:tx>
          <c:spPr>
            <a:solidFill>
              <a:schemeClr val="accent1">
                <a:lumMod val="40000"/>
                <a:lumOff val="6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croiss'!$C$3:$C$8</c:f>
              <c:numCache>
                <c:formatCode>\+0.0%;\-0.0%</c:formatCode>
                <c:ptCount val="6"/>
                <c:pt idx="0">
                  <c:v>1.2749570365476082E-2</c:v>
                </c:pt>
                <c:pt idx="1">
                  <c:v>2.6375129509028428E-2</c:v>
                </c:pt>
                <c:pt idx="2">
                  <c:v>0.10125144041403566</c:v>
                </c:pt>
                <c:pt idx="3">
                  <c:v>0.13729181402043111</c:v>
                </c:pt>
                <c:pt idx="4">
                  <c:v>8.0302122654883012E-2</c:v>
                </c:pt>
                <c:pt idx="5">
                  <c:v>-1.9416086512471509E-3</c:v>
                </c:pt>
              </c:numCache>
            </c:numRef>
          </c:val>
        </c:ser>
        <c:ser>
          <c:idx val="2"/>
          <c:order val="2"/>
          <c:tx>
            <c:strRef>
              <c:f>'Tx croiss'!$D$2</c:f>
              <c:strCache>
                <c:ptCount val="1"/>
                <c:pt idx="0">
                  <c:v>2020</c:v>
                </c:pt>
              </c:strCache>
            </c:strRef>
          </c:tx>
          <c:spPr>
            <a:solidFill>
              <a:schemeClr val="accent1">
                <a:lumMod val="60000"/>
                <a:lumOff val="40000"/>
              </a:schemeClr>
            </a:solidFill>
            <a:ln>
              <a:solidFill>
                <a:schemeClr val="tx1"/>
              </a:solidFill>
            </a:ln>
          </c:spPr>
          <c:invertIfNegative val="0"/>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croiss'!$D$3:$D$8</c:f>
              <c:numCache>
                <c:formatCode>\+0.0%;\-0.0%</c:formatCode>
                <c:ptCount val="6"/>
                <c:pt idx="0">
                  <c:v>1.6390527461298543E-3</c:v>
                </c:pt>
                <c:pt idx="1">
                  <c:v>-1.6433636754156766E-2</c:v>
                </c:pt>
                <c:pt idx="2">
                  <c:v>-0.10776679410333201</c:v>
                </c:pt>
                <c:pt idx="3">
                  <c:v>-6.2138911579497691E-2</c:v>
                </c:pt>
                <c:pt idx="4">
                  <c:v>-1.7143920757638376E-2</c:v>
                </c:pt>
                <c:pt idx="5">
                  <c:v>3.3357950562391325E-2</c:v>
                </c:pt>
              </c:numCache>
            </c:numRef>
          </c:val>
        </c:ser>
        <c:ser>
          <c:idx val="3"/>
          <c:order val="3"/>
          <c:tx>
            <c:strRef>
              <c:f>'Tx croiss'!$E$2</c:f>
              <c:strCache>
                <c:ptCount val="1"/>
                <c:pt idx="0">
                  <c:v>2021</c:v>
                </c:pt>
              </c:strCache>
            </c:strRef>
          </c:tx>
          <c:spPr>
            <a:solidFill>
              <a:schemeClr val="accent1">
                <a:lumMod val="50000"/>
              </a:schemeClr>
            </a:solidFill>
            <a:ln>
              <a:solidFill>
                <a:schemeClr val="tx1"/>
              </a:solidFill>
            </a:ln>
          </c:spPr>
          <c:invertIfNegative val="0"/>
          <c:dLbls>
            <c:dLbl>
              <c:idx val="0"/>
              <c:layout>
                <c:manualLayout>
                  <c:x val="1.040657802245837E-2"/>
                  <c:y val="-3.159557661927330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261261261261483E-2"/>
                  <c:y val="-3.766181769651768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513513513513521E-2"/>
                  <c:y val="-7.532956685499172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0400416016640665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519564900759034E-2"/>
                  <c:y val="1.133144475920680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105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'Tx croiss'!$A$3:$A$8</c:f>
              <c:strCache>
                <c:ptCount val="6"/>
                <c:pt idx="0">
                  <c:v>Dépenses de fonctionnement</c:v>
                </c:pt>
                <c:pt idx="1">
                  <c:v>Recettes de fonctionnement</c:v>
                </c:pt>
                <c:pt idx="2">
                  <c:v>Épargne 
brute</c:v>
                </c:pt>
                <c:pt idx="3">
                  <c:v>Dépenses d'investissement (hors remboursements)</c:v>
                </c:pt>
                <c:pt idx="4">
                  <c:v>Recettes d'investissement 
(hors emprunts)</c:v>
                </c:pt>
                <c:pt idx="5">
                  <c:v>Encours 
de dette</c:v>
                </c:pt>
              </c:strCache>
            </c:strRef>
          </c:cat>
          <c:val>
            <c:numRef>
              <c:f>'Tx croiss'!$E$3:$E$8</c:f>
              <c:numCache>
                <c:formatCode>\+0.0%;\-0.0%</c:formatCode>
                <c:ptCount val="6"/>
                <c:pt idx="0">
                  <c:v>2.4038094345885108E-2</c:v>
                </c:pt>
                <c:pt idx="1">
                  <c:v>1.4546027932787364E-2</c:v>
                </c:pt>
                <c:pt idx="2">
                  <c:v>-3.9305659780161317E-2</c:v>
                </c:pt>
                <c:pt idx="3">
                  <c:v>8.8372248504965834E-2</c:v>
                </c:pt>
                <c:pt idx="4">
                  <c:v>0.10414317688179286</c:v>
                </c:pt>
                <c:pt idx="5">
                  <c:v>4.0954100863908494E-2</c:v>
                </c:pt>
              </c:numCache>
            </c:numRef>
          </c:val>
        </c:ser>
        <c:dLbls>
          <c:showLegendKey val="0"/>
          <c:showVal val="0"/>
          <c:showCatName val="0"/>
          <c:showSerName val="0"/>
          <c:showPercent val="0"/>
          <c:showBubbleSize val="0"/>
        </c:dLbls>
        <c:gapWidth val="150"/>
        <c:axId val="1739917120"/>
        <c:axId val="1739927456"/>
      </c:barChart>
      <c:catAx>
        <c:axId val="1739917120"/>
        <c:scaling>
          <c:orientation val="minMax"/>
        </c:scaling>
        <c:delete val="0"/>
        <c:axPos val="b"/>
        <c:majorGridlines/>
        <c:numFmt formatCode="General" sourceLinked="1"/>
        <c:majorTickMark val="out"/>
        <c:minorTickMark val="none"/>
        <c:tickLblPos val="low"/>
        <c:txPr>
          <a:bodyPr rot="0" vert="horz" anchor="ctr" anchorCtr="0"/>
          <a:lstStyle/>
          <a:p>
            <a:pPr>
              <a:defRPr sz="1050"/>
            </a:pPr>
            <a:endParaRPr lang="fr-FR"/>
          </a:p>
        </c:txPr>
        <c:crossAx val="1739927456"/>
        <c:crosses val="autoZero"/>
        <c:auto val="1"/>
        <c:lblAlgn val="ctr"/>
        <c:lblOffset val="100"/>
        <c:noMultiLvlLbl val="0"/>
      </c:catAx>
      <c:valAx>
        <c:axId val="1739927456"/>
        <c:scaling>
          <c:orientation val="minMax"/>
          <c:max val="0.15000000000000002"/>
          <c:min val="-0.15000000000000002"/>
        </c:scaling>
        <c:delete val="0"/>
        <c:axPos val="l"/>
        <c:numFmt formatCode="\+0%;\-0%" sourceLinked="0"/>
        <c:majorTickMark val="out"/>
        <c:minorTickMark val="none"/>
        <c:tickLblPos val="nextTo"/>
        <c:spPr>
          <a:ln>
            <a:solidFill>
              <a:schemeClr val="tx1"/>
            </a:solidFill>
          </a:ln>
        </c:spPr>
        <c:crossAx val="1739917120"/>
        <c:crosses val="autoZero"/>
        <c:crossBetween val="between"/>
        <c:minorUnit val="1.0000000000000005E-2"/>
      </c:valAx>
      <c:spPr>
        <a:ln>
          <a:solidFill>
            <a:prstClr val="black"/>
          </a:solidFill>
        </a:ln>
      </c:spPr>
    </c:plotArea>
    <c:legend>
      <c:legendPos val="r"/>
      <c:layout>
        <c:manualLayout>
          <c:xMode val="edge"/>
          <c:yMode val="edge"/>
          <c:x val="0.11878381063622778"/>
          <c:y val="0.91368803475836702"/>
          <c:w val="0.50422620218991177"/>
          <c:h val="7.2812254400404133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0"/>
          <c:order val="0"/>
          <c:tx>
            <c:strRef>
              <c:f>'DF RF Evol'!$A$27</c:f>
              <c:strCache>
                <c:ptCount val="1"/>
                <c:pt idx="0">
                  <c:v>Frais de personnel</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Evol'!$B$27:$I$27</c:f>
              <c:numCache>
                <c:formatCode>0.0</c:formatCode>
                <c:ptCount val="8"/>
                <c:pt idx="0">
                  <c:v>100</c:v>
                </c:pt>
                <c:pt idx="1">
                  <c:v>101.93870681881623</c:v>
                </c:pt>
                <c:pt idx="2">
                  <c:v>102.88578379440067</c:v>
                </c:pt>
                <c:pt idx="3">
                  <c:v>105.82331226563807</c:v>
                </c:pt>
                <c:pt idx="4">
                  <c:v>106.7432135176757</c:v>
                </c:pt>
                <c:pt idx="5">
                  <c:v>108.39576739627198</c:v>
                </c:pt>
                <c:pt idx="6">
                  <c:v>109.55566280847384</c:v>
                </c:pt>
                <c:pt idx="7">
                  <c:v>111.50416222089285</c:v>
                </c:pt>
              </c:numCache>
            </c:numRef>
          </c:val>
          <c:smooth val="0"/>
        </c:ser>
        <c:ser>
          <c:idx val="1"/>
          <c:order val="1"/>
          <c:tx>
            <c:strRef>
              <c:f>'DF RF Evol'!$A$28</c:f>
              <c:strCache>
                <c:ptCount val="1"/>
                <c:pt idx="0">
                  <c:v>Dépenses d'intervention</c:v>
                </c:pt>
              </c:strCache>
            </c:strRef>
          </c:tx>
          <c:spPr>
            <a:ln w="25400">
              <a:solidFill>
                <a:schemeClr val="accent1">
                  <a:lumMod val="50000"/>
                </a:schemeClr>
              </a:solidFill>
            </a:ln>
          </c:spPr>
          <c:marker>
            <c:symbol val="diamond"/>
            <c:size val="7"/>
            <c:spPr>
              <a:solidFill>
                <a:sysClr val="windowText" lastClr="000000"/>
              </a:solidFill>
              <a:ln>
                <a:solidFill>
                  <a:srgbClr val="4BACC6">
                    <a:lumMod val="60000"/>
                    <a:lumOff val="40000"/>
                  </a:srgbClr>
                </a:solidFill>
              </a:ln>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Evol'!$B$28:$I$28</c:f>
              <c:numCache>
                <c:formatCode>0.0</c:formatCode>
                <c:ptCount val="8"/>
                <c:pt idx="0">
                  <c:v>100</c:v>
                </c:pt>
                <c:pt idx="1">
                  <c:v>101.9662516462692</c:v>
                </c:pt>
                <c:pt idx="2">
                  <c:v>101.84349986888965</c:v>
                </c:pt>
                <c:pt idx="3">
                  <c:v>103.71049175527534</c:v>
                </c:pt>
                <c:pt idx="4">
                  <c:v>103.80366239863189</c:v>
                </c:pt>
                <c:pt idx="5">
                  <c:v>105.09621048755372</c:v>
                </c:pt>
                <c:pt idx="6">
                  <c:v>105.33342962355077</c:v>
                </c:pt>
                <c:pt idx="7">
                  <c:v>108.85279837206147</c:v>
                </c:pt>
              </c:numCache>
            </c:numRef>
          </c:val>
          <c:smooth val="0"/>
        </c:ser>
        <c:ser>
          <c:idx val="2"/>
          <c:order val="2"/>
          <c:tx>
            <c:strRef>
              <c:f>'DF RF Evol'!$A$29</c:f>
              <c:strCache>
                <c:ptCount val="1"/>
                <c:pt idx="0">
                  <c:v>Autres dépenses de fonctionnement</c:v>
                </c:pt>
              </c:strCache>
            </c:strRef>
          </c:tx>
          <c:spPr>
            <a:ln w="12700">
              <a:solidFill>
                <a:schemeClr val="tx1"/>
              </a:solidFill>
              <a:prstDash val="dash"/>
            </a:ln>
          </c:spPr>
          <c:marker>
            <c:symbol val="square"/>
            <c:size val="3"/>
            <c:spPr>
              <a:solidFill>
                <a:schemeClr val="tx1"/>
              </a:solidFill>
            </c:spPr>
          </c:marke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Evol'!$B$29:$I$29</c:f>
              <c:numCache>
                <c:formatCode>0.0</c:formatCode>
                <c:ptCount val="8"/>
                <c:pt idx="0">
                  <c:v>100</c:v>
                </c:pt>
                <c:pt idx="1">
                  <c:v>100.09139913064853</c:v>
                </c:pt>
                <c:pt idx="2">
                  <c:v>100.12697978541921</c:v>
                </c:pt>
                <c:pt idx="3">
                  <c:v>103.15904470648388</c:v>
                </c:pt>
                <c:pt idx="4">
                  <c:v>100.26081123645119</c:v>
                </c:pt>
                <c:pt idx="5">
                  <c:v>96.086091154066906</c:v>
                </c:pt>
                <c:pt idx="6">
                  <c:v>110.37597748751206</c:v>
                </c:pt>
                <c:pt idx="7">
                  <c:v>110.48409834632974</c:v>
                </c:pt>
              </c:numCache>
            </c:numRef>
          </c:val>
          <c:smooth val="0"/>
        </c:ser>
        <c:ser>
          <c:idx val="3"/>
          <c:order val="3"/>
          <c:tx>
            <c:strRef>
              <c:f>'DF RF Evol'!$A$30</c:f>
              <c:strCache>
                <c:ptCount val="1"/>
                <c:pt idx="0">
                  <c:v>Achats et charges externes</c:v>
                </c:pt>
              </c:strCache>
            </c:strRef>
          </c:tx>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Evol'!$B$30:$I$30</c:f>
              <c:numCache>
                <c:formatCode>0.0</c:formatCode>
                <c:ptCount val="8"/>
                <c:pt idx="0">
                  <c:v>100</c:v>
                </c:pt>
                <c:pt idx="1">
                  <c:v>98.573331346287432</c:v>
                </c:pt>
                <c:pt idx="2">
                  <c:v>97.067399200290467</c:v>
                </c:pt>
                <c:pt idx="3">
                  <c:v>99.089399444941392</c:v>
                </c:pt>
                <c:pt idx="4">
                  <c:v>100.16096918286537</c:v>
                </c:pt>
                <c:pt idx="5">
                  <c:v>102.68194551307582</c:v>
                </c:pt>
                <c:pt idx="6">
                  <c:v>99.28424017938319</c:v>
                </c:pt>
                <c:pt idx="7">
                  <c:v>102.12817738433992</c:v>
                </c:pt>
              </c:numCache>
            </c:numRef>
          </c:val>
          <c:smooth val="0"/>
        </c:ser>
        <c:ser>
          <c:idx val="4"/>
          <c:order val="4"/>
          <c:tx>
            <c:strRef>
              <c:f>'DF RF Evol'!$A$31</c:f>
              <c:strCache>
                <c:ptCount val="1"/>
                <c:pt idx="0">
                  <c:v>Charges financières</c:v>
                </c:pt>
              </c:strCache>
            </c:strRef>
          </c:tx>
          <c:spPr>
            <a:ln w="19050"/>
          </c:spPr>
          <c:cat>
            <c:numRef>
              <c:f>'DF RF Evol'!$B$25:$I$25</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Evol'!$B$31:$I$31</c:f>
              <c:numCache>
                <c:formatCode>0.0</c:formatCode>
                <c:ptCount val="8"/>
                <c:pt idx="0">
                  <c:v>100</c:v>
                </c:pt>
                <c:pt idx="1">
                  <c:v>100.81864270608688</c:v>
                </c:pt>
                <c:pt idx="2">
                  <c:v>96.476948508538314</c:v>
                </c:pt>
                <c:pt idx="3">
                  <c:v>87.582896584827466</c:v>
                </c:pt>
                <c:pt idx="4">
                  <c:v>81.953162008945426</c:v>
                </c:pt>
                <c:pt idx="5">
                  <c:v>77.565187967159034</c:v>
                </c:pt>
                <c:pt idx="6">
                  <c:v>71.85035424371128</c:v>
                </c:pt>
                <c:pt idx="7">
                  <c:v>67.769557923860091</c:v>
                </c:pt>
              </c:numCache>
            </c:numRef>
          </c:val>
          <c:smooth val="0"/>
        </c:ser>
        <c:dLbls>
          <c:showLegendKey val="0"/>
          <c:showVal val="0"/>
          <c:showCatName val="0"/>
          <c:showSerName val="0"/>
          <c:showPercent val="0"/>
          <c:showBubbleSize val="0"/>
        </c:dLbls>
        <c:marker val="1"/>
        <c:smooth val="0"/>
        <c:axId val="1739919296"/>
        <c:axId val="1739928000"/>
      </c:lineChart>
      <c:catAx>
        <c:axId val="1739919296"/>
        <c:scaling>
          <c:orientation val="minMax"/>
        </c:scaling>
        <c:delete val="0"/>
        <c:axPos val="b"/>
        <c:numFmt formatCode="General" sourceLinked="1"/>
        <c:majorTickMark val="out"/>
        <c:minorTickMark val="none"/>
        <c:tickLblPos val="nextTo"/>
        <c:txPr>
          <a:bodyPr/>
          <a:lstStyle/>
          <a:p>
            <a:pPr>
              <a:defRPr sz="900"/>
            </a:pPr>
            <a:endParaRPr lang="fr-FR"/>
          </a:p>
        </c:txPr>
        <c:crossAx val="1739928000"/>
        <c:crosses val="autoZero"/>
        <c:auto val="1"/>
        <c:lblAlgn val="ctr"/>
        <c:lblOffset val="100"/>
        <c:noMultiLvlLbl val="0"/>
      </c:catAx>
      <c:valAx>
        <c:axId val="1739928000"/>
        <c:scaling>
          <c:orientation val="minMax"/>
          <c:max val="115"/>
          <c:min val="65"/>
        </c:scaling>
        <c:delete val="0"/>
        <c:axPos val="l"/>
        <c:majorGridlines>
          <c:spPr>
            <a:ln>
              <a:prstDash val="sysDot"/>
            </a:ln>
          </c:spPr>
        </c:majorGridlines>
        <c:numFmt formatCode="0" sourceLinked="0"/>
        <c:majorTickMark val="out"/>
        <c:minorTickMark val="none"/>
        <c:tickLblPos val="nextTo"/>
        <c:crossAx val="1739919296"/>
        <c:crosses val="autoZero"/>
        <c:crossBetween val="between"/>
      </c:valAx>
    </c:plotArea>
    <c:legend>
      <c:legendPos val="r"/>
      <c:layout>
        <c:manualLayout>
          <c:xMode val="edge"/>
          <c:yMode val="edge"/>
          <c:x val="0.60465910973910797"/>
          <c:y val="0.10919181977252852"/>
          <c:w val="0.38981152687168974"/>
          <c:h val="0.86902855630441156"/>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0"/>
          <c:order val="0"/>
          <c:tx>
            <c:strRef>
              <c:f>'DF RF Evol'!$A$7</c:f>
              <c:strCache>
                <c:ptCount val="1"/>
                <c:pt idx="0">
                  <c:v>Subventions reçues et participations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Evol'!$B$7:$I$7</c:f>
              <c:numCache>
                <c:formatCode>0.0</c:formatCode>
                <c:ptCount val="8"/>
                <c:pt idx="0">
                  <c:v>100</c:v>
                </c:pt>
                <c:pt idx="1">
                  <c:v>108.98773432598827</c:v>
                </c:pt>
                <c:pt idx="2">
                  <c:v>112.52403485121684</c:v>
                </c:pt>
                <c:pt idx="3">
                  <c:v>126.66445198985829</c:v>
                </c:pt>
                <c:pt idx="4">
                  <c:v>118.9339369293446</c:v>
                </c:pt>
                <c:pt idx="5">
                  <c:v>121.35920753497696</c:v>
                </c:pt>
                <c:pt idx="6">
                  <c:v>130.11286161981539</c:v>
                </c:pt>
                <c:pt idx="7">
                  <c:v>136.8091050946243</c:v>
                </c:pt>
              </c:numCache>
            </c:numRef>
          </c:val>
          <c:smooth val="0"/>
        </c:ser>
        <c:ser>
          <c:idx val="1"/>
          <c:order val="1"/>
          <c:tx>
            <c:strRef>
              <c:f>'DF RF Evol'!$A$8</c:f>
              <c:strCache>
                <c:ptCount val="1"/>
                <c:pt idx="0">
                  <c:v>Impôts et taxes</c:v>
                </c:pt>
              </c:strCache>
            </c:strRef>
          </c:tx>
          <c:spPr>
            <a:ln w="25400">
              <a:solidFill>
                <a:schemeClr val="tx2">
                  <a:lumMod val="60000"/>
                  <a:lumOff val="40000"/>
                </a:schemeClr>
              </a:solidFill>
              <a:prstDash val="solid"/>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Evol'!$B$8:$I$8</c:f>
              <c:numCache>
                <c:formatCode>0.0</c:formatCode>
                <c:ptCount val="8"/>
                <c:pt idx="0">
                  <c:v>100</c:v>
                </c:pt>
                <c:pt idx="1">
                  <c:v>104.99799262212477</c:v>
                </c:pt>
                <c:pt idx="2">
                  <c:v>108.16588021037035</c:v>
                </c:pt>
                <c:pt idx="3">
                  <c:v>112.30461381432734</c:v>
                </c:pt>
                <c:pt idx="4">
                  <c:v>118.2403550366334</c:v>
                </c:pt>
                <c:pt idx="5">
                  <c:v>122.04069006064148</c:v>
                </c:pt>
                <c:pt idx="6">
                  <c:v>120.44732832962065</c:v>
                </c:pt>
                <c:pt idx="7">
                  <c:v>122.30488001006867</c:v>
                </c:pt>
              </c:numCache>
            </c:numRef>
          </c:val>
          <c:smooth val="0"/>
        </c:ser>
        <c:ser>
          <c:idx val="4"/>
          <c:order val="2"/>
          <c:tx>
            <c:strRef>
              <c:f>'DF RF Evol'!$A$9</c:f>
              <c:strCache>
                <c:ptCount val="1"/>
                <c:pt idx="0">
                  <c:v>Ventes de biens et services</c:v>
                </c:pt>
              </c:strCache>
            </c:strRef>
          </c:tx>
          <c:spPr>
            <a:ln w="25400">
              <a:solidFill>
                <a:schemeClr val="tx1"/>
              </a:solidFill>
              <a:prstDash val="sysDash"/>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Evol'!$B$9:$I$9</c:f>
              <c:numCache>
                <c:formatCode>0.0</c:formatCode>
                <c:ptCount val="8"/>
                <c:pt idx="0">
                  <c:v>100</c:v>
                </c:pt>
                <c:pt idx="1">
                  <c:v>104.69865369960414</c:v>
                </c:pt>
                <c:pt idx="2">
                  <c:v>109.01975297357689</c:v>
                </c:pt>
                <c:pt idx="3">
                  <c:v>113.48078601606994</c:v>
                </c:pt>
                <c:pt idx="4">
                  <c:v>120.96120825038489</c:v>
                </c:pt>
                <c:pt idx="5">
                  <c:v>126.21746406866411</c:v>
                </c:pt>
                <c:pt idx="6">
                  <c:v>104.98940159188027</c:v>
                </c:pt>
                <c:pt idx="7">
                  <c:v>105.09576392232117</c:v>
                </c:pt>
              </c:numCache>
            </c:numRef>
          </c:val>
          <c:smooth val="0"/>
        </c:ser>
        <c:ser>
          <c:idx val="5"/>
          <c:order val="3"/>
          <c:tx>
            <c:strRef>
              <c:f>'DF RF Evol'!$A$11</c:f>
              <c:strCache>
                <c:ptCount val="1"/>
                <c:pt idx="0">
                  <c:v>Autres recettes</c:v>
                </c:pt>
              </c:strCache>
            </c:strRef>
          </c:tx>
          <c:spPr>
            <a:ln w="19050">
              <a:solidFill>
                <a:schemeClr val="accent5">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Evol'!$B$11:$I$11</c:f>
              <c:numCache>
                <c:formatCode>0.0</c:formatCode>
                <c:ptCount val="8"/>
                <c:pt idx="0">
                  <c:v>100</c:v>
                </c:pt>
                <c:pt idx="1">
                  <c:v>96.778300933681834</c:v>
                </c:pt>
                <c:pt idx="2">
                  <c:v>99.494106483157921</c:v>
                </c:pt>
                <c:pt idx="3">
                  <c:v>102.65822381484097</c:v>
                </c:pt>
                <c:pt idx="4">
                  <c:v>95.381654119684683</c:v>
                </c:pt>
                <c:pt idx="5">
                  <c:v>95.421186876257863</c:v>
                </c:pt>
                <c:pt idx="6">
                  <c:v>85.818583784534354</c:v>
                </c:pt>
                <c:pt idx="7">
                  <c:v>82.812368844136984</c:v>
                </c:pt>
              </c:numCache>
            </c:numRef>
          </c:val>
          <c:smooth val="0"/>
        </c:ser>
        <c:ser>
          <c:idx val="3"/>
          <c:order val="4"/>
          <c:tx>
            <c:strRef>
              <c:f>'DF RF Evol'!$A$12</c:f>
              <c:strCache>
                <c:ptCount val="1"/>
                <c:pt idx="0">
                  <c:v>Concours de l'État</c:v>
                </c:pt>
              </c:strCache>
            </c:strRef>
          </c:tx>
          <c:spPr>
            <a:ln>
              <a:solidFill>
                <a:schemeClr val="accent1">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Evol'!$B$12:$I$12</c:f>
              <c:numCache>
                <c:formatCode>0.0</c:formatCode>
                <c:ptCount val="8"/>
                <c:pt idx="0">
                  <c:v>100</c:v>
                </c:pt>
                <c:pt idx="1">
                  <c:v>90.996988328884484</c:v>
                </c:pt>
                <c:pt idx="2">
                  <c:v>83.676288974562169</c:v>
                </c:pt>
                <c:pt idx="3">
                  <c:v>79.023048213912531</c:v>
                </c:pt>
                <c:pt idx="4">
                  <c:v>70.44832999161774</c:v>
                </c:pt>
                <c:pt idx="5">
                  <c:v>70.822441968164057</c:v>
                </c:pt>
                <c:pt idx="6">
                  <c:v>70.933558379568382</c:v>
                </c:pt>
                <c:pt idx="7">
                  <c:v>71.641993075575968</c:v>
                </c:pt>
              </c:numCache>
            </c:numRef>
          </c:val>
          <c:smooth val="0"/>
        </c:ser>
        <c:dLbls>
          <c:showLegendKey val="0"/>
          <c:showVal val="0"/>
          <c:showCatName val="0"/>
          <c:showSerName val="0"/>
          <c:showPercent val="0"/>
          <c:showBubbleSize val="0"/>
        </c:dLbls>
        <c:marker val="1"/>
        <c:smooth val="0"/>
        <c:axId val="1739920928"/>
        <c:axId val="1739922016"/>
      </c:lineChart>
      <c:catAx>
        <c:axId val="1739920928"/>
        <c:scaling>
          <c:orientation val="minMax"/>
        </c:scaling>
        <c:delete val="0"/>
        <c:axPos val="b"/>
        <c:numFmt formatCode="General" sourceLinked="1"/>
        <c:majorTickMark val="out"/>
        <c:minorTickMark val="none"/>
        <c:tickLblPos val="nextTo"/>
        <c:txPr>
          <a:bodyPr/>
          <a:lstStyle/>
          <a:p>
            <a:pPr>
              <a:defRPr sz="900"/>
            </a:pPr>
            <a:endParaRPr lang="fr-FR"/>
          </a:p>
        </c:txPr>
        <c:crossAx val="1739922016"/>
        <c:crosses val="autoZero"/>
        <c:auto val="1"/>
        <c:lblAlgn val="ctr"/>
        <c:lblOffset val="100"/>
        <c:noMultiLvlLbl val="0"/>
      </c:catAx>
      <c:valAx>
        <c:axId val="1739922016"/>
        <c:scaling>
          <c:orientation val="minMax"/>
          <c:max val="140"/>
          <c:min val="60"/>
        </c:scaling>
        <c:delete val="0"/>
        <c:axPos val="l"/>
        <c:majorGridlines>
          <c:spPr>
            <a:ln>
              <a:prstDash val="sysDot"/>
            </a:ln>
          </c:spPr>
        </c:majorGridlines>
        <c:numFmt formatCode="0" sourceLinked="0"/>
        <c:majorTickMark val="out"/>
        <c:minorTickMark val="none"/>
        <c:tickLblPos val="nextTo"/>
        <c:crossAx val="1739920928"/>
        <c:crosses val="autoZero"/>
        <c:crossBetween val="between"/>
      </c:valAx>
    </c:plotArea>
    <c:legend>
      <c:legendPos val="r"/>
      <c:layout>
        <c:manualLayout>
          <c:xMode val="edge"/>
          <c:yMode val="edge"/>
          <c:x val="0.62625309686756447"/>
          <c:y val="8.6073699271345588E-2"/>
          <c:w val="0.36933156719895993"/>
          <c:h val="0.83691065692600697"/>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3473388743073791"/>
          <c:w val="0.51748129614639293"/>
          <c:h val="0.74928623505395153"/>
        </c:manualLayout>
      </c:layout>
      <c:lineChart>
        <c:grouping val="standard"/>
        <c:varyColors val="0"/>
        <c:ser>
          <c:idx val="1"/>
          <c:order val="0"/>
          <c:tx>
            <c:strRef>
              <c:f>'DF RF Evol'!$A$15</c:f>
              <c:strCache>
                <c:ptCount val="1"/>
                <c:pt idx="0">
                  <c:v>Impôts et taxes</c:v>
                </c:pt>
              </c:strCache>
            </c:strRef>
          </c:tx>
          <c:spPr>
            <a:ln w="25400">
              <a:solidFill>
                <a:schemeClr val="tx2">
                  <a:lumMod val="75000"/>
                </a:schemeClr>
              </a:solidFill>
              <a:prstDash val="solid"/>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Evol'!$B$15:$I$15</c:f>
              <c:numCache>
                <c:formatCode>0.00</c:formatCode>
                <c:ptCount val="8"/>
                <c:pt idx="0">
                  <c:v>119.164479668</c:v>
                </c:pt>
                <c:pt idx="1">
                  <c:v>125.12031157</c:v>
                </c:pt>
                <c:pt idx="2">
                  <c:v>128.895308331</c:v>
                </c:pt>
                <c:pt idx="3">
                  <c:v>133.827208695</c:v>
                </c:pt>
                <c:pt idx="4">
                  <c:v>140.900503837</c:v>
                </c:pt>
                <c:pt idx="5">
                  <c:v>145.429153294</c:v>
                </c:pt>
                <c:pt idx="6">
                  <c:v>143.53043207799999</c:v>
                </c:pt>
                <c:pt idx="7">
                  <c:v>145.74397387257008</c:v>
                </c:pt>
              </c:numCache>
            </c:numRef>
          </c:val>
          <c:smooth val="0"/>
        </c:ser>
        <c:ser>
          <c:idx val="3"/>
          <c:order val="1"/>
          <c:tx>
            <c:strRef>
              <c:f>'DF RF Evol'!$A$18</c:f>
              <c:strCache>
                <c:ptCount val="1"/>
                <c:pt idx="0">
                  <c:v>Concours de l'État</c:v>
                </c:pt>
              </c:strCache>
            </c:strRef>
          </c:tx>
          <c:spPr>
            <a:ln>
              <a:solidFill>
                <a:schemeClr val="tx2">
                  <a:lumMod val="60000"/>
                  <a:lumOff val="40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Evol'!$B$18:$I$18</c:f>
              <c:numCache>
                <c:formatCode>0.00</c:formatCode>
                <c:ptCount val="8"/>
                <c:pt idx="0">
                  <c:v>49.250965098999998</c:v>
                </c:pt>
                <c:pt idx="1">
                  <c:v>44.816894963000003</c:v>
                </c:pt>
                <c:pt idx="2">
                  <c:v>41.211379878999999</c:v>
                </c:pt>
                <c:pt idx="3">
                  <c:v>38.919613896000001</c:v>
                </c:pt>
                <c:pt idx="4">
                  <c:v>34.696482416999999</c:v>
                </c:pt>
                <c:pt idx="5">
                  <c:v>34.880736175999999</c:v>
                </c:pt>
                <c:pt idx="6">
                  <c:v>34.935462080999997</c:v>
                </c:pt>
                <c:pt idx="7">
                  <c:v>35.284373005879907</c:v>
                </c:pt>
              </c:numCache>
            </c:numRef>
          </c:val>
          <c:smooth val="0"/>
        </c:ser>
        <c:ser>
          <c:idx val="0"/>
          <c:order val="2"/>
          <c:tx>
            <c:strRef>
              <c:f>'DF RF Evol'!$A$14</c:f>
              <c:strCache>
                <c:ptCount val="1"/>
                <c:pt idx="0">
                  <c:v>Subventions reçues et participations</c:v>
                </c:pt>
              </c:strCache>
            </c:strRef>
          </c:tx>
          <c:spPr>
            <a:ln>
              <a:solidFill>
                <a:schemeClr val="accent1">
                  <a:lumMod val="40000"/>
                  <a:lumOff val="60000"/>
                </a:schemeClr>
              </a:solidFill>
            </a:ln>
          </c:spPr>
          <c:marker>
            <c:symbol val="square"/>
            <c:size val="5"/>
            <c:spPr>
              <a:noFill/>
              <a:ln>
                <a:solidFill>
                  <a:schemeClr val="accent1">
                    <a:lumMod val="75000"/>
                  </a:schemeClr>
                </a:solidFill>
              </a:ln>
            </c:spPr>
          </c:marker>
          <c:dPt>
            <c:idx val="4"/>
            <c:bubble3D val="0"/>
            <c:spPr>
              <a:ln>
                <a:solidFill>
                  <a:schemeClr val="accent1">
                    <a:lumMod val="40000"/>
                    <a:lumOff val="60000"/>
                  </a:schemeClr>
                </a:solidFill>
                <a:prstDash val="solid"/>
              </a:ln>
            </c:spPr>
          </c:dPt>
          <c:dPt>
            <c:idx val="5"/>
            <c:bubble3D val="0"/>
            <c:spPr>
              <a:ln>
                <a:solidFill>
                  <a:schemeClr val="accent1">
                    <a:lumMod val="40000"/>
                    <a:lumOff val="60000"/>
                  </a:schemeClr>
                </a:solidFill>
                <a:prstDash val="solid"/>
              </a:ln>
            </c:spPr>
          </c:dPt>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Evol'!$B$14:$I$14</c:f>
              <c:numCache>
                <c:formatCode>0.00</c:formatCode>
                <c:ptCount val="8"/>
                <c:pt idx="0">
                  <c:v>9.6079963389999996</c:v>
                </c:pt>
                <c:pt idx="1">
                  <c:v>10.471537524</c:v>
                </c:pt>
                <c:pt idx="2">
                  <c:v>10.811305149000001</c:v>
                </c:pt>
                <c:pt idx="3">
                  <c:v>12.16991591</c:v>
                </c:pt>
                <c:pt idx="4">
                  <c:v>11.427168306</c:v>
                </c:pt>
                <c:pt idx="5">
                  <c:v>11.660188217</c:v>
                </c:pt>
                <c:pt idx="6">
                  <c:v>12.501238981</c:v>
                </c:pt>
                <c:pt idx="7">
                  <c:v>13.144613808910167</c:v>
                </c:pt>
              </c:numCache>
            </c:numRef>
          </c:val>
          <c:smooth val="0"/>
        </c:ser>
        <c:ser>
          <c:idx val="4"/>
          <c:order val="3"/>
          <c:tx>
            <c:strRef>
              <c:f>'DF RF Evol'!$A$16</c:f>
              <c:strCache>
                <c:ptCount val="1"/>
                <c:pt idx="0">
                  <c:v>Ventes de biens et services</c:v>
                </c:pt>
              </c:strCache>
            </c:strRef>
          </c:tx>
          <c:spPr>
            <a:ln w="25400">
              <a:solidFill>
                <a:schemeClr val="tx1"/>
              </a:solidFill>
              <a:prstDash val="sysDash"/>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Evol'!$B$16:$I$16</c:f>
              <c:numCache>
                <c:formatCode>0.00</c:formatCode>
                <c:ptCount val="8"/>
                <c:pt idx="0">
                  <c:v>8.1571325639999994</c:v>
                </c:pt>
                <c:pt idx="1">
                  <c:v>8.5404079750000008</c:v>
                </c:pt>
                <c:pt idx="2">
                  <c:v>8.8928857709999996</c:v>
                </c:pt>
                <c:pt idx="3">
                  <c:v>9.2567781500000006</c:v>
                </c:pt>
                <c:pt idx="4">
                  <c:v>9.8669661079999997</c:v>
                </c:pt>
                <c:pt idx="5">
                  <c:v>10.295725862999999</c:v>
                </c:pt>
                <c:pt idx="6">
                  <c:v>8.5641246659999997</c:v>
                </c:pt>
                <c:pt idx="7">
                  <c:v>8.572800782292223</c:v>
                </c:pt>
              </c:numCache>
            </c:numRef>
          </c:val>
          <c:smooth val="0"/>
        </c:ser>
        <c:ser>
          <c:idx val="5"/>
          <c:order val="4"/>
          <c:tx>
            <c:strRef>
              <c:f>'DF RF Evol'!$A$17</c:f>
              <c:strCache>
                <c:ptCount val="1"/>
                <c:pt idx="0">
                  <c:v>Autres recettes</c:v>
                </c:pt>
              </c:strCache>
            </c:strRef>
          </c:tx>
          <c:spPr>
            <a:ln w="19050">
              <a:solidFill>
                <a:schemeClr val="accent5">
                  <a:lumMod val="75000"/>
                </a:schemeClr>
              </a:solidFill>
            </a:ln>
          </c:spPr>
          <c:marker>
            <c:symbol val="none"/>
          </c:marker>
          <c:cat>
            <c:numRef>
              <c:f>'DF RF Evol'!$B$6:$I$6</c:f>
              <c:numCache>
                <c:formatCode>General</c:formatCode>
                <c:ptCount val="8"/>
                <c:pt idx="0">
                  <c:v>2014</c:v>
                </c:pt>
                <c:pt idx="1">
                  <c:v>2015</c:v>
                </c:pt>
                <c:pt idx="2">
                  <c:v>2016</c:v>
                </c:pt>
                <c:pt idx="3">
                  <c:v>2017</c:v>
                </c:pt>
                <c:pt idx="4">
                  <c:v>2018</c:v>
                </c:pt>
                <c:pt idx="5">
                  <c:v>2019</c:v>
                </c:pt>
                <c:pt idx="6">
                  <c:v>2020</c:v>
                </c:pt>
                <c:pt idx="7">
                  <c:v>2021</c:v>
                </c:pt>
              </c:numCache>
            </c:numRef>
          </c:cat>
          <c:val>
            <c:numRef>
              <c:f>'DF RF Evol'!$B$17:$I$17</c:f>
              <c:numCache>
                <c:formatCode>0.00</c:formatCode>
                <c:ptCount val="8"/>
                <c:pt idx="0">
                  <c:v>7.3360884779999997</c:v>
                </c:pt>
                <c:pt idx="1">
                  <c:v>7.0997417839999999</c:v>
                </c:pt>
                <c:pt idx="2">
                  <c:v>7.298975682</c:v>
                </c:pt>
                <c:pt idx="3">
                  <c:v>7.5310981290000001</c:v>
                </c:pt>
                <c:pt idx="4">
                  <c:v>6.9972825380000003</c:v>
                </c:pt>
                <c:pt idx="5">
                  <c:v>7.0001826960000004</c:v>
                </c:pt>
                <c:pt idx="6">
                  <c:v>6.2957272370000004</c:v>
                </c:pt>
                <c:pt idx="7">
                  <c:v>6.0751886491335947</c:v>
                </c:pt>
              </c:numCache>
            </c:numRef>
          </c:val>
          <c:smooth val="0"/>
        </c:ser>
        <c:dLbls>
          <c:showLegendKey val="0"/>
          <c:showVal val="0"/>
          <c:showCatName val="0"/>
          <c:showSerName val="0"/>
          <c:showPercent val="0"/>
          <c:showBubbleSize val="0"/>
        </c:dLbls>
        <c:smooth val="0"/>
        <c:axId val="1739924192"/>
        <c:axId val="1740995088"/>
      </c:lineChart>
      <c:catAx>
        <c:axId val="1739924192"/>
        <c:scaling>
          <c:orientation val="minMax"/>
        </c:scaling>
        <c:delete val="0"/>
        <c:axPos val="b"/>
        <c:numFmt formatCode="General" sourceLinked="1"/>
        <c:majorTickMark val="out"/>
        <c:minorTickMark val="none"/>
        <c:tickLblPos val="nextTo"/>
        <c:txPr>
          <a:bodyPr/>
          <a:lstStyle/>
          <a:p>
            <a:pPr>
              <a:defRPr sz="900"/>
            </a:pPr>
            <a:endParaRPr lang="fr-FR"/>
          </a:p>
        </c:txPr>
        <c:crossAx val="1740995088"/>
        <c:crosses val="autoZero"/>
        <c:auto val="1"/>
        <c:lblAlgn val="ctr"/>
        <c:lblOffset val="100"/>
        <c:noMultiLvlLbl val="0"/>
      </c:catAx>
      <c:valAx>
        <c:axId val="1740995088"/>
        <c:scaling>
          <c:orientation val="minMax"/>
          <c:max val="150"/>
        </c:scaling>
        <c:delete val="0"/>
        <c:axPos val="l"/>
        <c:majorGridlines>
          <c:spPr>
            <a:ln>
              <a:prstDash val="sysDot"/>
            </a:ln>
          </c:spPr>
        </c:majorGridlines>
        <c:numFmt formatCode="0" sourceLinked="0"/>
        <c:majorTickMark val="out"/>
        <c:minorTickMark val="none"/>
        <c:tickLblPos val="nextTo"/>
        <c:crossAx val="1739924192"/>
        <c:crosses val="autoZero"/>
        <c:crossBetween val="between"/>
        <c:majorUnit val="30"/>
      </c:valAx>
    </c:plotArea>
    <c:legend>
      <c:legendPos val="r"/>
      <c:layout>
        <c:manualLayout>
          <c:xMode val="edge"/>
          <c:yMode val="edge"/>
          <c:x val="0.6200225672725489"/>
          <c:y val="0.36525540805594242"/>
          <c:w val="0.3799774327274511"/>
          <c:h val="0.58179633682973741"/>
        </c:manualLayout>
      </c:layout>
      <c:overlay val="0"/>
      <c:txPr>
        <a:bodyPr/>
        <a:lstStyle/>
        <a:p>
          <a:pPr>
            <a:defRPr sz="1050"/>
          </a:pPr>
          <a:endParaRPr lang="fr-FR"/>
        </a:p>
      </c:txPr>
    </c:legend>
    <c:plotVisOnly val="1"/>
    <c:dispBlanksAs val="span"/>
    <c:showDLblsOverMax val="0"/>
  </c:chart>
  <c:spPr>
    <a:ln>
      <a:noFill/>
    </a:ln>
  </c:spPr>
  <c:printSettings>
    <c:headerFooter/>
    <c:pageMargins b="0.75000000000000311" l="0.70000000000000062" r="0.70000000000000062" t="0.75000000000000311"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 Id="rId9"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5" Type="http://schemas.openxmlformats.org/officeDocument/2006/relationships/chart" Target="../charts/chart24.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10</xdr:col>
      <xdr:colOff>370841</xdr:colOff>
      <xdr:row>23</xdr:row>
      <xdr:rowOff>73025</xdr:rowOff>
    </xdr:from>
    <xdr:to>
      <xdr:col>16</xdr:col>
      <xdr:colOff>294640</xdr:colOff>
      <xdr:row>39</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502920</xdr:colOff>
      <xdr:row>69</xdr:row>
      <xdr:rowOff>85725</xdr:rowOff>
    </xdr:from>
    <xdr:to>
      <xdr:col>11</xdr:col>
      <xdr:colOff>520700</xdr:colOff>
      <xdr:row>85</xdr:row>
      <xdr:rowOff>19050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457200</xdr:colOff>
      <xdr:row>53</xdr:row>
      <xdr:rowOff>0</xdr:rowOff>
    </xdr:from>
    <xdr:to>
      <xdr:col>11</xdr:col>
      <xdr:colOff>327660</xdr:colOff>
      <xdr:row>68</xdr:row>
      <xdr:rowOff>123825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525780</xdr:colOff>
      <xdr:row>86</xdr:row>
      <xdr:rowOff>161925</xdr:rowOff>
    </xdr:from>
    <xdr:to>
      <xdr:col>11</xdr:col>
      <xdr:colOff>425449</xdr:colOff>
      <xdr:row>102</xdr:row>
      <xdr:rowOff>95250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476250</xdr:colOff>
      <xdr:row>36</xdr:row>
      <xdr:rowOff>177800</xdr:rowOff>
    </xdr:from>
    <xdr:to>
      <xdr:col>11</xdr:col>
      <xdr:colOff>400049</xdr:colOff>
      <xdr:row>52</xdr:row>
      <xdr:rowOff>123825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285750</xdr:colOff>
      <xdr:row>1</xdr:row>
      <xdr:rowOff>31750</xdr:rowOff>
    </xdr:from>
    <xdr:to>
      <xdr:col>16</xdr:col>
      <xdr:colOff>368300</xdr:colOff>
      <xdr:row>22</xdr:row>
      <xdr:rowOff>171450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0.4048</cdr:x>
      <cdr:y>0.01675</cdr:y>
    </cdr:from>
    <cdr:to>
      <cdr:x>0.7088</cdr:x>
      <cdr:y>0.12925</cdr:y>
    </cdr:to>
    <cdr:sp macro="" textlink="">
      <cdr:nvSpPr>
        <cdr:cNvPr id="3" name="ZoneTexte 2"/>
        <cdr:cNvSpPr txBox="1"/>
      </cdr:nvSpPr>
      <cdr:spPr>
        <a:xfrm xmlns:a="http://schemas.openxmlformats.org/drawingml/2006/main">
          <a:off x="1606550" y="44450"/>
          <a:ext cx="1206500" cy="298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Contrats aidés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dr:relSizeAnchor xmlns:cdr="http://schemas.openxmlformats.org/drawingml/2006/chartDrawing">
    <cdr:from>
      <cdr:x>0</cdr:x>
      <cdr:y>0.00694</cdr:y>
    </cdr:from>
    <cdr:to>
      <cdr:x>0.40187</cdr:x>
      <cdr:y>0.09357</cdr:y>
    </cdr:to>
    <cdr:sp macro="" textlink="">
      <cdr:nvSpPr>
        <cdr:cNvPr id="3" name="ZoneTexte 1"/>
        <cdr:cNvSpPr txBox="1"/>
      </cdr:nvSpPr>
      <cdr:spPr>
        <a:xfrm xmlns:a="http://schemas.openxmlformats.org/drawingml/2006/main">
          <a:off x="0" y="18368"/>
          <a:ext cx="1365250" cy="229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indice 100 en 2014</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0.00694</cdr:y>
    </cdr:from>
    <cdr:to>
      <cdr:x>0.16028</cdr:x>
      <cdr:y>0.09117</cdr:y>
    </cdr:to>
    <cdr:sp macro="" textlink="">
      <cdr:nvSpPr>
        <cdr:cNvPr id="3" name="ZoneTexte 1"/>
        <cdr:cNvSpPr txBox="1"/>
      </cdr:nvSpPr>
      <cdr:spPr>
        <a:xfrm xmlns:a="http://schemas.openxmlformats.org/drawingml/2006/main">
          <a:off x="0" y="18368"/>
          <a:ext cx="584200" cy="2229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Md€</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0.3328</cdr:x>
      <cdr:y>0.01915</cdr:y>
    </cdr:from>
    <cdr:to>
      <cdr:x>0.6368</cdr:x>
      <cdr:y>0.13164</cdr:y>
    </cdr:to>
    <cdr:sp macro="" textlink="">
      <cdr:nvSpPr>
        <cdr:cNvPr id="3" name="ZoneTexte 1"/>
        <cdr:cNvSpPr txBox="1"/>
      </cdr:nvSpPr>
      <cdr:spPr>
        <a:xfrm xmlns:a="http://schemas.openxmlformats.org/drawingml/2006/main">
          <a:off x="1320800" y="50800"/>
          <a:ext cx="1206500" cy="298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Apprentis</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0.00694</cdr:y>
    </cdr:from>
    <cdr:to>
      <cdr:x>0.3</cdr:x>
      <cdr:y>0.09375</cdr:y>
    </cdr:to>
    <cdr:sp macro="" textlink="">
      <cdr:nvSpPr>
        <cdr:cNvPr id="2" name="ZoneTexte 1"/>
        <cdr:cNvSpPr txBox="1"/>
      </cdr:nvSpPr>
      <cdr:spPr>
        <a:xfrm xmlns:a="http://schemas.openxmlformats.org/drawingml/2006/main">
          <a:off x="0" y="19050"/>
          <a:ext cx="13716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en M€</a:t>
          </a:r>
        </a:p>
      </cdr:txBody>
    </cdr:sp>
  </cdr:relSizeAnchor>
  <cdr:relSizeAnchor xmlns:cdr="http://schemas.openxmlformats.org/drawingml/2006/chartDrawing">
    <cdr:from>
      <cdr:x>0.3328</cdr:x>
      <cdr:y>0.01915</cdr:y>
    </cdr:from>
    <cdr:to>
      <cdr:x>0.6368</cdr:x>
      <cdr:y>0.13164</cdr:y>
    </cdr:to>
    <cdr:sp macro="" textlink="">
      <cdr:nvSpPr>
        <cdr:cNvPr id="3" name="ZoneTexte 1"/>
        <cdr:cNvSpPr txBox="1"/>
      </cdr:nvSpPr>
      <cdr:spPr>
        <a:xfrm xmlns:a="http://schemas.openxmlformats.org/drawingml/2006/main">
          <a:off x="1320800" y="50800"/>
          <a:ext cx="1206500" cy="298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Apprentis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1409700</xdr:colOff>
      <xdr:row>53</xdr:row>
      <xdr:rowOff>22225</xdr:rowOff>
    </xdr:from>
    <xdr:to>
      <xdr:col>5</xdr:col>
      <xdr:colOff>685801</xdr:colOff>
      <xdr:row>68</xdr:row>
      <xdr:rowOff>152400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8</xdr:row>
      <xdr:rowOff>57150</xdr:rowOff>
    </xdr:from>
    <xdr:to>
      <xdr:col>10</xdr:col>
      <xdr:colOff>0</xdr:colOff>
      <xdr:row>22</xdr:row>
      <xdr:rowOff>133350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108661</xdr:colOff>
      <xdr:row>8</xdr:row>
      <xdr:rowOff>40309</xdr:rowOff>
    </xdr:from>
    <xdr:to>
      <xdr:col>3</xdr:col>
      <xdr:colOff>251536</xdr:colOff>
      <xdr:row>22</xdr:row>
      <xdr:rowOff>116509</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431191</xdr:colOff>
      <xdr:row>8</xdr:row>
      <xdr:rowOff>88900</xdr:rowOff>
    </xdr:from>
    <xdr:to>
      <xdr:col>17</xdr:col>
      <xdr:colOff>307366</xdr:colOff>
      <xdr:row>22</xdr:row>
      <xdr:rowOff>165100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36</xdr:row>
      <xdr:rowOff>47625</xdr:rowOff>
    </xdr:from>
    <xdr:to>
      <xdr:col>20</xdr:col>
      <xdr:colOff>234950</xdr:colOff>
      <xdr:row>48</xdr:row>
      <xdr:rowOff>50800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444500</xdr:colOff>
      <xdr:row>36</xdr:row>
      <xdr:rowOff>82550</xdr:rowOff>
    </xdr:from>
    <xdr:to>
      <xdr:col>15</xdr:col>
      <xdr:colOff>688975</xdr:colOff>
      <xdr:row>48</xdr:row>
      <xdr:rowOff>85725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24</xdr:row>
      <xdr:rowOff>19050</xdr:rowOff>
    </xdr:from>
    <xdr:to>
      <xdr:col>20</xdr:col>
      <xdr:colOff>244475</xdr:colOff>
      <xdr:row>36</xdr:row>
      <xdr:rowOff>34925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438150</xdr:colOff>
      <xdr:row>24</xdr:row>
      <xdr:rowOff>12700</xdr:rowOff>
    </xdr:from>
    <xdr:to>
      <xdr:col>15</xdr:col>
      <xdr:colOff>682625</xdr:colOff>
      <xdr:row>36</xdr:row>
      <xdr:rowOff>28575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476250</xdr:colOff>
      <xdr:row>50</xdr:row>
      <xdr:rowOff>95250</xdr:rowOff>
    </xdr:from>
    <xdr:to>
      <xdr:col>15</xdr:col>
      <xdr:colOff>720725</xdr:colOff>
      <xdr:row>62</xdr:row>
      <xdr:rowOff>111125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0.13125</cdr:x>
      <cdr:y>0.08333</cdr:y>
    </cdr:to>
    <cdr:sp macro="" textlink="">
      <cdr:nvSpPr>
        <cdr:cNvPr id="2" name="ZoneTexte 1"/>
        <cdr:cNvSpPr txBox="1"/>
      </cdr:nvSpPr>
      <cdr:spPr>
        <a:xfrm xmlns:a="http://schemas.openxmlformats.org/drawingml/2006/main">
          <a:off x="0" y="0"/>
          <a:ext cx="607826" cy="21970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cdr:y>
    </cdr:from>
    <cdr:to>
      <cdr:x>0.16232</cdr:x>
      <cdr:y>0.07986</cdr:y>
    </cdr:to>
    <cdr:sp macro="" textlink="">
      <cdr:nvSpPr>
        <cdr:cNvPr id="2" name="ZoneTexte 1"/>
        <cdr:cNvSpPr txBox="1"/>
      </cdr:nvSpPr>
      <cdr:spPr>
        <a:xfrm xmlns:a="http://schemas.openxmlformats.org/drawingml/2006/main">
          <a:off x="0" y="0"/>
          <a:ext cx="53340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cdr:y>
    </cdr:from>
    <cdr:to>
      <cdr:x>0.13125</cdr:x>
      <cdr:y>0.08333</cdr:y>
    </cdr:to>
    <cdr:sp macro="" textlink="">
      <cdr:nvSpPr>
        <cdr:cNvPr id="2" name="ZoneTexte 1"/>
        <cdr:cNvSpPr txBox="1"/>
      </cdr:nvSpPr>
      <cdr:spPr>
        <a:xfrm xmlns:a="http://schemas.openxmlformats.org/drawingml/2006/main">
          <a:off x="0" y="0"/>
          <a:ext cx="607826" cy="21970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fr-FR" sz="1100"/>
            <a:t>Md€</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cdr:y>
    </cdr:from>
    <cdr:to>
      <cdr:x>0.35391</cdr:x>
      <cdr:y>0.08844</cdr:y>
    </cdr:to>
    <cdr:sp macro="" textlink="">
      <cdr:nvSpPr>
        <cdr:cNvPr id="2" name="ZoneTexte 1"/>
        <cdr:cNvSpPr txBox="1"/>
      </cdr:nvSpPr>
      <cdr:spPr>
        <a:xfrm xmlns:a="http://schemas.openxmlformats.org/drawingml/2006/main">
          <a:off x="0" y="0"/>
          <a:ext cx="1165240" cy="196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384174</xdr:colOff>
      <xdr:row>22</xdr:row>
      <xdr:rowOff>133350</xdr:rowOff>
    </xdr:from>
    <xdr:to>
      <xdr:col>14</xdr:col>
      <xdr:colOff>755649</xdr:colOff>
      <xdr:row>37</xdr:row>
      <xdr:rowOff>3175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88900</xdr:colOff>
      <xdr:row>2</xdr:row>
      <xdr:rowOff>152400</xdr:rowOff>
    </xdr:from>
    <xdr:to>
      <xdr:col>15</xdr:col>
      <xdr:colOff>355600</xdr:colOff>
      <xdr:row>17</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361950</xdr:colOff>
      <xdr:row>1</xdr:row>
      <xdr:rowOff>177800</xdr:rowOff>
    </xdr:from>
    <xdr:to>
      <xdr:col>20</xdr:col>
      <xdr:colOff>628650</xdr:colOff>
      <xdr:row>16</xdr:row>
      <xdr:rowOff>53975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22</xdr:row>
      <xdr:rowOff>0</xdr:rowOff>
    </xdr:from>
    <xdr:to>
      <xdr:col>20</xdr:col>
      <xdr:colOff>263525</xdr:colOff>
      <xdr:row>36</xdr:row>
      <xdr:rowOff>53975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40</xdr:row>
      <xdr:rowOff>82550</xdr:rowOff>
    </xdr:from>
    <xdr:to>
      <xdr:col>15</xdr:col>
      <xdr:colOff>266700</xdr:colOff>
      <xdr:row>54</xdr:row>
      <xdr:rowOff>136525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0.00428</cdr:y>
    </cdr:from>
    <cdr:to>
      <cdr:x>0.35391</cdr:x>
      <cdr:y>0.09272</cdr:y>
    </cdr:to>
    <cdr:sp macro="" textlink="">
      <cdr:nvSpPr>
        <cdr:cNvPr id="2" name="ZoneTexte 1"/>
        <cdr:cNvSpPr txBox="1"/>
      </cdr:nvSpPr>
      <cdr:spPr>
        <a:xfrm xmlns:a="http://schemas.openxmlformats.org/drawingml/2006/main">
          <a:off x="0" y="9525"/>
          <a:ext cx="1165224"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indice 100 = 2014</a:t>
          </a: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685800</xdr:colOff>
      <xdr:row>11</xdr:row>
      <xdr:rowOff>0</xdr:rowOff>
    </xdr:from>
    <xdr:to>
      <xdr:col>6</xdr:col>
      <xdr:colOff>219075</xdr:colOff>
      <xdr:row>25</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indice 100 en 2014</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indice 100 en 2014</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en Md€</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Md€</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0.29673</cdr:x>
      <cdr:y>0.08681</cdr:y>
    </cdr:to>
    <cdr:sp macro="" textlink="">
      <cdr:nvSpPr>
        <cdr:cNvPr id="2" name="ZoneTexte 1"/>
        <cdr:cNvSpPr txBox="1"/>
      </cdr:nvSpPr>
      <cdr:spPr>
        <a:xfrm xmlns:a="http://schemas.openxmlformats.org/drawingml/2006/main">
          <a:off x="0" y="0"/>
          <a:ext cx="120967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000" i="1"/>
            <a:t>en M€</a:t>
          </a:r>
        </a:p>
      </cdr:txBody>
    </cdr:sp>
  </cdr:relSizeAnchor>
</c:userShapes>
</file>

<file path=xl/drawings/drawing8.xml><?xml version="1.0" encoding="utf-8"?>
<xdr:wsDr xmlns:xdr="http://schemas.openxmlformats.org/drawingml/2006/spreadsheetDrawing" xmlns:a="http://schemas.openxmlformats.org/drawingml/2006/main">
  <xdr:twoCellAnchor>
    <xdr:from>
      <xdr:col>15</xdr:col>
      <xdr:colOff>38100</xdr:colOff>
      <xdr:row>0</xdr:row>
      <xdr:rowOff>174625</xdr:rowOff>
    </xdr:from>
    <xdr:to>
      <xdr:col>19</xdr:col>
      <xdr:colOff>638175</xdr:colOff>
      <xdr:row>13</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688975</xdr:colOff>
      <xdr:row>14</xdr:row>
      <xdr:rowOff>95250</xdr:rowOff>
    </xdr:from>
    <xdr:to>
      <xdr:col>19</xdr:col>
      <xdr:colOff>527050</xdr:colOff>
      <xdr:row>27</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60325</xdr:colOff>
      <xdr:row>28</xdr:row>
      <xdr:rowOff>123825</xdr:rowOff>
    </xdr:from>
    <xdr:to>
      <xdr:col>15</xdr:col>
      <xdr:colOff>60325</xdr:colOff>
      <xdr:row>43</xdr:row>
      <xdr:rowOff>104775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xdr:row>
      <xdr:rowOff>0</xdr:rowOff>
    </xdr:from>
    <xdr:to>
      <xdr:col>7</xdr:col>
      <xdr:colOff>203200</xdr:colOff>
      <xdr:row>43</xdr:row>
      <xdr:rowOff>165100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358775</xdr:colOff>
      <xdr:row>39</xdr:row>
      <xdr:rowOff>174625</xdr:rowOff>
    </xdr:from>
    <xdr:to>
      <xdr:col>21</xdr:col>
      <xdr:colOff>358775</xdr:colOff>
      <xdr:row>52</xdr:row>
      <xdr:rowOff>149225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xdr:row>
      <xdr:rowOff>0</xdr:rowOff>
    </xdr:from>
    <xdr:to>
      <xdr:col>13</xdr:col>
      <xdr:colOff>600075</xdr:colOff>
      <xdr:row>13</xdr:row>
      <xdr:rowOff>76200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14</xdr:row>
      <xdr:rowOff>0</xdr:rowOff>
    </xdr:from>
    <xdr:to>
      <xdr:col>13</xdr:col>
      <xdr:colOff>600075</xdr:colOff>
      <xdr:row>27</xdr:row>
      <xdr:rowOff>47625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714375</xdr:colOff>
      <xdr:row>52</xdr:row>
      <xdr:rowOff>161925</xdr:rowOff>
    </xdr:from>
    <xdr:to>
      <xdr:col>6</xdr:col>
      <xdr:colOff>190500</xdr:colOff>
      <xdr:row>67</xdr:row>
      <xdr:rowOff>142875</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46</xdr:row>
      <xdr:rowOff>171450</xdr:rowOff>
    </xdr:from>
    <xdr:to>
      <xdr:col>15</xdr:col>
      <xdr:colOff>317500</xdr:colOff>
      <xdr:row>61</xdr:row>
      <xdr:rowOff>55880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101600</xdr:colOff>
      <xdr:row>16</xdr:row>
      <xdr:rowOff>127000</xdr:rowOff>
    </xdr:from>
    <xdr:to>
      <xdr:col>15</xdr:col>
      <xdr:colOff>95250</xdr:colOff>
      <xdr:row>30</xdr:row>
      <xdr:rowOff>182880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463550</xdr:colOff>
      <xdr:row>17</xdr:row>
      <xdr:rowOff>50800</xdr:rowOff>
    </xdr:from>
    <xdr:to>
      <xdr:col>19</xdr:col>
      <xdr:colOff>292100</xdr:colOff>
      <xdr:row>31</xdr:row>
      <xdr:rowOff>106680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463550</xdr:colOff>
      <xdr:row>31</xdr:row>
      <xdr:rowOff>177800</xdr:rowOff>
    </xdr:from>
    <xdr:to>
      <xdr:col>16</xdr:col>
      <xdr:colOff>19050</xdr:colOff>
      <xdr:row>46</xdr:row>
      <xdr:rowOff>55880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47</xdr:row>
      <xdr:rowOff>0</xdr:rowOff>
    </xdr:from>
    <xdr:to>
      <xdr:col>21</xdr:col>
      <xdr:colOff>158750</xdr:colOff>
      <xdr:row>61</xdr:row>
      <xdr:rowOff>74930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es\BP\2021\A3%20Secteur%20CO_2012_2021%20(B%20P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Finances\BP\2021\A4%20Dept_2012_2021(B%20P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Finances\BP\2021\A5%20Reg_2012_2021(B%20Pr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Finances\BP\2021\A6%20Ensemble_2012_2021%20(B%20P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eur CO_2012_2020"/>
      <sheetName val="Tx croiss"/>
      <sheetName val="En Md€"/>
      <sheetName val="Dépliant"/>
      <sheetName val="Diffusion"/>
    </sheetNames>
    <sheetDataSet>
      <sheetData sheetId="0"/>
      <sheetData sheetId="1">
        <row r="4">
          <cell r="H4">
            <v>1.3323951219517571E-2</v>
          </cell>
          <cell r="I4">
            <v>-8.5559838575610669E-5</v>
          </cell>
          <cell r="J4">
            <v>1.8812783752580664E-2</v>
          </cell>
        </row>
        <row r="5">
          <cell r="H5">
            <v>2.5879039645468005E-2</v>
          </cell>
          <cell r="I5">
            <v>-4.7950072176789149E-2</v>
          </cell>
          <cell r="J5">
            <v>2.523971579456763E-2</v>
          </cell>
        </row>
        <row r="6">
          <cell r="H6">
            <v>1.6454860456069031E-2</v>
          </cell>
          <cell r="I6">
            <v>8.782425742263289E-3</v>
          </cell>
          <cell r="J6">
            <v>1.8515572297065352E-2</v>
          </cell>
        </row>
        <row r="7">
          <cell r="H7">
            <v>-6.385608396719944E-2</v>
          </cell>
          <cell r="I7">
            <v>-7.9423328215946665E-2</v>
          </cell>
          <cell r="J7">
            <v>-6.4933978082397203E-2</v>
          </cell>
        </row>
        <row r="8">
          <cell r="H8">
            <v>2.0537086348306755E-3</v>
          </cell>
          <cell r="I8">
            <v>2.0618981946169512E-2</v>
          </cell>
          <cell r="J8">
            <v>2.4483065699154816E-2</v>
          </cell>
        </row>
        <row r="9">
          <cell r="H9">
            <v>-8.2260092774416593E-3</v>
          </cell>
          <cell r="I9">
            <v>0.13432714310606486</v>
          </cell>
          <cell r="J9">
            <v>5.9193137589317324E-3</v>
          </cell>
        </row>
        <row r="10">
          <cell r="H10">
            <v>2.1183782990297884E-2</v>
          </cell>
          <cell r="I10">
            <v>-9.1897681593900993E-3</v>
          </cell>
          <cell r="J10">
            <v>1.0311908807987935E-2</v>
          </cell>
        </row>
        <row r="11">
          <cell r="H11">
            <v>2.5304128219365341E-2</v>
          </cell>
          <cell r="I11">
            <v>6.9959052611046069E-3</v>
          </cell>
          <cell r="J11">
            <v>1.2220416044280702E-2</v>
          </cell>
        </row>
        <row r="14">
          <cell r="H14">
            <v>8.5779145840452209E-3</v>
          </cell>
          <cell r="I14">
            <v>6.2746036277341322E-3</v>
          </cell>
          <cell r="J14">
            <v>1.1654754683906754E-2</v>
          </cell>
        </row>
        <row r="18">
          <cell r="H18">
            <v>6.1623819648355393E-3</v>
          </cell>
          <cell r="I18">
            <v>0.10823089500378735</v>
          </cell>
          <cell r="J18">
            <v>1.6131825923936249E-2</v>
          </cell>
        </row>
        <row r="19">
          <cell r="H19">
            <v>3.1822633809355905E-2</v>
          </cell>
          <cell r="I19">
            <v>-0.17350176774765236</v>
          </cell>
          <cell r="J19">
            <v>8.4642954714642116E-3</v>
          </cell>
        </row>
        <row r="20">
          <cell r="H20">
            <v>1.7425326295619659E-2</v>
          </cell>
          <cell r="I20">
            <v>-0.12401709755887969</v>
          </cell>
          <cell r="J20">
            <v>-3.6375138724659029E-2</v>
          </cell>
        </row>
        <row r="21">
          <cell r="H21">
            <v>6.1249726939118565E-2</v>
          </cell>
          <cell r="I21">
            <v>-5.5294462085740514E-2</v>
          </cell>
          <cell r="J21">
            <v>-3.5253257786424519E-2</v>
          </cell>
        </row>
        <row r="22">
          <cell r="H22">
            <v>0.10123537737060828</v>
          </cell>
          <cell r="I22">
            <v>-7.7188522509241797E-2</v>
          </cell>
          <cell r="J22">
            <v>-0.10465201063072993</v>
          </cell>
        </row>
        <row r="23">
          <cell r="H23">
            <v>0.14992069928116059</v>
          </cell>
          <cell r="I23">
            <v>-0.14480970336836241</v>
          </cell>
          <cell r="J23">
            <v>7.8485916432119218E-2</v>
          </cell>
        </row>
        <row r="24">
          <cell r="H24">
            <v>0.15415134806099928</v>
          </cell>
          <cell r="I24">
            <v>-0.16394222967960537</v>
          </cell>
          <cell r="J24">
            <v>8.2437899819529425E-2</v>
          </cell>
        </row>
        <row r="25">
          <cell r="H25">
            <v>0.17306178376899783</v>
          </cell>
          <cell r="I25">
            <v>-1.0320473856666679E-2</v>
          </cell>
          <cell r="J25">
            <v>8.466188276196962E-2</v>
          </cell>
        </row>
        <row r="26">
          <cell r="H26">
            <v>4.7421862047834606E-2</v>
          </cell>
          <cell r="I26">
            <v>-8.9298337752212964E-2</v>
          </cell>
          <cell r="J26">
            <v>5.1333073782595662E-3</v>
          </cell>
        </row>
        <row r="27">
          <cell r="H27">
            <v>7.8581145900836757E-2</v>
          </cell>
          <cell r="I27">
            <v>-5.9247187376542554E-2</v>
          </cell>
          <cell r="J27">
            <v>6.3876253156480267E-2</v>
          </cell>
        </row>
        <row r="28">
          <cell r="H28">
            <v>9.2826381229738519E-2</v>
          </cell>
          <cell r="I28">
            <v>8.6614396756506951E-2</v>
          </cell>
          <cell r="J28">
            <v>-1.0365720974683024E-2</v>
          </cell>
        </row>
        <row r="29">
          <cell r="H29">
            <v>0.12408186254681342</v>
          </cell>
          <cell r="I29">
            <v>-4.7670765682375715E-2</v>
          </cell>
          <cell r="J29">
            <v>8.814603180707814E-2</v>
          </cell>
        </row>
        <row r="30">
          <cell r="H30">
            <v>-1.4138693836671212E-2</v>
          </cell>
          <cell r="I30">
            <v>-0.20788322104381507</v>
          </cell>
          <cell r="J30">
            <v>9.652042916057213E-2</v>
          </cell>
        </row>
        <row r="31">
          <cell r="H31">
            <v>4.8090355426375408E-2</v>
          </cell>
          <cell r="I31">
            <v>-3.9817818021209872E-2</v>
          </cell>
          <cell r="J31">
            <v>3.3403957213497648E-2</v>
          </cell>
        </row>
        <row r="32">
          <cell r="H32">
            <v>2.8041571125024145E-2</v>
          </cell>
          <cell r="I32">
            <v>-1.5332095078880115E-2</v>
          </cell>
          <cell r="J32">
            <v>1.6591422458018146E-2</v>
          </cell>
        </row>
        <row r="34">
          <cell r="H34">
            <v>1.9322774172008561E-2</v>
          </cell>
          <cell r="I34">
            <v>-3.072757107706714E-2</v>
          </cell>
          <cell r="J34">
            <v>3.8885051682757465E-2</v>
          </cell>
        </row>
        <row r="35">
          <cell r="H35">
            <v>0.16361395316388294</v>
          </cell>
          <cell r="I35">
            <v>2.4708120898935038E-2</v>
          </cell>
          <cell r="J35">
            <v>0.14414287772736278</v>
          </cell>
        </row>
        <row r="37">
          <cell r="H37">
            <v>4.617352129916874E-2</v>
          </cell>
          <cell r="I37">
            <v>-3.9242967567606257E-2</v>
          </cell>
          <cell r="J37">
            <v>3.3753643629630847E-2</v>
          </cell>
        </row>
        <row r="38">
          <cell r="H38">
            <v>3.6007302551984921E-2</v>
          </cell>
          <cell r="I38">
            <v>-1.2722219463849438E-2</v>
          </cell>
          <cell r="J38">
            <v>2.5220604528080948E-2</v>
          </cell>
        </row>
        <row r="40">
          <cell r="H40">
            <v>3.2393793205587329E-3</v>
          </cell>
          <cell r="I40">
            <v>1.6429161724264008E-2</v>
          </cell>
          <cell r="J40">
            <v>1.8656064073150791E-2</v>
          </cell>
        </row>
        <row r="42">
          <cell r="H42">
            <v>0.64345113223227002</v>
          </cell>
          <cell r="I42">
            <v>-0.76733981877165625</v>
          </cell>
          <cell r="J42">
            <v>-0.70911478989265919</v>
          </cell>
        </row>
        <row r="43">
          <cell r="H43">
            <v>0.65804068765360069</v>
          </cell>
          <cell r="I43">
            <v>-0.59841937760180119</v>
          </cell>
          <cell r="J43">
            <v>-0.92411020880917294</v>
          </cell>
        </row>
        <row r="44">
          <cell r="H44">
            <v>-1.3837280162698029</v>
          </cell>
          <cell r="I44">
            <v>2.0360299668483517</v>
          </cell>
          <cell r="J44">
            <v>0.66715570151794079</v>
          </cell>
        </row>
        <row r="45">
          <cell r="H45">
            <v>-0.26246378644354351</v>
          </cell>
          <cell r="I45">
            <v>0.3625320038508395</v>
          </cell>
          <cell r="J45">
            <v>0.28708585320891444</v>
          </cell>
        </row>
      </sheetData>
      <sheetData sheetId="2">
        <row r="4">
          <cell r="H4">
            <v>92.957819689000004</v>
          </cell>
          <cell r="I4">
            <v>96.151151486000003</v>
          </cell>
          <cell r="J4">
            <v>96.142924808999993</v>
          </cell>
          <cell r="K4">
            <v>97.951640862772337</v>
          </cell>
        </row>
        <row r="5">
          <cell r="H5">
            <v>23.549358564999999</v>
          </cell>
          <cell r="I5">
            <v>24.231573223000002</v>
          </cell>
          <cell r="J5">
            <v>23.069667538000001</v>
          </cell>
          <cell r="K5">
            <v>23.651939390134284</v>
          </cell>
        </row>
        <row r="6">
          <cell r="H6">
            <v>47.078825983000002</v>
          </cell>
          <cell r="I6">
            <v>48.031754481</v>
          </cell>
          <cell r="J6">
            <v>48.453589798000003</v>
          </cell>
          <cell r="K6">
            <v>49.350735742957212</v>
          </cell>
        </row>
        <row r="7">
          <cell r="H7">
            <v>2.4074840740000001</v>
          </cell>
          <cell r="I7">
            <v>2.2649262129999999</v>
          </cell>
          <cell r="J7">
            <v>2.0850382349999999</v>
          </cell>
          <cell r="K7">
            <v>1.9496484079475498</v>
          </cell>
        </row>
        <row r="8">
          <cell r="H8">
            <v>15.800250057</v>
          </cell>
          <cell r="I8">
            <v>17.525658393000001</v>
          </cell>
          <cell r="J8">
            <v>17.887019627000001</v>
          </cell>
          <cell r="K8">
            <v>18.324948703689913</v>
          </cell>
        </row>
        <row r="9">
          <cell r="H9">
            <v>4.121901007</v>
          </cell>
          <cell r="I9">
            <v>4.0972391750000003</v>
          </cell>
          <cell r="J9">
            <v>4.6476096079999998</v>
          </cell>
          <cell r="K9">
            <v>4.6751202674987775</v>
          </cell>
        </row>
        <row r="10">
          <cell r="H10">
            <v>110.826855503</v>
          </cell>
          <cell r="I10">
            <v>115.137940876</v>
          </cell>
          <cell r="J10">
            <v>114.079849893</v>
          </cell>
          <cell r="K10">
            <v>115.25623090192556</v>
          </cell>
        </row>
        <row r="11">
          <cell r="H11">
            <v>69.813553756000005</v>
          </cell>
          <cell r="I11">
            <v>73.326158925000001</v>
          </cell>
          <cell r="J11">
            <v>73.839141785999999</v>
          </cell>
          <cell r="K11">
            <v>74.741486818977549</v>
          </cell>
        </row>
        <row r="14">
          <cell r="H14">
            <v>22.412252582000001</v>
          </cell>
          <cell r="I14">
            <v>22.589574483</v>
          </cell>
          <cell r="J14">
            <v>22.731315109000001</v>
          </cell>
          <cell r="K14">
            <v>22.996243010237979</v>
          </cell>
        </row>
        <row r="18">
          <cell r="H18">
            <v>4.8512562839999998</v>
          </cell>
          <cell r="I18">
            <v>4.9481708710000003</v>
          </cell>
          <cell r="J18">
            <v>5.4837158329999998</v>
          </cell>
          <cell r="K18">
            <v>5.5721781822342891</v>
          </cell>
        </row>
        <row r="19">
          <cell r="H19">
            <v>9.2972170280000004</v>
          </cell>
          <cell r="I19">
            <v>9.6622821010000006</v>
          </cell>
          <cell r="J19">
            <v>7.9858590759999997</v>
          </cell>
          <cell r="K19">
            <v>8.053453746812739</v>
          </cell>
        </row>
        <row r="20">
          <cell r="H20">
            <v>4.4525758499999997</v>
          </cell>
          <cell r="I20">
            <v>4.6117544940000004</v>
          </cell>
          <cell r="J20">
            <v>4.0398180869999996</v>
          </cell>
          <cell r="K20">
            <v>3.8928691436629883</v>
          </cell>
        </row>
        <row r="21">
          <cell r="H21">
            <v>17.869035813</v>
          </cell>
          <cell r="I21">
            <v>18.986789388999998</v>
          </cell>
          <cell r="J21">
            <v>17.936925082999998</v>
          </cell>
          <cell r="K21">
            <v>17.304590039153219</v>
          </cell>
        </row>
        <row r="22">
          <cell r="H22">
            <v>9.1475444249999995</v>
          </cell>
          <cell r="I22">
            <v>10.039535786</v>
          </cell>
          <cell r="J22">
            <v>9.2645988520000007</v>
          </cell>
          <cell r="K22">
            <v>8.2950399544510471</v>
          </cell>
        </row>
        <row r="23">
          <cell r="H23">
            <v>31.500151343999999</v>
          </cell>
          <cell r="I23">
            <v>36.386644185000002</v>
          </cell>
          <cell r="J23">
            <v>31.117505034000001</v>
          </cell>
          <cell r="K23">
            <v>33.559790933674577</v>
          </cell>
        </row>
        <row r="24">
          <cell r="H24">
            <v>26.763738975999999</v>
          </cell>
          <cell r="I24">
            <v>30.898598584999998</v>
          </cell>
          <cell r="J24">
            <v>25.833013438999998</v>
          </cell>
          <cell r="K24">
            <v>27.962632812920837</v>
          </cell>
        </row>
        <row r="25">
          <cell r="H25">
            <v>2.9922916060000002</v>
          </cell>
          <cell r="I25">
            <v>3.6278436940000001</v>
          </cell>
          <cell r="J25">
            <v>3.5904026280000001</v>
          </cell>
          <cell r="K25">
            <v>3.8943728743600037</v>
          </cell>
        </row>
        <row r="26">
          <cell r="H26">
            <v>1.7441207599999999</v>
          </cell>
          <cell r="I26">
            <v>1.860201905</v>
          </cell>
          <cell r="J26">
            <v>1.6940889669999999</v>
          </cell>
          <cell r="K26">
            <v>1.7027852463937292</v>
          </cell>
        </row>
        <row r="27">
          <cell r="H27">
            <v>14.846439365</v>
          </cell>
          <cell r="I27">
            <v>16.104141804000001</v>
          </cell>
          <cell r="J27">
            <v>15.150016697</v>
          </cell>
          <cell r="K27">
            <v>16.117742998862475</v>
          </cell>
        </row>
        <row r="28">
          <cell r="H28">
            <v>3.3851327869999999</v>
          </cell>
          <cell r="I28">
            <v>3.6991587080000001</v>
          </cell>
          <cell r="J28">
            <v>4.0195591080000002</v>
          </cell>
          <cell r="K28">
            <v>3.9778934798452261</v>
          </cell>
        </row>
        <row r="29">
          <cell r="H29">
            <v>7.2000470339999998</v>
          </cell>
          <cell r="I29">
            <v>8.1408298240000008</v>
          </cell>
          <cell r="J29">
            <v>7.7527502330000004</v>
          </cell>
          <cell r="K29">
            <v>8.4361244016303498</v>
          </cell>
        </row>
        <row r="30">
          <cell r="H30">
            <v>4.2612595430000004</v>
          </cell>
          <cell r="I30">
            <v>4.2641532709999996</v>
          </cell>
          <cell r="J30">
            <v>3.377707354</v>
          </cell>
          <cell r="K30">
            <v>3.7037251173869006</v>
          </cell>
        </row>
        <row r="31">
          <cell r="H31">
            <v>124.45797103300001</v>
          </cell>
          <cell r="I31">
            <v>132.53779567199999</v>
          </cell>
          <cell r="J31">
            <v>127.260429843</v>
          </cell>
          <cell r="K31">
            <v>131.51143179644689</v>
          </cell>
        </row>
        <row r="32">
          <cell r="H32">
            <v>125.673294868</v>
          </cell>
          <cell r="I32">
            <v>131.24208268000001</v>
          </cell>
          <cell r="J32">
            <v>129.22986659</v>
          </cell>
          <cell r="K32">
            <v>131.37397390078803</v>
          </cell>
        </row>
        <row r="33">
          <cell r="H33">
            <v>1.215323835</v>
          </cell>
          <cell r="I33">
            <v>-1.295712991</v>
          </cell>
          <cell r="J33">
            <v>1.969436746</v>
          </cell>
          <cell r="K33">
            <v>-0.13745789565888428</v>
          </cell>
        </row>
        <row r="34">
          <cell r="H34">
            <v>8.7214913880000005</v>
          </cell>
          <cell r="I34">
            <v>8.947253602</v>
          </cell>
          <cell r="J34">
            <v>8.6723262309999996</v>
          </cell>
          <cell r="K34">
            <v>9.0095500847021679</v>
          </cell>
        </row>
        <row r="35">
          <cell r="H35">
            <v>8.1704356409999992</v>
          </cell>
          <cell r="I35">
            <v>9.1510124919999996</v>
          </cell>
          <cell r="J35">
            <v>9.3771168150000008</v>
          </cell>
          <cell r="K35">
            <v>10.728761417499742</v>
          </cell>
        </row>
        <row r="36">
          <cell r="H36">
            <v>-0.55105574599999996</v>
          </cell>
          <cell r="I36">
            <v>0.203758889</v>
          </cell>
          <cell r="J36">
            <v>0.70479058400000005</v>
          </cell>
          <cell r="K36">
            <v>1.7192113327975767</v>
          </cell>
        </row>
        <row r="37">
          <cell r="H37">
            <v>133.179462422</v>
          </cell>
          <cell r="I37">
            <v>141.48504927499999</v>
          </cell>
          <cell r="J37">
            <v>135.93275607499999</v>
          </cell>
          <cell r="K37">
            <v>140.52098188114908</v>
          </cell>
        </row>
        <row r="38">
          <cell r="H38">
            <v>133.84373051</v>
          </cell>
          <cell r="I38">
            <v>140.39309517300001</v>
          </cell>
          <cell r="J38">
            <v>138.60698340499999</v>
          </cell>
          <cell r="K38">
            <v>142.10273531828778</v>
          </cell>
        </row>
        <row r="39">
          <cell r="H39">
            <v>0.66426808800000003</v>
          </cell>
          <cell r="I39">
            <v>-1.091954101</v>
          </cell>
          <cell r="J39">
            <v>2.6742273299999999</v>
          </cell>
          <cell r="K39">
            <v>1.5817534371386881</v>
          </cell>
        </row>
        <row r="40">
          <cell r="H40">
            <v>90.319535982999994</v>
          </cell>
          <cell r="I40">
            <v>90.663425072999999</v>
          </cell>
          <cell r="J40">
            <v>92.152949145999997</v>
          </cell>
          <cell r="K40">
            <v>93.872160469797578</v>
          </cell>
        </row>
        <row r="42">
          <cell r="H42">
            <v>0.1612338068413057</v>
          </cell>
          <cell r="I42">
            <v>0.16490471554852787</v>
          </cell>
          <cell r="J42">
            <v>0.15723131736081131</v>
          </cell>
          <cell r="K42">
            <v>0.15014016946188471</v>
          </cell>
        </row>
        <row r="43">
          <cell r="H43">
            <v>8.2539059540062312E-2</v>
          </cell>
          <cell r="I43">
            <v>8.719572114644876E-2</v>
          </cell>
          <cell r="J43">
            <v>8.1211527370430747E-2</v>
          </cell>
          <cell r="K43">
            <v>7.1970425282339018E-2</v>
          </cell>
        </row>
        <row r="44">
          <cell r="H44">
            <v>0.81496073828924176</v>
          </cell>
          <cell r="I44">
            <v>0.78743309445356247</v>
          </cell>
          <cell r="J44">
            <v>0.80779339412204598</v>
          </cell>
          <cell r="K44">
            <v>0.81446495113722539</v>
          </cell>
        </row>
        <row r="45">
          <cell r="H45">
            <v>5.054527671677234</v>
          </cell>
          <cell r="I45">
            <v>4.7750793046414612</v>
          </cell>
          <cell r="J45">
            <v>5.1376113084923007</v>
          </cell>
          <cell r="K45">
            <v>5.4246971617012152</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_2012_2020"/>
      <sheetName val="Tx croiss"/>
      <sheetName val="Md€"/>
      <sheetName val="Dépliant"/>
      <sheetName val="Diffusion"/>
    </sheetNames>
    <sheetDataSet>
      <sheetData sheetId="0"/>
      <sheetData sheetId="1">
        <row r="4">
          <cell r="H4">
            <v>1.3172019855950179E-2</v>
          </cell>
          <cell r="I4">
            <v>1.8253173208249818E-2</v>
          </cell>
          <cell r="J4">
            <v>3.3412162097757214E-2</v>
          </cell>
        </row>
        <row r="5">
          <cell r="H5">
            <v>1.5488653725094892E-2</v>
          </cell>
          <cell r="I5">
            <v>1.5744228446059605E-3</v>
          </cell>
          <cell r="J5">
            <v>1.8541877777998428E-2</v>
          </cell>
        </row>
        <row r="6">
          <cell r="H6">
            <v>1.021347410289497E-2</v>
          </cell>
          <cell r="I6">
            <v>1.5748454384698629E-2</v>
          </cell>
          <cell r="J6">
            <v>1.4033651983563988E-2</v>
          </cell>
        </row>
        <row r="7">
          <cell r="H7">
            <v>-5.962908616755902E-2</v>
          </cell>
          <cell r="I7">
            <v>-8.5403620660095436E-2</v>
          </cell>
          <cell r="J7">
            <v>-6.2536207174457514E-2</v>
          </cell>
        </row>
        <row r="8">
          <cell r="H8">
            <v>1.9222298611386135E-2</v>
          </cell>
          <cell r="I8">
            <v>2.1571191624852881E-2</v>
          </cell>
          <cell r="J8">
            <v>4.26913562100244E-2</v>
          </cell>
        </row>
        <row r="9">
          <cell r="H9">
            <v>-0.16219019834592996</v>
          </cell>
          <cell r="I9">
            <v>6.3718416677960965E-2</v>
          </cell>
          <cell r="J9">
            <v>5.5109635722057071E-3</v>
          </cell>
        </row>
        <row r="10">
          <cell r="H10">
            <v>3.2205614448663544E-2</v>
          </cell>
          <cell r="I10">
            <v>-4.0414666059742643E-3</v>
          </cell>
          <cell r="J10">
            <v>2.4867211976824066E-2</v>
          </cell>
        </row>
        <row r="11">
          <cell r="H11">
            <v>4.7961095098384199E-2</v>
          </cell>
          <cell r="I11">
            <v>-4.3807710188226157E-4</v>
          </cell>
          <cell r="J11">
            <v>3.4536776018594839E-2</v>
          </cell>
        </row>
        <row r="17">
          <cell r="H17">
            <v>7.1354620976307181E-3</v>
          </cell>
          <cell r="I17">
            <v>-1.5426514608256392E-2</v>
          </cell>
          <cell r="J17">
            <v>-5.2464134412677499E-3</v>
          </cell>
        </row>
        <row r="21">
          <cell r="H21">
            <v>-2.8833633764785205E-2</v>
          </cell>
          <cell r="I21">
            <v>1.7219883686383275E-2</v>
          </cell>
          <cell r="J21">
            <v>2.5953085047234259E-2</v>
          </cell>
        </row>
        <row r="22">
          <cell r="H22">
            <v>7.0865099117120023E-2</v>
          </cell>
          <cell r="I22">
            <v>-7.0320770299893698E-2</v>
          </cell>
          <cell r="J22">
            <v>-7.3101879221625476E-2</v>
          </cell>
        </row>
        <row r="23">
          <cell r="H23">
            <v>-5.5797746708152962E-2</v>
          </cell>
          <cell r="I23">
            <v>-6.4495398302078177E-2</v>
          </cell>
          <cell r="J23">
            <v>-3.6632461558880225E-2</v>
          </cell>
        </row>
        <row r="24">
          <cell r="H24">
            <v>0.16651449400727625</v>
          </cell>
          <cell r="I24">
            <v>-0.14068133030974006</v>
          </cell>
          <cell r="J24">
            <v>-3.718939363953877E-2</v>
          </cell>
        </row>
        <row r="25">
          <cell r="H25">
            <v>0.24645017709198513</v>
          </cell>
          <cell r="I25">
            <v>-0.20381616108854816</v>
          </cell>
          <cell r="J25">
            <v>-8.2517012604082396E-2</v>
          </cell>
        </row>
        <row r="26">
          <cell r="H26">
            <v>0.13538432317736193</v>
          </cell>
          <cell r="I26">
            <v>9.553405127184611E-3</v>
          </cell>
          <cell r="J26">
            <v>7.5663372515156535E-2</v>
          </cell>
        </row>
        <row r="27">
          <cell r="H27">
            <v>0.11854622025065598</v>
          </cell>
          <cell r="I27">
            <v>1.952347563527379E-2</v>
          </cell>
          <cell r="J27">
            <v>9.4921661997185547E-2</v>
          </cell>
        </row>
        <row r="28">
          <cell r="H28">
            <v>0.16935478130737991</v>
          </cell>
          <cell r="I28">
            <v>-1.9814574777454408E-2</v>
          </cell>
          <cell r="J28">
            <v>7.1191577266005668E-2</v>
          </cell>
        </row>
        <row r="29">
          <cell r="H29">
            <v>8.42144607896822E-2</v>
          </cell>
          <cell r="I29">
            <v>0.20874005128870832</v>
          </cell>
          <cell r="J29">
            <v>-0.33305999650904006</v>
          </cell>
        </row>
        <row r="30">
          <cell r="H30">
            <v>0.11149461372395719</v>
          </cell>
          <cell r="I30">
            <v>-3.4714387366432065E-2</v>
          </cell>
          <cell r="J30">
            <v>6.4478695259668761E-2</v>
          </cell>
        </row>
        <row r="31">
          <cell r="H31">
            <v>6.0663007853934969E-2</v>
          </cell>
          <cell r="I31">
            <v>0.10511352398726603</v>
          </cell>
          <cell r="J31">
            <v>5.1895830476813787E-2</v>
          </cell>
        </row>
        <row r="32">
          <cell r="H32">
            <v>0.13077148946622552</v>
          </cell>
          <cell r="I32">
            <v>-7.2201194765207033E-2</v>
          </cell>
          <cell r="J32">
            <v>0.15921382107922644</v>
          </cell>
        </row>
        <row r="33">
          <cell r="H33">
            <v>0.17106323387708811</v>
          </cell>
          <cell r="I33">
            <v>-0.21832609898566291</v>
          </cell>
          <cell r="J33">
            <v>-0.22148278608701111</v>
          </cell>
        </row>
        <row r="34">
          <cell r="H34">
            <v>3.0416118854164731E-2</v>
          </cell>
          <cell r="I34">
            <v>1.6900591521949115E-2</v>
          </cell>
          <cell r="J34">
            <v>3.9933636284707363E-2</v>
          </cell>
        </row>
        <row r="35">
          <cell r="H35">
            <v>3.496704312742982E-2</v>
          </cell>
          <cell r="I35">
            <v>-5.1887134426372716E-3</v>
          </cell>
          <cell r="J35">
            <v>2.6304811667646089E-2</v>
          </cell>
        </row>
        <row r="37">
          <cell r="H37">
            <v>5.2362226058179751E-2</v>
          </cell>
          <cell r="I37">
            <v>-3.3893307039412068E-2</v>
          </cell>
          <cell r="J37">
            <v>2.5994255310836101E-2</v>
          </cell>
        </row>
        <row r="38">
          <cell r="H38">
            <v>-2.2019515287486469E-2</v>
          </cell>
          <cell r="I38">
            <v>0.72340326167190638</v>
          </cell>
          <cell r="J38">
            <v>0.15460926252175833</v>
          </cell>
        </row>
        <row r="40">
          <cell r="H40">
            <v>3.1463766687093608E-2</v>
          </cell>
          <cell r="I40">
            <v>1.4426700080398147E-2</v>
          </cell>
          <cell r="J40">
            <v>3.9287064114352344E-2</v>
          </cell>
        </row>
        <row r="41">
          <cell r="H41">
            <v>3.2873470403726568E-2</v>
          </cell>
          <cell r="I41">
            <v>2.0155748237800974E-2</v>
          </cell>
          <cell r="J41">
            <v>3.3844629266608806E-2</v>
          </cell>
        </row>
        <row r="43">
          <cell r="H43">
            <v>-2.5446494894133198E-2</v>
          </cell>
          <cell r="I43">
            <v>3.1965350986431273E-2</v>
          </cell>
          <cell r="J43">
            <v>4.5916158072357049E-2</v>
          </cell>
        </row>
        <row r="45">
          <cell r="H45">
            <v>1.6150904803317336</v>
          </cell>
          <cell r="I45">
            <v>-1.9245022963624154</v>
          </cell>
          <cell r="J45">
            <v>-0.73285098940100712</v>
          </cell>
        </row>
        <row r="46">
          <cell r="H46">
            <v>1.5152626191636127</v>
          </cell>
          <cell r="I46">
            <v>-1.7682849174229935</v>
          </cell>
          <cell r="J46">
            <v>-0.73841075171572768</v>
          </cell>
        </row>
        <row r="47">
          <cell r="H47">
            <v>-2.8511971234090994</v>
          </cell>
          <cell r="I47">
            <v>1.7424535596118285</v>
          </cell>
          <cell r="J47">
            <v>1.0256621897070828</v>
          </cell>
        </row>
        <row r="48">
          <cell r="H48">
            <v>-0.67677257380919409</v>
          </cell>
          <cell r="I48">
            <v>0.69030250115048686</v>
          </cell>
          <cell r="J48">
            <v>0.35615209172205731</v>
          </cell>
        </row>
      </sheetData>
      <sheetData sheetId="2">
        <row r="4">
          <cell r="H4">
            <v>57.279889996000001</v>
          </cell>
          <cell r="I4">
            <v>56.008894472000001</v>
          </cell>
          <cell r="J4">
            <v>57.031234523999998</v>
          </cell>
          <cell r="K4">
            <v>58.9367713765511</v>
          </cell>
        </row>
        <row r="5">
          <cell r="H5">
            <v>3.7325609219999998</v>
          </cell>
          <cell r="I5">
            <v>3.6877735989999998</v>
          </cell>
          <cell r="J5">
            <v>3.6935797140000002</v>
          </cell>
          <cell r="K5">
            <v>3.7620656176202822</v>
          </cell>
        </row>
        <row r="6">
          <cell r="H6">
            <v>11.919630851999999</v>
          </cell>
          <cell r="I6">
            <v>11.848654696000001</v>
          </cell>
          <cell r="J6">
            <v>12.035252694</v>
          </cell>
          <cell r="K6">
            <v>12.204151241841846</v>
          </cell>
        </row>
        <row r="7">
          <cell r="H7">
            <v>0.73310714300000002</v>
          </cell>
          <cell r="I7">
            <v>0.68939263399999995</v>
          </cell>
          <cell r="J7">
            <v>0.63051600699999999</v>
          </cell>
          <cell r="K7">
            <v>0.59108592735943633</v>
          </cell>
        </row>
        <row r="8">
          <cell r="H8">
            <v>40.006197301</v>
          </cell>
          <cell r="I8">
            <v>39.055996843000003</v>
          </cell>
          <cell r="J8">
            <v>39.898481234999998</v>
          </cell>
          <cell r="K8">
            <v>41.601801509642357</v>
          </cell>
        </row>
        <row r="9">
          <cell r="H9">
            <v>0.88839377600000002</v>
          </cell>
          <cell r="I9">
            <v>0.72707669799999997</v>
          </cell>
          <cell r="J9">
            <v>0.77340487400000002</v>
          </cell>
          <cell r="K9">
            <v>0.77766708008718033</v>
          </cell>
        </row>
        <row r="10">
          <cell r="H10">
            <v>65.062897629000005</v>
          </cell>
          <cell r="I10">
            <v>65.147502298000006</v>
          </cell>
          <cell r="J10">
            <v>64.884210843000005</v>
          </cell>
          <cell r="K10">
            <v>66.497700267981841</v>
          </cell>
        </row>
        <row r="11">
          <cell r="H11">
            <v>47.283314546</v>
          </cell>
          <cell r="I11">
            <v>47.668670446999997</v>
          </cell>
          <cell r="J11">
            <v>47.647787893999997</v>
          </cell>
          <cell r="K11">
            <v>49.293388872276594</v>
          </cell>
        </row>
        <row r="17">
          <cell r="H17">
            <v>10.360936806</v>
          </cell>
          <cell r="I17">
            <v>10.434123202</v>
          </cell>
          <cell r="J17">
            <v>10.273161048</v>
          </cell>
          <cell r="K17">
            <v>10.219263797793465</v>
          </cell>
        </row>
        <row r="21">
          <cell r="H21">
            <v>4.8092827720000004</v>
          </cell>
          <cell r="I21">
            <v>4.5966164139999997</v>
          </cell>
          <cell r="J21">
            <v>4.675769614</v>
          </cell>
          <cell r="K21">
            <v>4.7971202604534158</v>
          </cell>
        </row>
        <row r="22">
          <cell r="H22">
            <v>0.434893737</v>
          </cell>
          <cell r="I22">
            <v>0.46508005899999999</v>
          </cell>
          <cell r="J22">
            <v>0.43237527100000001</v>
          </cell>
          <cell r="K22">
            <v>0.40076782616094042</v>
          </cell>
        </row>
        <row r="23">
          <cell r="H23">
            <v>2.1744697660000001</v>
          </cell>
          <cell r="I23">
            <v>1.983012174</v>
          </cell>
          <cell r="J23">
            <v>1.855117014</v>
          </cell>
          <cell r="K23">
            <v>1.7871595112974203</v>
          </cell>
        </row>
        <row r="24">
          <cell r="H24">
            <v>7.7830076330000004</v>
          </cell>
          <cell r="I24">
            <v>9.1386078249999994</v>
          </cell>
          <cell r="J24">
            <v>7.8529763189999997</v>
          </cell>
          <cell r="K24">
            <v>7.5609288914307324</v>
          </cell>
        </row>
        <row r="25">
          <cell r="H25">
            <v>4.5565050610000002</v>
          </cell>
          <cell r="I25">
            <v>5.7431583970000002</v>
          </cell>
          <cell r="J25">
            <v>4.5726098999999998</v>
          </cell>
          <cell r="K25">
            <v>4.195291791248148</v>
          </cell>
        </row>
        <row r="26">
          <cell r="H26">
            <v>9.2792336720000002</v>
          </cell>
          <cell r="I26">
            <v>10.310968151000001</v>
          </cell>
          <cell r="J26">
            <v>10.409473007000001</v>
          </cell>
          <cell r="K26">
            <v>11.197088840815107</v>
          </cell>
        </row>
        <row r="27">
          <cell r="H27">
            <v>5.7734295099999997</v>
          </cell>
          <cell r="I27">
            <v>6.4078527479999998</v>
          </cell>
          <cell r="J27">
            <v>6.5329563049999999</v>
          </cell>
          <cell r="K27">
            <v>7.1530753752255922</v>
          </cell>
        </row>
        <row r="28">
          <cell r="H28">
            <v>3.2849073010000001</v>
          </cell>
          <cell r="I28">
            <v>3.6811121519999999</v>
          </cell>
          <cell r="J28">
            <v>3.6081724799999999</v>
          </cell>
          <cell r="K28">
            <v>3.8650439698989953</v>
          </cell>
        </row>
        <row r="29">
          <cell r="H29">
            <v>0.22089686</v>
          </cell>
          <cell r="I29">
            <v>0.22200325100000001</v>
          </cell>
          <cell r="J29">
            <v>0.26834422099999999</v>
          </cell>
          <cell r="K29">
            <v>0.17896949569051893</v>
          </cell>
        </row>
        <row r="30">
          <cell r="H30">
            <v>2.4850864559999999</v>
          </cell>
          <cell r="I30">
            <v>2.531365283</v>
          </cell>
          <cell r="J30">
            <v>2.4434904880000001</v>
          </cell>
          <cell r="K30">
            <v>2.6010435665456515</v>
          </cell>
        </row>
        <row r="31">
          <cell r="H31">
            <v>0.84010630900000005</v>
          </cell>
          <cell r="I31">
            <v>0.88541745599999999</v>
          </cell>
          <cell r="J31">
            <v>0.97848680499999996</v>
          </cell>
          <cell r="K31">
            <v>1.0292661903560791</v>
          </cell>
        </row>
        <row r="32">
          <cell r="H32">
            <v>1.2113036660000001</v>
          </cell>
          <cell r="I32">
            <v>1.2209364579999999</v>
          </cell>
          <cell r="J32">
            <v>1.1327833869999999</v>
          </cell>
          <cell r="K32">
            <v>1.3131381584993382</v>
          </cell>
        </row>
        <row r="33">
          <cell r="H33">
            <v>0.433676479</v>
          </cell>
          <cell r="I33">
            <v>0.425011368</v>
          </cell>
          <cell r="J33">
            <v>0.33222029400000003</v>
          </cell>
          <cell r="K33">
            <v>0.25863921769023407</v>
          </cell>
        </row>
        <row r="34">
          <cell r="H34">
            <v>66.559123669000002</v>
          </cell>
          <cell r="I34">
            <v>66.319862623999995</v>
          </cell>
          <cell r="J34">
            <v>67.440707532000005</v>
          </cell>
          <cell r="K34">
            <v>70.133860217366205</v>
          </cell>
        </row>
        <row r="35">
          <cell r="H35">
            <v>67.547984084999996</v>
          </cell>
          <cell r="I35">
            <v>67.678867581000006</v>
          </cell>
          <cell r="J35">
            <v>67.327701331</v>
          </cell>
          <cell r="K35">
            <v>69.098743834527482</v>
          </cell>
        </row>
        <row r="36">
          <cell r="H36">
            <v>0.98886041599999996</v>
          </cell>
          <cell r="I36">
            <v>1.359004957</v>
          </cell>
          <cell r="J36">
            <v>-0.1130062</v>
          </cell>
          <cell r="K36">
            <v>-1.0351163828387298</v>
          </cell>
        </row>
        <row r="37">
          <cell r="H37">
            <v>3.2265025710000002</v>
          </cell>
          <cell r="I37">
            <v>3.395449428</v>
          </cell>
          <cell r="J37">
            <v>3.2803664179999998</v>
          </cell>
          <cell r="K37">
            <v>3.3656371001825849</v>
          </cell>
        </row>
        <row r="38">
          <cell r="H38">
            <v>2.494007533</v>
          </cell>
          <cell r="I38">
            <v>2.4390906960000001</v>
          </cell>
          <cell r="J38">
            <v>4.2035368609999999</v>
          </cell>
          <cell r="K38">
            <v>4.8534425950622371</v>
          </cell>
        </row>
        <row r="39">
          <cell r="H39">
            <v>-0.73249503699999996</v>
          </cell>
          <cell r="I39">
            <v>-0.95635873100000002</v>
          </cell>
          <cell r="J39">
            <v>0.92317044199999998</v>
          </cell>
          <cell r="K39">
            <v>1.487805494879652</v>
          </cell>
        </row>
        <row r="40">
          <cell r="H40">
            <v>69.785626239999999</v>
          </cell>
          <cell r="I40">
            <v>69.715312053000005</v>
          </cell>
          <cell r="J40">
            <v>70.721073950999994</v>
          </cell>
          <cell r="K40">
            <v>73.499497317548801</v>
          </cell>
        </row>
        <row r="41">
          <cell r="H41">
            <v>70.041991619000001</v>
          </cell>
          <cell r="I41">
            <v>70.117958278000003</v>
          </cell>
          <cell r="J41">
            <v>71.531238192000004</v>
          </cell>
          <cell r="K41">
            <v>73.952186429589716</v>
          </cell>
        </row>
        <row r="42">
          <cell r="H42">
            <v>0.25636537799999998</v>
          </cell>
          <cell r="I42">
            <v>0.40264622500000002</v>
          </cell>
          <cell r="J42">
            <v>0.81016424099999995</v>
          </cell>
          <cell r="K42">
            <v>0.45268911204092405</v>
          </cell>
        </row>
        <row r="43">
          <cell r="H43">
            <v>32.218833494000002</v>
          </cell>
          <cell r="I43">
            <v>31.398977112000001</v>
          </cell>
          <cell r="J43">
            <v>32.402656436000001</v>
          </cell>
          <cell r="K43">
            <v>33.890461930879653</v>
          </cell>
        </row>
        <row r="45">
          <cell r="H45">
            <v>0.11962282524488946</v>
          </cell>
          <cell r="I45">
            <v>0.14027564377215657</v>
          </cell>
          <cell r="J45">
            <v>0.1210306208085324</v>
          </cell>
          <cell r="K45">
            <v>0.11370211091452233</v>
          </cell>
        </row>
        <row r="46">
          <cell r="H46">
            <v>7.0032310687759211E-2</v>
          </cell>
          <cell r="I46">
            <v>8.8156233077508361E-2</v>
          </cell>
          <cell r="J46">
            <v>7.0473383903278425E-2</v>
          </cell>
          <cell r="K46">
            <v>6.3089276386121135E-2</v>
          </cell>
        </row>
        <row r="47">
          <cell r="H47">
            <v>0.49519518294001308</v>
          </cell>
          <cell r="I47">
            <v>0.48196747387756617</v>
          </cell>
          <cell r="J47">
            <v>0.49939200947368451</v>
          </cell>
          <cell r="K47">
            <v>0.50964863137075533</v>
          </cell>
        </row>
        <row r="48">
          <cell r="H48">
            <v>4.1396379154752401</v>
          </cell>
          <cell r="I48">
            <v>3.435860003326054</v>
          </cell>
          <cell r="J48">
            <v>4.1261625044765404</v>
          </cell>
          <cell r="K48">
            <v>4.4823145961985977</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_2012_2020"/>
      <sheetName val="tx croiss"/>
      <sheetName val="Md€"/>
      <sheetName val="Dépliant"/>
      <sheetName val="Diffusion"/>
    </sheetNames>
    <sheetDataSet>
      <sheetData sheetId="0"/>
      <sheetData sheetId="1">
        <row r="4">
          <cell r="H4">
            <v>1.2440950517514482E-2</v>
          </cell>
          <cell r="I4">
            <v>-3.2291864382272273E-2</v>
          </cell>
          <cell r="J4">
            <v>2.2559939847790256E-2</v>
          </cell>
        </row>
        <row r="5">
          <cell r="H5">
            <v>3.8912664914653394E-2</v>
          </cell>
          <cell r="I5">
            <v>2.931084360444669E-2</v>
          </cell>
          <cell r="J5">
            <v>5.8885597683845159E-2</v>
          </cell>
        </row>
        <row r="6">
          <cell r="H6">
            <v>2.343251160276294E-2</v>
          </cell>
          <cell r="I6">
            <v>1.8687767108066522E-2</v>
          </cell>
          <cell r="J6">
            <v>2.0157589805554377E-2</v>
          </cell>
        </row>
        <row r="7">
          <cell r="H7">
            <v>-2.337623356188101E-2</v>
          </cell>
          <cell r="I7">
            <v>-3.7709864233482659E-2</v>
          </cell>
          <cell r="J7">
            <v>-2.0320006025628334E-2</v>
          </cell>
        </row>
        <row r="8">
          <cell r="H8">
            <v>6.6591828146445042E-3</v>
          </cell>
          <cell r="I8">
            <v>-7.4845603943626049E-2</v>
          </cell>
          <cell r="J8">
            <v>1.7106725411322188E-2</v>
          </cell>
        </row>
        <row r="9">
          <cell r="H9">
            <v>-0.12921722074128161</v>
          </cell>
          <cell r="I9">
            <v>0.68516352023144544</v>
          </cell>
          <cell r="J9">
            <v>-6.877127032517838E-2</v>
          </cell>
        </row>
        <row r="10">
          <cell r="H10">
            <v>3.506929778166934E-2</v>
          </cell>
          <cell r="I10">
            <v>-7.3070361713576726E-2</v>
          </cell>
          <cell r="J10">
            <v>7.5976330252989221E-3</v>
          </cell>
        </row>
        <row r="11">
          <cell r="H11">
            <v>2.6495464783064415E-2</v>
          </cell>
          <cell r="I11">
            <v>-9.7846845762129542E-2</v>
          </cell>
          <cell r="J11">
            <v>-1.5170194357571831E-2</v>
          </cell>
        </row>
        <row r="17">
          <cell r="H17">
            <v>-3.4448488626247942E-2</v>
          </cell>
          <cell r="I17">
            <v>3.9820085796929305E-2</v>
          </cell>
          <cell r="J17">
            <v>7.1404081343926284E-2</v>
          </cell>
        </row>
        <row r="21">
          <cell r="H21">
            <v>0.19742211581453462</v>
          </cell>
          <cell r="I21">
            <v>0.10700222240423973</v>
          </cell>
          <cell r="J21">
            <v>0.18514409271202448</v>
          </cell>
        </row>
        <row r="22">
          <cell r="H22">
            <v>0.2484763265811154</v>
          </cell>
          <cell r="I22">
            <v>-0.13348117042472729</v>
          </cell>
          <cell r="J22">
            <v>-0.18720302385971754</v>
          </cell>
        </row>
        <row r="23">
          <cell r="H23">
            <v>9.5017822385142336E-2</v>
          </cell>
          <cell r="I23">
            <v>-1.1405301448529026E-2</v>
          </cell>
          <cell r="J23">
            <v>-1.4052523328117905E-2</v>
          </cell>
        </row>
        <row r="24">
          <cell r="H24">
            <v>0.12285281523774771</v>
          </cell>
          <cell r="I24">
            <v>-0.21570934411541876</v>
          </cell>
          <cell r="J24">
            <v>-5.6978631822733994E-2</v>
          </cell>
        </row>
        <row r="25">
          <cell r="H25">
            <v>0.25288398673667478</v>
          </cell>
          <cell r="I25">
            <v>-0.41405113117515346</v>
          </cell>
          <cell r="J25">
            <v>-8.5450440743038314E-2</v>
          </cell>
        </row>
        <row r="26">
          <cell r="H26">
            <v>0.1054332413661454</v>
          </cell>
          <cell r="I26">
            <v>0.14249015390468767</v>
          </cell>
          <cell r="J26">
            <v>0.12310063636574498</v>
          </cell>
        </row>
        <row r="27">
          <cell r="H27">
            <v>5.8352852661752497E-2</v>
          </cell>
          <cell r="I27">
            <v>-3.7603196881998757E-2</v>
          </cell>
          <cell r="J27">
            <v>0.10834275647426317</v>
          </cell>
        </row>
        <row r="28">
          <cell r="H28">
            <v>0.12444950906585417</v>
          </cell>
          <cell r="I28">
            <v>0.19772794764730306</v>
          </cell>
          <cell r="J28">
            <v>0.11436002263290423</v>
          </cell>
        </row>
        <row r="29">
          <cell r="H29">
            <v>0.16657400690830282</v>
          </cell>
          <cell r="I29">
            <v>0.52089722251003812</v>
          </cell>
          <cell r="J29">
            <v>0.26521384623342059</v>
          </cell>
        </row>
        <row r="30">
          <cell r="H30">
            <v>0.10119552933504505</v>
          </cell>
          <cell r="I30">
            <v>0.13903062962381285</v>
          </cell>
          <cell r="J30">
            <v>0.23830407649980256</v>
          </cell>
        </row>
        <row r="31">
          <cell r="H31">
            <v>-0.10325155705078237</v>
          </cell>
          <cell r="I31">
            <v>9.2287745432297896E-3</v>
          </cell>
          <cell r="J31">
            <v>-1.4116933788255515E-2</v>
          </cell>
        </row>
        <row r="32">
          <cell r="H32">
            <v>0.14392598731837314</v>
          </cell>
          <cell r="I32">
            <v>0.15947096677700912</v>
          </cell>
          <cell r="J32">
            <v>0.16900233160740985</v>
          </cell>
        </row>
        <row r="33">
          <cell r="H33">
            <v>6.2248283658334902E-2</v>
          </cell>
          <cell r="I33">
            <v>0.12417615142860128</v>
          </cell>
          <cell r="J33">
            <v>0.9926118831192221</v>
          </cell>
        </row>
        <row r="34">
          <cell r="H34">
            <v>4.1326655557137659E-2</v>
          </cell>
          <cell r="I34">
            <v>2.5342075643699502E-2</v>
          </cell>
          <cell r="J34">
            <v>5.9500811299494138E-2</v>
          </cell>
        </row>
        <row r="35">
          <cell r="H35">
            <v>4.3696934479005467E-2</v>
          </cell>
          <cell r="I35">
            <v>-4.3872516225562874E-2</v>
          </cell>
          <cell r="J35">
            <v>4.5432083615666308E-2</v>
          </cell>
        </row>
        <row r="37">
          <cell r="H37">
            <v>-0.10146258550593013</v>
          </cell>
          <cell r="I37">
            <v>0.26138089506683126</v>
          </cell>
          <cell r="J37">
            <v>-2.5164883088621304E-2</v>
          </cell>
        </row>
        <row r="38">
          <cell r="H38">
            <v>-0.24655068484357001</v>
          </cell>
          <cell r="I38">
            <v>1.3618576693534958</v>
          </cell>
          <cell r="J38">
            <v>0.13979923576709719</v>
          </cell>
        </row>
        <row r="40">
          <cell r="H40">
            <v>3.2585375969262032E-2</v>
          </cell>
          <cell r="I40">
            <v>3.7916066934341464E-2</v>
          </cell>
          <cell r="J40">
            <v>5.4019541085772671E-2</v>
          </cell>
        </row>
        <row r="41">
          <cell r="H41">
            <v>2.1267436267491835E-2</v>
          </cell>
          <cell r="I41">
            <v>3.627082049139374E-2</v>
          </cell>
          <cell r="J41">
            <v>5.7694237207273513E-2</v>
          </cell>
        </row>
        <row r="43">
          <cell r="H43">
            <v>6.6192492080261456E-3</v>
          </cell>
          <cell r="I43">
            <v>8.9754105487291902E-2</v>
          </cell>
          <cell r="J43">
            <v>0.10304867675695273</v>
          </cell>
        </row>
        <row r="45">
          <cell r="H45">
            <v>1.7381235471547711</v>
          </cell>
          <cell r="I45">
            <v>-3.4212275419630291</v>
          </cell>
          <cell r="J45">
            <v>-1.2056091941131579</v>
          </cell>
        </row>
        <row r="46">
          <cell r="H46">
            <v>2.7301448179151948</v>
          </cell>
          <cell r="I46">
            <v>-5.776868693183121</v>
          </cell>
          <cell r="J46">
            <v>-0.91673239477862012</v>
          </cell>
        </row>
        <row r="47">
          <cell r="H47">
            <v>-2.7297294724385246</v>
          </cell>
          <cell r="I47">
            <v>16.965814900823172</v>
          </cell>
          <cell r="J47">
            <v>10.756651927927297</v>
          </cell>
        </row>
        <row r="48">
          <cell r="H48">
            <v>-0.50162325523309725</v>
          </cell>
          <cell r="I48">
            <v>1.6919734432196725</v>
          </cell>
          <cell r="J48">
            <v>1.0243193374234769</v>
          </cell>
        </row>
      </sheetData>
      <sheetData sheetId="2">
        <row r="4">
          <cell r="H4">
            <v>22.260469858</v>
          </cell>
          <cell r="I4">
            <v>22.537411261999999</v>
          </cell>
          <cell r="J4">
            <v>21.809636233999999</v>
          </cell>
          <cell r="K4">
            <v>22.301660315541227</v>
          </cell>
        </row>
        <row r="5">
          <cell r="H5">
            <v>3.582666551</v>
          </cell>
          <cell r="I5">
            <v>3.722077654</v>
          </cell>
          <cell r="J5">
            <v>3.8311748900000002</v>
          </cell>
          <cell r="K5">
            <v>4.0567759132289893</v>
          </cell>
        </row>
        <row r="6">
          <cell r="H6">
            <v>3.953895535</v>
          </cell>
          <cell r="I6">
            <v>4.0465452380000002</v>
          </cell>
          <cell r="J6">
            <v>4.1221661330000003</v>
          </cell>
          <cell r="K6">
            <v>4.2052590670193624</v>
          </cell>
        </row>
        <row r="7">
          <cell r="H7">
            <v>0.60058498999999999</v>
          </cell>
          <cell r="I7">
            <v>0.58654557500000004</v>
          </cell>
          <cell r="J7">
            <v>0.56442702099999997</v>
          </cell>
          <cell r="K7">
            <v>0.5529578605322526</v>
          </cell>
        </row>
        <row r="8">
          <cell r="H8">
            <v>13.864780645</v>
          </cell>
          <cell r="I8">
            <v>13.957108754</v>
          </cell>
          <cell r="J8">
            <v>12.912480520000001</v>
          </cell>
          <cell r="K8">
            <v>13.133370778634687</v>
          </cell>
        </row>
        <row r="9">
          <cell r="H9">
            <v>0.25854213399999998</v>
          </cell>
          <cell r="I9">
            <v>0.22513403800000001</v>
          </cell>
          <cell r="J9">
            <v>0.37938766800000001</v>
          </cell>
          <cell r="K9">
            <v>0.35329669612593301</v>
          </cell>
        </row>
        <row r="10">
          <cell r="H10">
            <v>27.998650076000001</v>
          </cell>
          <cell r="I10">
            <v>28.980543073</v>
          </cell>
          <cell r="J10">
            <v>26.862924308</v>
          </cell>
          <cell r="K10">
            <v>27.067018948878566</v>
          </cell>
        </row>
        <row r="11">
          <cell r="H11">
            <v>23.803635534000001</v>
          </cell>
          <cell r="I11">
            <v>24.434323921000001</v>
          </cell>
          <cell r="J11">
            <v>22.043502397000001</v>
          </cell>
          <cell r="K11">
            <v>21.709098181315909</v>
          </cell>
        </row>
        <row r="17">
          <cell r="H17">
            <v>1.923293028</v>
          </cell>
          <cell r="I17">
            <v>1.8570384900000001</v>
          </cell>
          <cell r="J17">
            <v>1.9309859220000001</v>
          </cell>
          <cell r="K17">
            <v>2.0688661978484646</v>
          </cell>
        </row>
        <row r="21">
          <cell r="H21">
            <v>1.7666292480000001</v>
          </cell>
          <cell r="I21">
            <v>2.115400932</v>
          </cell>
          <cell r="J21">
            <v>2.3417535329999999</v>
          </cell>
          <cell r="K21">
            <v>2.7753153662224626</v>
          </cell>
        </row>
        <row r="22">
          <cell r="H22">
            <v>0.13485534199999999</v>
          </cell>
          <cell r="I22">
            <v>0.168363702</v>
          </cell>
          <cell r="J22">
            <v>0.14589031799999999</v>
          </cell>
          <cell r="K22">
            <v>0.11857920931854422</v>
          </cell>
        </row>
        <row r="23">
          <cell r="H23">
            <v>0.370236921</v>
          </cell>
          <cell r="I23">
            <v>0.40541602700000001</v>
          </cell>
          <cell r="J23">
            <v>0.40079213499999999</v>
          </cell>
          <cell r="K23">
            <v>0.39515999417318631</v>
          </cell>
        </row>
        <row r="24">
          <cell r="H24">
            <v>5.738180217</v>
          </cell>
          <cell r="I24">
            <v>6.4431318109999998</v>
          </cell>
          <cell r="J24">
            <v>5.0532880740000001</v>
          </cell>
          <cell r="K24">
            <v>4.7653586333373417</v>
          </cell>
        </row>
        <row r="25">
          <cell r="H25">
            <v>3.6324951209999998</v>
          </cell>
          <cell r="I25">
            <v>4.5510949690000002</v>
          </cell>
          <cell r="J25">
            <v>2.6667089490000002</v>
          </cell>
          <cell r="K25">
            <v>2.4388374939745456</v>
          </cell>
        </row>
        <row r="26">
          <cell r="H26">
            <v>10.030316827</v>
          </cell>
          <cell r="I26">
            <v>11.087845642</v>
          </cell>
          <cell r="J26">
            <v>12.667754474000001</v>
          </cell>
          <cell r="K26">
            <v>14.227163111074413</v>
          </cell>
        </row>
        <row r="27">
          <cell r="H27">
            <v>3.196054717</v>
          </cell>
          <cell r="I27">
            <v>3.3825536270000001</v>
          </cell>
          <cell r="J27">
            <v>3.255358797</v>
          </cell>
          <cell r="K27">
            <v>3.608053342379721</v>
          </cell>
        </row>
        <row r="28">
          <cell r="H28">
            <v>6.347387683</v>
          </cell>
          <cell r="I28">
            <v>7.137316964</v>
          </cell>
          <cell r="J28">
            <v>8.5485639990000006</v>
          </cell>
          <cell r="K28">
            <v>9.5261779714044703</v>
          </cell>
        </row>
        <row r="29">
          <cell r="H29">
            <v>0.48687442600000003</v>
          </cell>
          <cell r="I29">
            <v>0.56797505000000004</v>
          </cell>
          <cell r="J29">
            <v>0.86383167599999999</v>
          </cell>
          <cell r="K29">
            <v>1.0929317972902219</v>
          </cell>
        </row>
        <row r="30">
          <cell r="H30">
            <v>4.2011840720000002</v>
          </cell>
          <cell r="I30">
            <v>4.6263251179999996</v>
          </cell>
          <cell r="J30">
            <v>5.269526012</v>
          </cell>
          <cell r="K30">
            <v>6.5252755418813475</v>
          </cell>
        </row>
        <row r="31">
          <cell r="H31">
            <v>0.57174291300000002</v>
          </cell>
          <cell r="I31">
            <v>0.51270956700000003</v>
          </cell>
          <cell r="J31">
            <v>0.51744124800000002</v>
          </cell>
          <cell r="K31">
            <v>0.51013656416267172</v>
          </cell>
        </row>
        <row r="32">
          <cell r="H32">
            <v>3.1617919909999999</v>
          </cell>
          <cell r="I32">
            <v>3.6168560250000001</v>
          </cell>
          <cell r="J32">
            <v>4.1936395519999996</v>
          </cell>
          <cell r="K32">
            <v>4.9023744142090537</v>
          </cell>
        </row>
        <row r="33">
          <cell r="H33">
            <v>0.46764916699999998</v>
          </cell>
          <cell r="I33">
            <v>0.49675952499999998</v>
          </cell>
          <cell r="J33">
            <v>0.558445211</v>
          </cell>
          <cell r="K33">
            <v>1.1127645635096213</v>
          </cell>
        </row>
        <row r="34">
          <cell r="H34">
            <v>32.290786685</v>
          </cell>
          <cell r="I34">
            <v>33.625256903999997</v>
          </cell>
          <cell r="J34">
            <v>34.477390708000001</v>
          </cell>
          <cell r="K34">
            <v>36.528823426615638</v>
          </cell>
        </row>
        <row r="35">
          <cell r="H35">
            <v>32.199834148000001</v>
          </cell>
          <cell r="I35">
            <v>33.606868190999997</v>
          </cell>
          <cell r="J35">
            <v>32.132450321</v>
          </cell>
          <cell r="K35">
            <v>33.592294490759912</v>
          </cell>
        </row>
        <row r="36">
          <cell r="H36">
            <v>-9.0952536E-2</v>
          </cell>
          <cell r="I36">
            <v>-1.8388712000000002E-2</v>
          </cell>
          <cell r="J36">
            <v>-2.3449403869999998</v>
          </cell>
          <cell r="K36">
            <v>-2.9365289358557245</v>
          </cell>
        </row>
        <row r="37">
          <cell r="H37">
            <v>2.1056850950000001</v>
          </cell>
          <cell r="I37">
            <v>1.8920368409999999</v>
          </cell>
          <cell r="J37">
            <v>2.3865791239999998</v>
          </cell>
          <cell r="K37">
            <v>2.326521139362796</v>
          </cell>
        </row>
        <row r="38">
          <cell r="H38">
            <v>2.696703716</v>
          </cell>
          <cell r="I38">
            <v>2.031829568</v>
          </cell>
          <cell r="J38">
            <v>4.7988922479999996</v>
          </cell>
          <cell r="K38">
            <v>5.4697737167990477</v>
          </cell>
        </row>
        <row r="39">
          <cell r="H39">
            <v>0.59101862000000005</v>
          </cell>
          <cell r="I39">
            <v>0.13979272600000001</v>
          </cell>
          <cell r="J39">
            <v>2.4123131230000001</v>
          </cell>
          <cell r="K39">
            <v>3.1432525774362516</v>
          </cell>
        </row>
        <row r="40">
          <cell r="H40">
            <v>34.396471781000002</v>
          </cell>
          <cell r="I40">
            <v>35.517293746</v>
          </cell>
          <cell r="J40">
            <v>36.863969832999999</v>
          </cell>
          <cell r="K40">
            <v>38.855344565978434</v>
          </cell>
        </row>
        <row r="41">
          <cell r="H41">
            <v>34.896537864999999</v>
          </cell>
          <cell r="I41">
            <v>35.638697759999999</v>
          </cell>
          <cell r="J41">
            <v>36.931342569000002</v>
          </cell>
          <cell r="K41">
            <v>39.062068207558958</v>
          </cell>
        </row>
        <row r="42">
          <cell r="H42">
            <v>0.50006608299999999</v>
          </cell>
          <cell r="I42">
            <v>0.12140401300000001</v>
          </cell>
          <cell r="J42">
            <v>6.7372736000000003E-2</v>
          </cell>
          <cell r="K42">
            <v>0.20672364158052825</v>
          </cell>
        </row>
        <row r="43">
          <cell r="H43">
            <v>27.806294372</v>
          </cell>
          <cell r="I43">
            <v>27.990351164</v>
          </cell>
          <cell r="J43">
            <v>30.502600094999998</v>
          </cell>
          <cell r="K43">
            <v>33.645852672436256</v>
          </cell>
        </row>
        <row r="45">
          <cell r="H45">
            <v>0.20494488846512915</v>
          </cell>
          <cell r="I45">
            <v>0.22232612393667686</v>
          </cell>
          <cell r="J45">
            <v>0.18811384851704657</v>
          </cell>
          <cell r="K45">
            <v>0.17605775657591502</v>
          </cell>
        </row>
        <row r="46">
          <cell r="H46">
            <v>0.12973822349077169</v>
          </cell>
          <cell r="I46">
            <v>0.15703967166992366</v>
          </cell>
          <cell r="J46">
            <v>9.9270984738092427E-2</v>
          </cell>
          <cell r="K46">
            <v>9.0103660790306239E-2</v>
          </cell>
        </row>
        <row r="47">
          <cell r="H47">
            <v>0.99312982220650403</v>
          </cell>
          <cell r="I47">
            <v>0.96583252748211879</v>
          </cell>
          <cell r="J47">
            <v>1.1354906764903505</v>
          </cell>
          <cell r="K47">
            <v>1.2430571957696237</v>
          </cell>
        </row>
        <row r="48">
          <cell r="H48">
            <v>4.8458384575689601</v>
          </cell>
          <cell r="I48">
            <v>4.3442152023358629</v>
          </cell>
          <cell r="J48">
            <v>6.0361886455555345</v>
          </cell>
          <cell r="K48">
            <v>7.0605079829790123</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semble_2012_2020"/>
      <sheetName val="Tx croiss"/>
      <sheetName val="Md€"/>
      <sheetName val="Dépliant"/>
      <sheetName val="Diffusion"/>
    </sheetNames>
    <sheetDataSet>
      <sheetData sheetId="0"/>
      <sheetData sheetId="1">
        <row r="4">
          <cell r="H4">
            <v>1.2749570365476082E-2</v>
          </cell>
          <cell r="I4">
            <v>1.6390527461298543E-3</v>
          </cell>
          <cell r="J4">
            <v>2.4038094345885108E-2</v>
          </cell>
        </row>
        <row r="5">
          <cell r="H5">
            <v>2.5169248568350566E-2</v>
          </cell>
          <cell r="I5">
            <v>-3.3089608077789601E-2</v>
          </cell>
          <cell r="J5">
            <v>2.864439713511846E-2</v>
          </cell>
        </row>
        <row r="6">
          <cell r="H6">
            <v>1.5481582614361056E-2</v>
          </cell>
          <cell r="I6">
            <v>1.070055999476005E-2</v>
          </cell>
          <cell r="J6">
            <v>1.778547418242904E-2</v>
          </cell>
        </row>
        <row r="7">
          <cell r="H7">
            <v>-5.3542461745496039E-2</v>
          </cell>
          <cell r="I7">
            <v>-7.3677816984952127E-2</v>
          </cell>
          <cell r="J7">
            <v>-5.6795771750956403E-2</v>
          </cell>
        </row>
        <row r="8">
          <cell r="H8">
            <v>1.245185438600549E-2</v>
          </cell>
          <cell r="I8">
            <v>2.2571616511819492E-3</v>
          </cell>
          <cell r="J8">
            <v>3.3411698081876828E-2</v>
          </cell>
        </row>
        <row r="9">
          <cell r="H9">
            <v>-4.1638602669379798E-2</v>
          </cell>
          <cell r="I9">
            <v>0.14871961344053819</v>
          </cell>
          <cell r="J9">
            <v>9.7956875471316707E-4</v>
          </cell>
        </row>
        <row r="10">
          <cell r="H10">
            <v>2.6375129509028428E-2</v>
          </cell>
          <cell r="I10">
            <v>-1.6433636754156766E-2</v>
          </cell>
          <cell r="J10">
            <v>1.4546027932787364E-2</v>
          </cell>
        </row>
        <row r="11">
          <cell r="H11">
            <v>3.2140761272499985E-2</v>
          </cell>
          <cell r="I11">
            <v>-1.3055987558158622E-2</v>
          </cell>
          <cell r="J11">
            <v>1.5422107789427875E-2</v>
          </cell>
        </row>
        <row r="14">
          <cell r="H14">
            <v>5.3104449259595565E-3</v>
          </cell>
          <cell r="I14">
            <v>1.5689435201100554E-3</v>
          </cell>
          <cell r="J14">
            <v>9.98729955455957E-3</v>
          </cell>
        </row>
        <row r="18">
          <cell r="H18">
            <v>2.0391745772891934E-2</v>
          </cell>
          <cell r="I18">
            <v>7.213011902962152E-2</v>
          </cell>
          <cell r="J18">
            <v>5.1464885111627723E-2</v>
          </cell>
        </row>
        <row r="19">
          <cell r="H19">
            <v>4.3454061796398324E-2</v>
          </cell>
          <cell r="I19">
            <v>-0.168186412501803</v>
          </cell>
          <cell r="J19">
            <v>1.0130768327869522E-3</v>
          </cell>
        </row>
        <row r="20">
          <cell r="H20">
            <v>4.1446918632348506E-4</v>
          </cell>
          <cell r="I20">
            <v>-0.10063386765641635</v>
          </cell>
          <cell r="J20">
            <v>-3.5029882897451459E-2</v>
          </cell>
        </row>
        <row r="21">
          <cell r="H21">
            <v>0.10125144041403566</v>
          </cell>
          <cell r="I21">
            <v>-0.10776679410333201</v>
          </cell>
          <cell r="J21">
            <v>-3.9305659780161317E-2</v>
          </cell>
        </row>
        <row r="22">
          <cell r="H22">
            <v>0.17288592459445629</v>
          </cell>
          <cell r="I22">
            <v>-0.18835011134336221</v>
          </cell>
          <cell r="J22">
            <v>-9.5416645354177154E-2</v>
          </cell>
        </row>
        <row r="23">
          <cell r="H23">
            <v>0.13729181402043111</v>
          </cell>
          <cell r="I23">
            <v>-6.2138911579497691E-2</v>
          </cell>
          <cell r="J23">
            <v>8.8372248504965834E-2</v>
          </cell>
        </row>
        <row r="24">
          <cell r="H24">
            <v>0.13868834977035971</v>
          </cell>
          <cell r="I24">
            <v>-0.12454658018443354</v>
          </cell>
          <cell r="J24">
            <v>8.709481413272302E-2</v>
          </cell>
        </row>
        <row r="25">
          <cell r="H25">
            <v>0.14429670293510211</v>
          </cell>
          <cell r="I25">
            <v>9.0048576053431306E-2</v>
          </cell>
          <cell r="J25">
            <v>9.7697473624392295E-2</v>
          </cell>
        </row>
        <row r="26">
          <cell r="H26">
            <v>8.08714878625032E-2</v>
          </cell>
          <cell r="I26">
            <v>6.6442522890083122E-2</v>
          </cell>
          <cell r="J26">
            <v>5.2515132680061027E-2</v>
          </cell>
        </row>
        <row r="27">
          <cell r="H27">
            <v>8.0302122654883012E-2</v>
          </cell>
          <cell r="I27">
            <v>-1.7143920757638376E-2</v>
          </cell>
          <cell r="J27">
            <v>0.10414317688179286</v>
          </cell>
        </row>
        <row r="28">
          <cell r="H28">
            <v>6.2602636694065961E-2</v>
          </cell>
          <cell r="I28">
            <v>8.2043944951838643E-2</v>
          </cell>
          <cell r="J28">
            <v>3.2799865376187398E-4</v>
          </cell>
        </row>
        <row r="29">
          <cell r="H29">
            <v>0.1214432115290125</v>
          </cell>
          <cell r="I29">
            <v>7.7474220771507341E-3</v>
          </cell>
          <cell r="J29">
            <v>0.12022654494588836</v>
          </cell>
        </row>
        <row r="30">
          <cell r="H30">
            <v>4.5207918390746116E-3</v>
          </cell>
          <cell r="I30">
            <v>-0.17693110697019443</v>
          </cell>
          <cell r="J30">
            <v>0.18900786408752213</v>
          </cell>
        </row>
        <row r="31">
          <cell r="H31">
            <v>4.108692338116926E-2</v>
          </cell>
          <cell r="I31">
            <v>-1.4213462151156708E-2</v>
          </cell>
          <cell r="J31">
            <v>3.9251440484391109E-2</v>
          </cell>
        </row>
        <row r="32">
          <cell r="H32">
            <v>3.1526351960442955E-2</v>
          </cell>
          <cell r="I32">
            <v>-1.6504692799839016E-2</v>
          </cell>
          <cell r="J32">
            <v>2.3503404409037643E-2</v>
          </cell>
        </row>
        <row r="34">
          <cell r="H34">
            <v>1.2883517283368118E-2</v>
          </cell>
          <cell r="I34">
            <v>7.3434360543263022E-3</v>
          </cell>
          <cell r="J34">
            <v>2.5275798935948668E-2</v>
          </cell>
        </row>
        <row r="35">
          <cell r="H35">
            <v>1.951822460507957E-2</v>
          </cell>
          <cell r="I35">
            <v>0.3492612430901314</v>
          </cell>
          <cell r="J35">
            <v>0.14540249336225242</v>
          </cell>
        </row>
        <row r="37">
          <cell r="H37">
            <v>3.9417058990085962E-2</v>
          </cell>
          <cell r="I37">
            <v>-1.2969705042147228E-2</v>
          </cell>
          <cell r="J37">
            <v>3.8428500549424705E-2</v>
          </cell>
        </row>
        <row r="38">
          <cell r="H38">
            <v>3.0854432892771344E-2</v>
          </cell>
          <cell r="I38">
            <v>3.7368022980766025E-3</v>
          </cell>
          <cell r="J38">
            <v>3.257149788779512E-2</v>
          </cell>
        </row>
        <row r="40">
          <cell r="H40">
            <v>-1.9416086512471509E-3</v>
          </cell>
          <cell r="I40">
            <v>3.3357950562391325E-2</v>
          </cell>
          <cell r="J40">
            <v>4.0954100863908494E-2</v>
          </cell>
        </row>
        <row r="42">
          <cell r="H42">
            <v>1.1231563182622666</v>
          </cell>
          <cell r="I42">
            <v>-1.5339353584618269</v>
          </cell>
          <cell r="J42">
            <v>-0.79539807035071686</v>
          </cell>
        </row>
        <row r="43">
          <cell r="H43">
            <v>1.2137619592361495</v>
          </cell>
          <cell r="I43">
            <v>-1.6983746545477101</v>
          </cell>
          <cell r="J43">
            <v>-0.86907702947794929</v>
          </cell>
        </row>
        <row r="44">
          <cell r="H44">
            <v>-2.0343824413919909</v>
          </cell>
          <cell r="I44">
            <v>3.6299247977040094</v>
          </cell>
          <cell r="J44">
            <v>1.9609088081364079</v>
          </cell>
        </row>
        <row r="45">
          <cell r="H45">
            <v>-0.44880487282833315</v>
          </cell>
          <cell r="I45">
            <v>0.68657479536561272</v>
          </cell>
          <cell r="J45">
            <v>0.41999884906440421</v>
          </cell>
        </row>
      </sheetData>
      <sheetData sheetId="2">
        <row r="4">
          <cell r="H4">
            <v>172.49817954299999</v>
          </cell>
          <cell r="I4">
            <v>174.69745722100001</v>
          </cell>
          <cell r="J4">
            <v>174.98379556800001</v>
          </cell>
          <cell r="K4">
            <v>179.19007255486466</v>
          </cell>
        </row>
        <row r="5">
          <cell r="H5">
            <v>30.864586039999999</v>
          </cell>
          <cell r="I5">
            <v>31.641424478000001</v>
          </cell>
          <cell r="J5">
            <v>30.594422142999999</v>
          </cell>
          <cell r="K5">
            <v>31.470780920983554</v>
          </cell>
        </row>
        <row r="6">
          <cell r="H6">
            <v>62.952352371000003</v>
          </cell>
          <cell r="I6">
            <v>63.926954414999997</v>
          </cell>
          <cell r="J6">
            <v>64.611008626</v>
          </cell>
          <cell r="K6">
            <v>65.760146051818424</v>
          </cell>
        </row>
        <row r="7">
          <cell r="H7">
            <v>3.7411762080000002</v>
          </cell>
          <cell r="I7">
            <v>3.540864424</v>
          </cell>
          <cell r="J7">
            <v>3.2799812629999998</v>
          </cell>
          <cell r="K7">
            <v>3.093692195839238</v>
          </cell>
        </row>
        <row r="8">
          <cell r="H8">
            <v>69.671228004</v>
          </cell>
          <cell r="I8">
            <v>70.538763990000007</v>
          </cell>
          <cell r="J8">
            <v>70.697981382999998</v>
          </cell>
          <cell r="K8">
            <v>73.060120991966954</v>
          </cell>
        </row>
        <row r="9">
          <cell r="H9">
            <v>5.268836919</v>
          </cell>
          <cell r="I9">
            <v>5.049449912</v>
          </cell>
          <cell r="J9">
            <v>5.8004021510000001</v>
          </cell>
          <cell r="K9">
            <v>5.8060840437118904</v>
          </cell>
        </row>
        <row r="10">
          <cell r="H10">
            <v>203.888403208</v>
          </cell>
          <cell r="I10">
            <v>209.26598624799999</v>
          </cell>
          <cell r="J10">
            <v>205.82698504499999</v>
          </cell>
          <cell r="K10">
            <v>208.82095011878599</v>
          </cell>
        </row>
        <row r="11">
          <cell r="H11">
            <v>140.900503837</v>
          </cell>
          <cell r="I11">
            <v>145.429153294</v>
          </cell>
          <cell r="J11">
            <v>143.53043207799999</v>
          </cell>
          <cell r="K11">
            <v>145.74397387257008</v>
          </cell>
        </row>
        <row r="14">
          <cell r="H14">
            <v>34.696482416999999</v>
          </cell>
          <cell r="I14">
            <v>34.880736175999999</v>
          </cell>
          <cell r="J14">
            <v>34.935462080999997</v>
          </cell>
          <cell r="K14">
            <v>35.284373005879907</v>
          </cell>
        </row>
        <row r="18">
          <cell r="H18">
            <v>11.427168306</v>
          </cell>
          <cell r="I18">
            <v>11.660188217</v>
          </cell>
          <cell r="J18">
            <v>12.501238981</v>
          </cell>
          <cell r="K18">
            <v>13.144613808910167</v>
          </cell>
        </row>
        <row r="19">
          <cell r="H19">
            <v>9.8669661079999997</v>
          </cell>
          <cell r="I19">
            <v>10.295725862999999</v>
          </cell>
          <cell r="J19">
            <v>8.5641246659999997</v>
          </cell>
          <cell r="K19">
            <v>8.572800782292223</v>
          </cell>
        </row>
        <row r="20">
          <cell r="H20">
            <v>6.9972825380000003</v>
          </cell>
          <cell r="I20">
            <v>7.0001826960000004</v>
          </cell>
          <cell r="J20">
            <v>6.2957272370000004</v>
          </cell>
          <cell r="K20">
            <v>6.0751886491335947</v>
          </cell>
        </row>
        <row r="21">
          <cell r="H21">
            <v>31.390223665000001</v>
          </cell>
          <cell r="I21">
            <v>34.568529026</v>
          </cell>
          <cell r="J21">
            <v>30.843189475999999</v>
          </cell>
          <cell r="K21">
            <v>29.630877563921292</v>
          </cell>
        </row>
        <row r="22">
          <cell r="H22">
            <v>17.336544609000001</v>
          </cell>
          <cell r="I22">
            <v>20.333789153000001</v>
          </cell>
          <cell r="J22">
            <v>16.503917701999999</v>
          </cell>
          <cell r="K22">
            <v>14.92916923967374</v>
          </cell>
        </row>
        <row r="23">
          <cell r="H23">
            <v>50.809701844000003</v>
          </cell>
          <cell r="I23">
            <v>57.785457979999997</v>
          </cell>
          <cell r="J23">
            <v>54.194732516000002</v>
          </cell>
          <cell r="K23">
            <v>58.984042885564101</v>
          </cell>
        </row>
        <row r="24">
          <cell r="H24">
            <v>35.733223203000001</v>
          </cell>
          <cell r="I24">
            <v>40.689004961000002</v>
          </cell>
          <cell r="J24">
            <v>35.621328542000001</v>
          </cell>
          <cell r="K24">
            <v>38.723761530526154</v>
          </cell>
        </row>
        <row r="25">
          <cell r="H25">
            <v>12.624586591</v>
          </cell>
          <cell r="I25">
            <v>14.446272812</v>
          </cell>
          <cell r="J25">
            <v>15.747139108000001</v>
          </cell>
          <cell r="K25">
            <v>17.285594815663469</v>
          </cell>
        </row>
        <row r="26">
          <cell r="H26">
            <v>2.4518920479999999</v>
          </cell>
          <cell r="I26">
            <v>2.6501802059999999</v>
          </cell>
          <cell r="J26">
            <v>2.8262648650000002</v>
          </cell>
          <cell r="K26">
            <v>2.9746865393744697</v>
          </cell>
        </row>
        <row r="27">
          <cell r="H27">
            <v>21.532709894</v>
          </cell>
          <cell r="I27">
            <v>23.261832205000001</v>
          </cell>
          <cell r="J27">
            <v>22.863033197</v>
          </cell>
          <cell r="K27">
            <v>25.244062107289473</v>
          </cell>
        </row>
        <row r="28">
          <cell r="H28">
            <v>4.7969820099999998</v>
          </cell>
          <cell r="I28">
            <v>5.0972857319999996</v>
          </cell>
          <cell r="J28">
            <v>5.5154871620000003</v>
          </cell>
          <cell r="K28">
            <v>5.5172962343639771</v>
          </cell>
        </row>
        <row r="29">
          <cell r="H29">
            <v>11.573142691999999</v>
          </cell>
          <cell r="I29">
            <v>12.978622308</v>
          </cell>
          <cell r="J29">
            <v>13.079173172999999</v>
          </cell>
          <cell r="K29">
            <v>14.651636974338741</v>
          </cell>
        </row>
        <row r="30">
          <cell r="H30">
            <v>5.1625851909999998</v>
          </cell>
          <cell r="I30">
            <v>5.1859241640000002</v>
          </cell>
          <cell r="J30">
            <v>4.2683728609999996</v>
          </cell>
          <cell r="K30">
            <v>5.0751288985867555</v>
          </cell>
        </row>
        <row r="31">
          <cell r="H31">
            <v>223.307881388</v>
          </cell>
          <cell r="I31">
            <v>232.482915201</v>
          </cell>
          <cell r="J31">
            <v>229.17852808500001</v>
          </cell>
          <cell r="K31">
            <v>238.17411544042875</v>
          </cell>
        </row>
        <row r="32">
          <cell r="H32">
            <v>225.42111310300001</v>
          </cell>
          <cell r="I32">
            <v>232.527818454</v>
          </cell>
          <cell r="J32">
            <v>228.690018243</v>
          </cell>
          <cell r="K32">
            <v>234.0650122260754</v>
          </cell>
        </row>
        <row r="33">
          <cell r="H33">
            <v>2.113231715</v>
          </cell>
          <cell r="I33">
            <v>4.4903251999999998E-2</v>
          </cell>
          <cell r="J33">
            <v>-0.488509841</v>
          </cell>
          <cell r="K33">
            <v>-4.1091032143533379</v>
          </cell>
        </row>
        <row r="34">
          <cell r="H34">
            <v>14.053679055</v>
          </cell>
          <cell r="I34">
            <v>14.234739872</v>
          </cell>
          <cell r="J34">
            <v>14.339271774</v>
          </cell>
          <cell r="K34">
            <v>14.701708324247548</v>
          </cell>
        </row>
        <row r="35">
          <cell r="H35">
            <v>13.361146891000001</v>
          </cell>
          <cell r="I35">
            <v>13.621932757</v>
          </cell>
          <cell r="J35">
            <v>18.379545924999999</v>
          </cell>
          <cell r="K35">
            <v>21.051977729361028</v>
          </cell>
        </row>
        <row r="36">
          <cell r="H36">
            <v>-0.69253216399999995</v>
          </cell>
          <cell r="I36">
            <v>-0.61280711499999996</v>
          </cell>
          <cell r="J36">
            <v>4.0402741510000002</v>
          </cell>
          <cell r="K36">
            <v>6.3502694051134805</v>
          </cell>
        </row>
        <row r="37">
          <cell r="H37">
            <v>237.36156044399999</v>
          </cell>
          <cell r="I37">
            <v>246.71765507399999</v>
          </cell>
          <cell r="J37">
            <v>243.51779985900001</v>
          </cell>
          <cell r="K37">
            <v>252.87582376467631</v>
          </cell>
        </row>
        <row r="38">
          <cell r="H38">
            <v>238.782259995</v>
          </cell>
          <cell r="I38">
            <v>246.14975121200001</v>
          </cell>
          <cell r="J38">
            <v>247.069564168</v>
          </cell>
          <cell r="K38">
            <v>255.11698995543645</v>
          </cell>
        </row>
        <row r="39">
          <cell r="H39">
            <v>1.420699551</v>
          </cell>
          <cell r="I39">
            <v>-0.56790386199999998</v>
          </cell>
          <cell r="J39">
            <v>3.5517643090000002</v>
          </cell>
          <cell r="K39">
            <v>2.2411661907601403</v>
          </cell>
        </row>
        <row r="40">
          <cell r="H40">
            <v>150.34466384999999</v>
          </cell>
          <cell r="I40">
            <v>150.05275334999999</v>
          </cell>
          <cell r="J40">
            <v>155.05820567800001</v>
          </cell>
          <cell r="K40">
            <v>161.40847507311349</v>
          </cell>
        </row>
        <row r="42">
          <cell r="H42">
            <v>0.1539578670052007</v>
          </cell>
          <cell r="I42">
            <v>0.16518943018782337</v>
          </cell>
          <cell r="J42">
            <v>0.1498500766032051</v>
          </cell>
          <cell r="K42">
            <v>0.14189609589969793</v>
          </cell>
        </row>
        <row r="43">
          <cell r="H43">
            <v>8.5029576651860131E-2</v>
          </cell>
          <cell r="I43">
            <v>9.716719624422164E-2</v>
          </cell>
          <cell r="J43">
            <v>8.0183449698744524E-2</v>
          </cell>
          <cell r="K43">
            <v>7.1492679403965032E-2</v>
          </cell>
        </row>
        <row r="44">
          <cell r="H44">
            <v>0.73738702880822249</v>
          </cell>
          <cell r="I44">
            <v>0.71704320439430269</v>
          </cell>
          <cell r="J44">
            <v>0.7533424523713429</v>
          </cell>
          <cell r="K44">
            <v>0.77295154045270686</v>
          </cell>
        </row>
        <row r="45">
          <cell r="H45">
            <v>4.7895378336419379</v>
          </cell>
          <cell r="I45">
            <v>4.3407329608136038</v>
          </cell>
          <cell r="J45">
            <v>5.0273077561792174</v>
          </cell>
          <cell r="K45">
            <v>5.4473066052436216</v>
          </cell>
        </row>
      </sheetData>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RowHeight="14.5" x14ac:dyDescent="0.35"/>
  <cols>
    <col min="1" max="1" width="34.453125" style="254" customWidth="1"/>
    <col min="2" max="2" width="59.1796875" style="208" customWidth="1"/>
    <col min="3" max="3" width="55.7265625" style="208" customWidth="1"/>
    <col min="4" max="4" width="39" style="208" customWidth="1"/>
    <col min="5" max="5" width="37" style="208" customWidth="1"/>
    <col min="6" max="6" width="69.1796875" style="208" customWidth="1"/>
    <col min="7" max="7" width="31.1796875" style="208" customWidth="1"/>
    <col min="8" max="8" width="31.08984375" style="208" customWidth="1"/>
    <col min="9" max="9" width="27.453125" customWidth="1"/>
    <col min="10" max="256" width="10.90625" style="209"/>
    <col min="257" max="257" width="39" style="209" customWidth="1"/>
    <col min="258" max="263" width="30.7265625" style="209" customWidth="1"/>
    <col min="264" max="264" width="46.1796875" style="209" customWidth="1"/>
    <col min="265" max="265" width="1.54296875" style="209" customWidth="1"/>
    <col min="266" max="512" width="10.90625" style="209"/>
    <col min="513" max="513" width="39" style="209" customWidth="1"/>
    <col min="514" max="519" width="30.7265625" style="209" customWidth="1"/>
    <col min="520" max="520" width="46.1796875" style="209" customWidth="1"/>
    <col min="521" max="521" width="1.54296875" style="209" customWidth="1"/>
    <col min="522" max="768" width="10.90625" style="209"/>
    <col min="769" max="769" width="39" style="209" customWidth="1"/>
    <col min="770" max="775" width="30.7265625" style="209" customWidth="1"/>
    <col min="776" max="776" width="46.1796875" style="209" customWidth="1"/>
    <col min="777" max="777" width="1.54296875" style="209" customWidth="1"/>
    <col min="778" max="1024" width="10.90625" style="209"/>
    <col min="1025" max="1025" width="39" style="209" customWidth="1"/>
    <col min="1026" max="1031" width="30.7265625" style="209" customWidth="1"/>
    <col min="1032" max="1032" width="46.1796875" style="209" customWidth="1"/>
    <col min="1033" max="1033" width="1.54296875" style="209" customWidth="1"/>
    <col min="1034" max="1280" width="10.90625" style="209"/>
    <col min="1281" max="1281" width="39" style="209" customWidth="1"/>
    <col min="1282" max="1287" width="30.7265625" style="209" customWidth="1"/>
    <col min="1288" max="1288" width="46.1796875" style="209" customWidth="1"/>
    <col min="1289" max="1289" width="1.54296875" style="209" customWidth="1"/>
    <col min="1290" max="1536" width="10.90625" style="209"/>
    <col min="1537" max="1537" width="39" style="209" customWidth="1"/>
    <col min="1538" max="1543" width="30.7265625" style="209" customWidth="1"/>
    <col min="1544" max="1544" width="46.1796875" style="209" customWidth="1"/>
    <col min="1545" max="1545" width="1.54296875" style="209" customWidth="1"/>
    <col min="1546" max="1792" width="10.90625" style="209"/>
    <col min="1793" max="1793" width="39" style="209" customWidth="1"/>
    <col min="1794" max="1799" width="30.7265625" style="209" customWidth="1"/>
    <col min="1800" max="1800" width="46.1796875" style="209" customWidth="1"/>
    <col min="1801" max="1801" width="1.54296875" style="209" customWidth="1"/>
    <col min="1802" max="2048" width="10.90625" style="209"/>
    <col min="2049" max="2049" width="39" style="209" customWidth="1"/>
    <col min="2050" max="2055" width="30.7265625" style="209" customWidth="1"/>
    <col min="2056" max="2056" width="46.1796875" style="209" customWidth="1"/>
    <col min="2057" max="2057" width="1.54296875" style="209" customWidth="1"/>
    <col min="2058" max="2304" width="10.90625" style="209"/>
    <col min="2305" max="2305" width="39" style="209" customWidth="1"/>
    <col min="2306" max="2311" width="30.7265625" style="209" customWidth="1"/>
    <col min="2312" max="2312" width="46.1796875" style="209" customWidth="1"/>
    <col min="2313" max="2313" width="1.54296875" style="209" customWidth="1"/>
    <col min="2314" max="2560" width="10.90625" style="209"/>
    <col min="2561" max="2561" width="39" style="209" customWidth="1"/>
    <col min="2562" max="2567" width="30.7265625" style="209" customWidth="1"/>
    <col min="2568" max="2568" width="46.1796875" style="209" customWidth="1"/>
    <col min="2569" max="2569" width="1.54296875" style="209" customWidth="1"/>
    <col min="2570" max="2816" width="10.90625" style="209"/>
    <col min="2817" max="2817" width="39" style="209" customWidth="1"/>
    <col min="2818" max="2823" width="30.7265625" style="209" customWidth="1"/>
    <col min="2824" max="2824" width="46.1796875" style="209" customWidth="1"/>
    <col min="2825" max="2825" width="1.54296875" style="209" customWidth="1"/>
    <col min="2826" max="3072" width="10.90625" style="209"/>
    <col min="3073" max="3073" width="39" style="209" customWidth="1"/>
    <col min="3074" max="3079" width="30.7265625" style="209" customWidth="1"/>
    <col min="3080" max="3080" width="46.1796875" style="209" customWidth="1"/>
    <col min="3081" max="3081" width="1.54296875" style="209" customWidth="1"/>
    <col min="3082" max="3328" width="10.90625" style="209"/>
    <col min="3329" max="3329" width="39" style="209" customWidth="1"/>
    <col min="3330" max="3335" width="30.7265625" style="209" customWidth="1"/>
    <col min="3336" max="3336" width="46.1796875" style="209" customWidth="1"/>
    <col min="3337" max="3337" width="1.54296875" style="209" customWidth="1"/>
    <col min="3338" max="3584" width="10.90625" style="209"/>
    <col min="3585" max="3585" width="39" style="209" customWidth="1"/>
    <col min="3586" max="3591" width="30.7265625" style="209" customWidth="1"/>
    <col min="3592" max="3592" width="46.1796875" style="209" customWidth="1"/>
    <col min="3593" max="3593" width="1.54296875" style="209" customWidth="1"/>
    <col min="3594" max="3840" width="10.90625" style="209"/>
    <col min="3841" max="3841" width="39" style="209" customWidth="1"/>
    <col min="3842" max="3847" width="30.7265625" style="209" customWidth="1"/>
    <col min="3848" max="3848" width="46.1796875" style="209" customWidth="1"/>
    <col min="3849" max="3849" width="1.54296875" style="209" customWidth="1"/>
    <col min="3850" max="4096" width="10.90625" style="209"/>
    <col min="4097" max="4097" width="39" style="209" customWidth="1"/>
    <col min="4098" max="4103" width="30.7265625" style="209" customWidth="1"/>
    <col min="4104" max="4104" width="46.1796875" style="209" customWidth="1"/>
    <col min="4105" max="4105" width="1.54296875" style="209" customWidth="1"/>
    <col min="4106" max="4352" width="10.90625" style="209"/>
    <col min="4353" max="4353" width="39" style="209" customWidth="1"/>
    <col min="4354" max="4359" width="30.7265625" style="209" customWidth="1"/>
    <col min="4360" max="4360" width="46.1796875" style="209" customWidth="1"/>
    <col min="4361" max="4361" width="1.54296875" style="209" customWidth="1"/>
    <col min="4362" max="4608" width="10.90625" style="209"/>
    <col min="4609" max="4609" width="39" style="209" customWidth="1"/>
    <col min="4610" max="4615" width="30.7265625" style="209" customWidth="1"/>
    <col min="4616" max="4616" width="46.1796875" style="209" customWidth="1"/>
    <col min="4617" max="4617" width="1.54296875" style="209" customWidth="1"/>
    <col min="4618" max="4864" width="10.90625" style="209"/>
    <col min="4865" max="4865" width="39" style="209" customWidth="1"/>
    <col min="4866" max="4871" width="30.7265625" style="209" customWidth="1"/>
    <col min="4872" max="4872" width="46.1796875" style="209" customWidth="1"/>
    <col min="4873" max="4873" width="1.54296875" style="209" customWidth="1"/>
    <col min="4874" max="5120" width="10.90625" style="209"/>
    <col min="5121" max="5121" width="39" style="209" customWidth="1"/>
    <col min="5122" max="5127" width="30.7265625" style="209" customWidth="1"/>
    <col min="5128" max="5128" width="46.1796875" style="209" customWidth="1"/>
    <col min="5129" max="5129" width="1.54296875" style="209" customWidth="1"/>
    <col min="5130" max="5376" width="10.90625" style="209"/>
    <col min="5377" max="5377" width="39" style="209" customWidth="1"/>
    <col min="5378" max="5383" width="30.7265625" style="209" customWidth="1"/>
    <col min="5384" max="5384" width="46.1796875" style="209" customWidth="1"/>
    <col min="5385" max="5385" width="1.54296875" style="209" customWidth="1"/>
    <col min="5386" max="5632" width="10.90625" style="209"/>
    <col min="5633" max="5633" width="39" style="209" customWidth="1"/>
    <col min="5634" max="5639" width="30.7265625" style="209" customWidth="1"/>
    <col min="5640" max="5640" width="46.1796875" style="209" customWidth="1"/>
    <col min="5641" max="5641" width="1.54296875" style="209" customWidth="1"/>
    <col min="5642" max="5888" width="10.90625" style="209"/>
    <col min="5889" max="5889" width="39" style="209" customWidth="1"/>
    <col min="5890" max="5895" width="30.7265625" style="209" customWidth="1"/>
    <col min="5896" max="5896" width="46.1796875" style="209" customWidth="1"/>
    <col min="5897" max="5897" width="1.54296875" style="209" customWidth="1"/>
    <col min="5898" max="6144" width="10.90625" style="209"/>
    <col min="6145" max="6145" width="39" style="209" customWidth="1"/>
    <col min="6146" max="6151" width="30.7265625" style="209" customWidth="1"/>
    <col min="6152" max="6152" width="46.1796875" style="209" customWidth="1"/>
    <col min="6153" max="6153" width="1.54296875" style="209" customWidth="1"/>
    <col min="6154" max="6400" width="10.90625" style="209"/>
    <col min="6401" max="6401" width="39" style="209" customWidth="1"/>
    <col min="6402" max="6407" width="30.7265625" style="209" customWidth="1"/>
    <col min="6408" max="6408" width="46.1796875" style="209" customWidth="1"/>
    <col min="6409" max="6409" width="1.54296875" style="209" customWidth="1"/>
    <col min="6410" max="6656" width="10.90625" style="209"/>
    <col min="6657" max="6657" width="39" style="209" customWidth="1"/>
    <col min="6658" max="6663" width="30.7265625" style="209" customWidth="1"/>
    <col min="6664" max="6664" width="46.1796875" style="209" customWidth="1"/>
    <col min="6665" max="6665" width="1.54296875" style="209" customWidth="1"/>
    <col min="6666" max="6912" width="10.90625" style="209"/>
    <col min="6913" max="6913" width="39" style="209" customWidth="1"/>
    <col min="6914" max="6919" width="30.7265625" style="209" customWidth="1"/>
    <col min="6920" max="6920" width="46.1796875" style="209" customWidth="1"/>
    <col min="6921" max="6921" width="1.54296875" style="209" customWidth="1"/>
    <col min="6922" max="7168" width="10.90625" style="209"/>
    <col min="7169" max="7169" width="39" style="209" customWidth="1"/>
    <col min="7170" max="7175" width="30.7265625" style="209" customWidth="1"/>
    <col min="7176" max="7176" width="46.1796875" style="209" customWidth="1"/>
    <col min="7177" max="7177" width="1.54296875" style="209" customWidth="1"/>
    <col min="7178" max="7424" width="10.90625" style="209"/>
    <col min="7425" max="7425" width="39" style="209" customWidth="1"/>
    <col min="7426" max="7431" width="30.7265625" style="209" customWidth="1"/>
    <col min="7432" max="7432" width="46.1796875" style="209" customWidth="1"/>
    <col min="7433" max="7433" width="1.54296875" style="209" customWidth="1"/>
    <col min="7434" max="7680" width="10.90625" style="209"/>
    <col min="7681" max="7681" width="39" style="209" customWidth="1"/>
    <col min="7682" max="7687" width="30.7265625" style="209" customWidth="1"/>
    <col min="7688" max="7688" width="46.1796875" style="209" customWidth="1"/>
    <col min="7689" max="7689" width="1.54296875" style="209" customWidth="1"/>
    <col min="7690" max="7936" width="10.90625" style="209"/>
    <col min="7937" max="7937" width="39" style="209" customWidth="1"/>
    <col min="7938" max="7943" width="30.7265625" style="209" customWidth="1"/>
    <col min="7944" max="7944" width="46.1796875" style="209" customWidth="1"/>
    <col min="7945" max="7945" width="1.54296875" style="209" customWidth="1"/>
    <col min="7946" max="8192" width="10.90625" style="209"/>
    <col min="8193" max="8193" width="39" style="209" customWidth="1"/>
    <col min="8194" max="8199" width="30.7265625" style="209" customWidth="1"/>
    <col min="8200" max="8200" width="46.1796875" style="209" customWidth="1"/>
    <col min="8201" max="8201" width="1.54296875" style="209" customWidth="1"/>
    <col min="8202" max="8448" width="10.90625" style="209"/>
    <col min="8449" max="8449" width="39" style="209" customWidth="1"/>
    <col min="8450" max="8455" width="30.7265625" style="209" customWidth="1"/>
    <col min="8456" max="8456" width="46.1796875" style="209" customWidth="1"/>
    <col min="8457" max="8457" width="1.54296875" style="209" customWidth="1"/>
    <col min="8458" max="8704" width="10.90625" style="209"/>
    <col min="8705" max="8705" width="39" style="209" customWidth="1"/>
    <col min="8706" max="8711" width="30.7265625" style="209" customWidth="1"/>
    <col min="8712" max="8712" width="46.1796875" style="209" customWidth="1"/>
    <col min="8713" max="8713" width="1.54296875" style="209" customWidth="1"/>
    <col min="8714" max="8960" width="10.90625" style="209"/>
    <col min="8961" max="8961" width="39" style="209" customWidth="1"/>
    <col min="8962" max="8967" width="30.7265625" style="209" customWidth="1"/>
    <col min="8968" max="8968" width="46.1796875" style="209" customWidth="1"/>
    <col min="8969" max="8969" width="1.54296875" style="209" customWidth="1"/>
    <col min="8970" max="9216" width="10.90625" style="209"/>
    <col min="9217" max="9217" width="39" style="209" customWidth="1"/>
    <col min="9218" max="9223" width="30.7265625" style="209" customWidth="1"/>
    <col min="9224" max="9224" width="46.1796875" style="209" customWidth="1"/>
    <col min="9225" max="9225" width="1.54296875" style="209" customWidth="1"/>
    <col min="9226" max="9472" width="10.90625" style="209"/>
    <col min="9473" max="9473" width="39" style="209" customWidth="1"/>
    <col min="9474" max="9479" width="30.7265625" style="209" customWidth="1"/>
    <col min="9480" max="9480" width="46.1796875" style="209" customWidth="1"/>
    <col min="9481" max="9481" width="1.54296875" style="209" customWidth="1"/>
    <col min="9482" max="9728" width="10.90625" style="209"/>
    <col min="9729" max="9729" width="39" style="209" customWidth="1"/>
    <col min="9730" max="9735" width="30.7265625" style="209" customWidth="1"/>
    <col min="9736" max="9736" width="46.1796875" style="209" customWidth="1"/>
    <col min="9737" max="9737" width="1.54296875" style="209" customWidth="1"/>
    <col min="9738" max="9984" width="10.90625" style="209"/>
    <col min="9985" max="9985" width="39" style="209" customWidth="1"/>
    <col min="9986" max="9991" width="30.7265625" style="209" customWidth="1"/>
    <col min="9992" max="9992" width="46.1796875" style="209" customWidth="1"/>
    <col min="9993" max="9993" width="1.54296875" style="209" customWidth="1"/>
    <col min="9994" max="10240" width="10.90625" style="209"/>
    <col min="10241" max="10241" width="39" style="209" customWidth="1"/>
    <col min="10242" max="10247" width="30.7265625" style="209" customWidth="1"/>
    <col min="10248" max="10248" width="46.1796875" style="209" customWidth="1"/>
    <col min="10249" max="10249" width="1.54296875" style="209" customWidth="1"/>
    <col min="10250" max="10496" width="10.90625" style="209"/>
    <col min="10497" max="10497" width="39" style="209" customWidth="1"/>
    <col min="10498" max="10503" width="30.7265625" style="209" customWidth="1"/>
    <col min="10504" max="10504" width="46.1796875" style="209" customWidth="1"/>
    <col min="10505" max="10505" width="1.54296875" style="209" customWidth="1"/>
    <col min="10506" max="10752" width="10.90625" style="209"/>
    <col min="10753" max="10753" width="39" style="209" customWidth="1"/>
    <col min="10754" max="10759" width="30.7265625" style="209" customWidth="1"/>
    <col min="10760" max="10760" width="46.1796875" style="209" customWidth="1"/>
    <col min="10761" max="10761" width="1.54296875" style="209" customWidth="1"/>
    <col min="10762" max="11008" width="10.90625" style="209"/>
    <col min="11009" max="11009" width="39" style="209" customWidth="1"/>
    <col min="11010" max="11015" width="30.7265625" style="209" customWidth="1"/>
    <col min="11016" max="11016" width="46.1796875" style="209" customWidth="1"/>
    <col min="11017" max="11017" width="1.54296875" style="209" customWidth="1"/>
    <col min="11018" max="11264" width="10.90625" style="209"/>
    <col min="11265" max="11265" width="39" style="209" customWidth="1"/>
    <col min="11266" max="11271" width="30.7265625" style="209" customWidth="1"/>
    <col min="11272" max="11272" width="46.1796875" style="209" customWidth="1"/>
    <col min="11273" max="11273" width="1.54296875" style="209" customWidth="1"/>
    <col min="11274" max="11520" width="10.90625" style="209"/>
    <col min="11521" max="11521" width="39" style="209" customWidth="1"/>
    <col min="11522" max="11527" width="30.7265625" style="209" customWidth="1"/>
    <col min="11528" max="11528" width="46.1796875" style="209" customWidth="1"/>
    <col min="11529" max="11529" width="1.54296875" style="209" customWidth="1"/>
    <col min="11530" max="11776" width="10.90625" style="209"/>
    <col min="11777" max="11777" width="39" style="209" customWidth="1"/>
    <col min="11778" max="11783" width="30.7265625" style="209" customWidth="1"/>
    <col min="11784" max="11784" width="46.1796875" style="209" customWidth="1"/>
    <col min="11785" max="11785" width="1.54296875" style="209" customWidth="1"/>
    <col min="11786" max="12032" width="10.90625" style="209"/>
    <col min="12033" max="12033" width="39" style="209" customWidth="1"/>
    <col min="12034" max="12039" width="30.7265625" style="209" customWidth="1"/>
    <col min="12040" max="12040" width="46.1796875" style="209" customWidth="1"/>
    <col min="12041" max="12041" width="1.54296875" style="209" customWidth="1"/>
    <col min="12042" max="12288" width="10.90625" style="209"/>
    <col min="12289" max="12289" width="39" style="209" customWidth="1"/>
    <col min="12290" max="12295" width="30.7265625" style="209" customWidth="1"/>
    <col min="12296" max="12296" width="46.1796875" style="209" customWidth="1"/>
    <col min="12297" max="12297" width="1.54296875" style="209" customWidth="1"/>
    <col min="12298" max="12544" width="10.90625" style="209"/>
    <col min="12545" max="12545" width="39" style="209" customWidth="1"/>
    <col min="12546" max="12551" width="30.7265625" style="209" customWidth="1"/>
    <col min="12552" max="12552" width="46.1796875" style="209" customWidth="1"/>
    <col min="12553" max="12553" width="1.54296875" style="209" customWidth="1"/>
    <col min="12554" max="12800" width="10.90625" style="209"/>
    <col min="12801" max="12801" width="39" style="209" customWidth="1"/>
    <col min="12802" max="12807" width="30.7265625" style="209" customWidth="1"/>
    <col min="12808" max="12808" width="46.1796875" style="209" customWidth="1"/>
    <col min="12809" max="12809" width="1.54296875" style="209" customWidth="1"/>
    <col min="12810" max="13056" width="10.90625" style="209"/>
    <col min="13057" max="13057" width="39" style="209" customWidth="1"/>
    <col min="13058" max="13063" width="30.7265625" style="209" customWidth="1"/>
    <col min="13064" max="13064" width="46.1796875" style="209" customWidth="1"/>
    <col min="13065" max="13065" width="1.54296875" style="209" customWidth="1"/>
    <col min="13066" max="13312" width="10.90625" style="209"/>
    <col min="13313" max="13313" width="39" style="209" customWidth="1"/>
    <col min="13314" max="13319" width="30.7265625" style="209" customWidth="1"/>
    <col min="13320" max="13320" width="46.1796875" style="209" customWidth="1"/>
    <col min="13321" max="13321" width="1.54296875" style="209" customWidth="1"/>
    <col min="13322" max="13568" width="10.90625" style="209"/>
    <col min="13569" max="13569" width="39" style="209" customWidth="1"/>
    <col min="13570" max="13575" width="30.7265625" style="209" customWidth="1"/>
    <col min="13576" max="13576" width="46.1796875" style="209" customWidth="1"/>
    <col min="13577" max="13577" width="1.54296875" style="209" customWidth="1"/>
    <col min="13578" max="13824" width="10.90625" style="209"/>
    <col min="13825" max="13825" width="39" style="209" customWidth="1"/>
    <col min="13826" max="13831" width="30.7265625" style="209" customWidth="1"/>
    <col min="13832" max="13832" width="46.1796875" style="209" customWidth="1"/>
    <col min="13833" max="13833" width="1.54296875" style="209" customWidth="1"/>
    <col min="13834" max="14080" width="10.90625" style="209"/>
    <col min="14081" max="14081" width="39" style="209" customWidth="1"/>
    <col min="14082" max="14087" width="30.7265625" style="209" customWidth="1"/>
    <col min="14088" max="14088" width="46.1796875" style="209" customWidth="1"/>
    <col min="14089" max="14089" width="1.54296875" style="209" customWidth="1"/>
    <col min="14090" max="14336" width="10.90625" style="209"/>
    <col min="14337" max="14337" width="39" style="209" customWidth="1"/>
    <col min="14338" max="14343" width="30.7265625" style="209" customWidth="1"/>
    <col min="14344" max="14344" width="46.1796875" style="209" customWidth="1"/>
    <col min="14345" max="14345" width="1.54296875" style="209" customWidth="1"/>
    <col min="14346" max="14592" width="10.90625" style="209"/>
    <col min="14593" max="14593" width="39" style="209" customWidth="1"/>
    <col min="14594" max="14599" width="30.7265625" style="209" customWidth="1"/>
    <col min="14600" max="14600" width="46.1796875" style="209" customWidth="1"/>
    <col min="14601" max="14601" width="1.54296875" style="209" customWidth="1"/>
    <col min="14602" max="14848" width="10.90625" style="209"/>
    <col min="14849" max="14849" width="39" style="209" customWidth="1"/>
    <col min="14850" max="14855" width="30.7265625" style="209" customWidth="1"/>
    <col min="14856" max="14856" width="46.1796875" style="209" customWidth="1"/>
    <col min="14857" max="14857" width="1.54296875" style="209" customWidth="1"/>
    <col min="14858" max="15104" width="10.90625" style="209"/>
    <col min="15105" max="15105" width="39" style="209" customWidth="1"/>
    <col min="15106" max="15111" width="30.7265625" style="209" customWidth="1"/>
    <col min="15112" max="15112" width="46.1796875" style="209" customWidth="1"/>
    <col min="15113" max="15113" width="1.54296875" style="209" customWidth="1"/>
    <col min="15114" max="15360" width="10.90625" style="209"/>
    <col min="15361" max="15361" width="39" style="209" customWidth="1"/>
    <col min="15362" max="15367" width="30.7265625" style="209" customWidth="1"/>
    <col min="15368" max="15368" width="46.1796875" style="209" customWidth="1"/>
    <col min="15369" max="15369" width="1.54296875" style="209" customWidth="1"/>
    <col min="15370" max="15616" width="10.90625" style="209"/>
    <col min="15617" max="15617" width="39" style="209" customWidth="1"/>
    <col min="15618" max="15623" width="30.7265625" style="209" customWidth="1"/>
    <col min="15624" max="15624" width="46.1796875" style="209" customWidth="1"/>
    <col min="15625" max="15625" width="1.54296875" style="209" customWidth="1"/>
    <col min="15626" max="15872" width="10.90625" style="209"/>
    <col min="15873" max="15873" width="39" style="209" customWidth="1"/>
    <col min="15874" max="15879" width="30.7265625" style="209" customWidth="1"/>
    <col min="15880" max="15880" width="46.1796875" style="209" customWidth="1"/>
    <col min="15881" max="15881" width="1.54296875" style="209" customWidth="1"/>
    <col min="15882" max="16128" width="10.90625" style="209"/>
    <col min="16129" max="16129" width="39" style="209" customWidth="1"/>
    <col min="16130" max="16135" width="30.7265625" style="209" customWidth="1"/>
    <col min="16136" max="16136" width="46.1796875" style="209" customWidth="1"/>
    <col min="16137" max="16137" width="1.54296875" style="209" customWidth="1"/>
    <col min="16138" max="16384" width="10.90625" style="209"/>
  </cols>
  <sheetData>
    <row r="1" spans="1:9" ht="15.5" x14ac:dyDescent="0.35">
      <c r="A1" s="207" t="s">
        <v>265</v>
      </c>
      <c r="B1" s="207"/>
      <c r="F1" s="207"/>
      <c r="G1" s="207"/>
      <c r="H1" s="207"/>
    </row>
    <row r="3" spans="1:9" ht="26" x14ac:dyDescent="0.3">
      <c r="A3" s="210"/>
      <c r="B3" s="211" t="s">
        <v>157</v>
      </c>
      <c r="C3" s="211" t="s">
        <v>158</v>
      </c>
      <c r="D3" s="211" t="s">
        <v>159</v>
      </c>
      <c r="E3" s="211" t="s">
        <v>160</v>
      </c>
      <c r="F3" s="211" t="s">
        <v>161</v>
      </c>
      <c r="G3" s="211" t="s">
        <v>162</v>
      </c>
      <c r="H3" s="211" t="s">
        <v>163</v>
      </c>
      <c r="I3" s="211" t="s">
        <v>164</v>
      </c>
    </row>
    <row r="4" spans="1:9" s="215" customFormat="1" ht="13" x14ac:dyDescent="0.3">
      <c r="A4" s="212" t="s">
        <v>165</v>
      </c>
      <c r="B4" s="213"/>
      <c r="C4" s="214"/>
      <c r="D4" s="214"/>
      <c r="E4" s="214"/>
      <c r="F4" s="214"/>
      <c r="G4" s="214"/>
      <c r="H4" s="214"/>
    </row>
    <row r="5" spans="1:9" ht="39" x14ac:dyDescent="0.3">
      <c r="A5" s="216" t="s">
        <v>166</v>
      </c>
      <c r="B5" s="217" t="s">
        <v>167</v>
      </c>
      <c r="C5" s="218" t="s">
        <v>168</v>
      </c>
      <c r="D5" s="218" t="s">
        <v>168</v>
      </c>
      <c r="E5" s="218" t="s">
        <v>168</v>
      </c>
      <c r="F5" s="217" t="s">
        <v>169</v>
      </c>
      <c r="G5" s="219" t="s">
        <v>170</v>
      </c>
      <c r="H5" s="218" t="s">
        <v>170</v>
      </c>
      <c r="I5" s="218" t="s">
        <v>170</v>
      </c>
    </row>
    <row r="6" spans="1:9" ht="13" x14ac:dyDescent="0.3">
      <c r="A6" s="220" t="s">
        <v>8</v>
      </c>
      <c r="B6" s="220" t="s">
        <v>171</v>
      </c>
      <c r="C6" s="221" t="s">
        <v>168</v>
      </c>
      <c r="D6" s="221" t="s">
        <v>168</v>
      </c>
      <c r="E6" s="221" t="s">
        <v>168</v>
      </c>
      <c r="F6" s="220" t="s">
        <v>168</v>
      </c>
      <c r="G6" s="220" t="s">
        <v>170</v>
      </c>
      <c r="H6" s="221" t="s">
        <v>170</v>
      </c>
      <c r="I6" s="221" t="s">
        <v>170</v>
      </c>
    </row>
    <row r="7" spans="1:9" ht="13" x14ac:dyDescent="0.3">
      <c r="A7" s="220" t="s">
        <v>7</v>
      </c>
      <c r="B7" s="220" t="s">
        <v>172</v>
      </c>
      <c r="C7" s="221" t="s">
        <v>168</v>
      </c>
      <c r="D7" s="221" t="s">
        <v>168</v>
      </c>
      <c r="E7" s="221" t="s">
        <v>168</v>
      </c>
      <c r="F7" s="220" t="s">
        <v>168</v>
      </c>
      <c r="G7" s="220" t="s">
        <v>170</v>
      </c>
      <c r="H7" s="221" t="s">
        <v>170</v>
      </c>
      <c r="I7" s="221" t="s">
        <v>170</v>
      </c>
    </row>
    <row r="8" spans="1:9" ht="52" x14ac:dyDescent="0.3">
      <c r="A8" s="222" t="s">
        <v>10</v>
      </c>
      <c r="B8" s="220" t="s">
        <v>173</v>
      </c>
      <c r="C8" s="221" t="s">
        <v>174</v>
      </c>
      <c r="D8" s="223" t="s">
        <v>175</v>
      </c>
      <c r="E8" s="221" t="s">
        <v>176</v>
      </c>
      <c r="F8" s="222" t="s">
        <v>177</v>
      </c>
      <c r="G8" s="222" t="s">
        <v>177</v>
      </c>
      <c r="H8" s="220" t="s">
        <v>178</v>
      </c>
      <c r="I8" s="220" t="s">
        <v>179</v>
      </c>
    </row>
    <row r="9" spans="1:9" ht="13" x14ac:dyDescent="0.3">
      <c r="A9" s="220" t="s">
        <v>180</v>
      </c>
      <c r="B9" s="220" t="s">
        <v>181</v>
      </c>
      <c r="C9" s="221" t="s">
        <v>168</v>
      </c>
      <c r="D9" s="221" t="s">
        <v>168</v>
      </c>
      <c r="E9" s="221" t="s">
        <v>168</v>
      </c>
      <c r="F9" s="220" t="s">
        <v>168</v>
      </c>
      <c r="G9" s="220" t="s">
        <v>170</v>
      </c>
      <c r="H9" s="221" t="s">
        <v>170</v>
      </c>
      <c r="I9" s="221" t="s">
        <v>170</v>
      </c>
    </row>
    <row r="10" spans="1:9" ht="117" x14ac:dyDescent="0.3">
      <c r="A10" s="224" t="s">
        <v>182</v>
      </c>
      <c r="B10" s="225" t="s">
        <v>183</v>
      </c>
      <c r="C10" s="225" t="s">
        <v>184</v>
      </c>
      <c r="D10" s="226" t="s">
        <v>185</v>
      </c>
      <c r="E10" s="225" t="s">
        <v>186</v>
      </c>
      <c r="F10" s="225" t="s">
        <v>187</v>
      </c>
      <c r="G10" s="226" t="s">
        <v>188</v>
      </c>
      <c r="H10" s="227" t="s">
        <v>170</v>
      </c>
      <c r="I10" s="225" t="s">
        <v>189</v>
      </c>
    </row>
    <row r="11" spans="1:9" ht="39" x14ac:dyDescent="0.3">
      <c r="A11" s="228" t="s">
        <v>190</v>
      </c>
      <c r="B11" s="217" t="s">
        <v>191</v>
      </c>
      <c r="C11" s="218" t="s">
        <v>168</v>
      </c>
      <c r="D11" s="218" t="s">
        <v>168</v>
      </c>
      <c r="E11" s="218" t="s">
        <v>168</v>
      </c>
      <c r="F11" s="217" t="s">
        <v>192</v>
      </c>
      <c r="G11" s="219" t="s">
        <v>170</v>
      </c>
      <c r="H11" s="218" t="s">
        <v>170</v>
      </c>
      <c r="I11" s="218" t="s">
        <v>170</v>
      </c>
    </row>
    <row r="12" spans="1:9" ht="13" x14ac:dyDescent="0.3">
      <c r="A12" s="229" t="s">
        <v>12</v>
      </c>
      <c r="B12" s="220" t="s">
        <v>193</v>
      </c>
      <c r="C12" s="220" t="s">
        <v>168</v>
      </c>
      <c r="D12" s="220" t="s">
        <v>168</v>
      </c>
      <c r="E12" s="230" t="s">
        <v>168</v>
      </c>
      <c r="F12" s="230" t="s">
        <v>194</v>
      </c>
      <c r="G12" s="220" t="s">
        <v>193</v>
      </c>
      <c r="H12" s="220" t="s">
        <v>193</v>
      </c>
      <c r="I12" s="220" t="s">
        <v>195</v>
      </c>
    </row>
    <row r="13" spans="1:9" ht="52" x14ac:dyDescent="0.3">
      <c r="A13" s="231" t="s">
        <v>196</v>
      </c>
      <c r="B13" s="232" t="s">
        <v>197</v>
      </c>
      <c r="C13" s="233" t="s">
        <v>198</v>
      </c>
      <c r="D13" s="234" t="s">
        <v>199</v>
      </c>
      <c r="E13" s="234" t="s">
        <v>199</v>
      </c>
      <c r="F13" s="231" t="s">
        <v>194</v>
      </c>
      <c r="G13" s="231" t="s">
        <v>195</v>
      </c>
      <c r="H13" s="231" t="s">
        <v>195</v>
      </c>
      <c r="I13" s="231" t="s">
        <v>195</v>
      </c>
    </row>
    <row r="14" spans="1:9" s="237" customFormat="1" ht="52" x14ac:dyDescent="0.3">
      <c r="A14" s="235" t="s">
        <v>200</v>
      </c>
      <c r="B14" s="235" t="s">
        <v>201</v>
      </c>
      <c r="C14" s="236" t="s">
        <v>202</v>
      </c>
      <c r="D14" s="236" t="s">
        <v>195</v>
      </c>
      <c r="E14" s="236" t="s">
        <v>195</v>
      </c>
      <c r="F14" s="235" t="s">
        <v>168</v>
      </c>
      <c r="G14" s="235" t="s">
        <v>168</v>
      </c>
      <c r="H14" s="235" t="s">
        <v>168</v>
      </c>
      <c r="I14" s="236" t="s">
        <v>195</v>
      </c>
    </row>
    <row r="15" spans="1:9" ht="65" x14ac:dyDescent="0.3">
      <c r="A15" s="231" t="s">
        <v>203</v>
      </c>
      <c r="B15" s="231" t="s">
        <v>204</v>
      </c>
      <c r="C15" s="238" t="s">
        <v>205</v>
      </c>
      <c r="D15" s="233" t="s">
        <v>206</v>
      </c>
      <c r="E15" s="233" t="s">
        <v>207</v>
      </c>
      <c r="F15" s="231" t="s">
        <v>194</v>
      </c>
      <c r="G15" s="231" t="s">
        <v>208</v>
      </c>
      <c r="H15" s="231" t="s">
        <v>209</v>
      </c>
      <c r="I15" s="231" t="s">
        <v>195</v>
      </c>
    </row>
    <row r="16" spans="1:9" ht="78" x14ac:dyDescent="0.3">
      <c r="A16" s="222" t="s">
        <v>210</v>
      </c>
      <c r="B16" s="220" t="s">
        <v>211</v>
      </c>
      <c r="C16" s="223" t="s">
        <v>212</v>
      </c>
      <c r="D16" s="223" t="s">
        <v>213</v>
      </c>
      <c r="E16" s="221" t="s">
        <v>214</v>
      </c>
      <c r="F16" s="230" t="s">
        <v>215</v>
      </c>
      <c r="G16" s="222" t="s">
        <v>170</v>
      </c>
      <c r="H16" s="223" t="s">
        <v>216</v>
      </c>
      <c r="I16" s="221" t="s">
        <v>217</v>
      </c>
    </row>
    <row r="17" spans="1:9" ht="52" x14ac:dyDescent="0.3">
      <c r="A17" s="222" t="s">
        <v>218</v>
      </c>
      <c r="B17" s="222" t="s">
        <v>219</v>
      </c>
      <c r="C17" s="223" t="s">
        <v>220</v>
      </c>
      <c r="D17" s="239" t="s">
        <v>221</v>
      </c>
      <c r="E17" s="239" t="s">
        <v>221</v>
      </c>
      <c r="F17" s="222" t="s">
        <v>222</v>
      </c>
      <c r="G17" s="222" t="s">
        <v>223</v>
      </c>
      <c r="H17" s="222" t="s">
        <v>224</v>
      </c>
      <c r="I17" s="222" t="s">
        <v>225</v>
      </c>
    </row>
    <row r="18" spans="1:9" ht="26" x14ac:dyDescent="0.3">
      <c r="A18" s="230" t="s">
        <v>37</v>
      </c>
      <c r="B18" s="240" t="s">
        <v>226</v>
      </c>
      <c r="C18" s="241" t="s">
        <v>168</v>
      </c>
      <c r="D18" s="241" t="s">
        <v>168</v>
      </c>
      <c r="E18" s="242" t="s">
        <v>168</v>
      </c>
      <c r="F18" s="240" t="s">
        <v>168</v>
      </c>
      <c r="G18" s="240" t="s">
        <v>170</v>
      </c>
      <c r="H18" s="241" t="s">
        <v>170</v>
      </c>
      <c r="I18" s="241" t="s">
        <v>227</v>
      </c>
    </row>
    <row r="19" spans="1:9" ht="52" x14ac:dyDescent="0.3">
      <c r="A19" s="243" t="s">
        <v>228</v>
      </c>
      <c r="B19" s="226" t="s">
        <v>229</v>
      </c>
      <c r="C19" s="227" t="s">
        <v>230</v>
      </c>
      <c r="D19" s="227" t="s">
        <v>231</v>
      </c>
      <c r="E19" s="227" t="s">
        <v>232</v>
      </c>
      <c r="F19" s="226" t="s">
        <v>233</v>
      </c>
      <c r="G19" s="226" t="s">
        <v>170</v>
      </c>
      <c r="H19" s="227" t="s">
        <v>170</v>
      </c>
      <c r="I19" s="227" t="s">
        <v>234</v>
      </c>
    </row>
    <row r="20" spans="1:9" s="215" customFormat="1" ht="13" x14ac:dyDescent="0.3">
      <c r="A20" s="212" t="s">
        <v>235</v>
      </c>
      <c r="B20" s="213"/>
      <c r="C20" s="214"/>
      <c r="D20" s="244"/>
      <c r="E20" s="244"/>
      <c r="F20" s="214"/>
      <c r="G20" s="214"/>
      <c r="H20" s="214"/>
    </row>
    <row r="21" spans="1:9" ht="65" x14ac:dyDescent="0.3">
      <c r="A21" s="228" t="s">
        <v>236</v>
      </c>
      <c r="B21" s="217" t="s">
        <v>237</v>
      </c>
      <c r="C21" s="217" t="s">
        <v>238</v>
      </c>
      <c r="D21" s="245" t="s">
        <v>175</v>
      </c>
      <c r="E21" s="245" t="s">
        <v>175</v>
      </c>
      <c r="F21" s="217" t="s">
        <v>239</v>
      </c>
      <c r="G21" s="219" t="s">
        <v>170</v>
      </c>
      <c r="H21" s="218" t="s">
        <v>170</v>
      </c>
      <c r="I21" s="218" t="s">
        <v>170</v>
      </c>
    </row>
    <row r="22" spans="1:9" ht="26" x14ac:dyDescent="0.3">
      <c r="A22" s="222" t="s">
        <v>113</v>
      </c>
      <c r="B22" s="220" t="s">
        <v>240</v>
      </c>
      <c r="C22" s="220" t="s">
        <v>241</v>
      </c>
      <c r="D22" s="230" t="s">
        <v>175</v>
      </c>
      <c r="E22" s="230" t="s">
        <v>175</v>
      </c>
      <c r="F22" s="222" t="s">
        <v>242</v>
      </c>
      <c r="G22" s="222" t="s">
        <v>170</v>
      </c>
      <c r="H22" s="223" t="s">
        <v>170</v>
      </c>
      <c r="I22" s="223" t="s">
        <v>170</v>
      </c>
    </row>
    <row r="23" spans="1:9" ht="13" x14ac:dyDescent="0.3">
      <c r="A23" s="222" t="s">
        <v>243</v>
      </c>
      <c r="B23" s="220" t="s">
        <v>244</v>
      </c>
      <c r="C23" s="239" t="s">
        <v>168</v>
      </c>
      <c r="D23" s="239" t="s">
        <v>221</v>
      </c>
      <c r="E23" s="239" t="s">
        <v>221</v>
      </c>
      <c r="F23" s="220" t="s">
        <v>245</v>
      </c>
      <c r="G23" s="222" t="s">
        <v>170</v>
      </c>
      <c r="H23" s="223" t="s">
        <v>170</v>
      </c>
      <c r="I23" s="220" t="s">
        <v>244</v>
      </c>
    </row>
    <row r="24" spans="1:9" ht="52" x14ac:dyDescent="0.3">
      <c r="A24" s="246" t="s">
        <v>246</v>
      </c>
      <c r="B24" s="222" t="s">
        <v>247</v>
      </c>
      <c r="C24" s="222" t="s">
        <v>248</v>
      </c>
      <c r="D24" s="230" t="s">
        <v>175</v>
      </c>
      <c r="E24" s="230" t="s">
        <v>175</v>
      </c>
      <c r="F24" s="222" t="s">
        <v>249</v>
      </c>
      <c r="G24" s="222" t="s">
        <v>170</v>
      </c>
      <c r="H24" s="223" t="s">
        <v>170</v>
      </c>
      <c r="I24" s="223" t="s">
        <v>170</v>
      </c>
    </row>
    <row r="25" spans="1:9" ht="65" x14ac:dyDescent="0.3">
      <c r="A25" s="216" t="s">
        <v>250</v>
      </c>
      <c r="B25" s="217" t="s">
        <v>251</v>
      </c>
      <c r="C25" s="217" t="s">
        <v>252</v>
      </c>
      <c r="D25" s="245" t="s">
        <v>175</v>
      </c>
      <c r="E25" s="245" t="s">
        <v>175</v>
      </c>
      <c r="F25" s="217" t="s">
        <v>253</v>
      </c>
      <c r="G25" s="219" t="s">
        <v>170</v>
      </c>
      <c r="H25" s="218" t="s">
        <v>170</v>
      </c>
      <c r="I25" s="218" t="s">
        <v>170</v>
      </c>
    </row>
    <row r="26" spans="1:9" ht="13" x14ac:dyDescent="0.3">
      <c r="A26" s="220" t="s">
        <v>117</v>
      </c>
      <c r="B26" s="220" t="s">
        <v>254</v>
      </c>
      <c r="C26" s="239" t="s">
        <v>168</v>
      </c>
      <c r="D26" s="239" t="s">
        <v>221</v>
      </c>
      <c r="E26" s="239" t="s">
        <v>221</v>
      </c>
      <c r="F26" s="220" t="s">
        <v>168</v>
      </c>
      <c r="G26" s="222" t="s">
        <v>170</v>
      </c>
      <c r="H26" s="223" t="s">
        <v>170</v>
      </c>
      <c r="I26" s="223" t="s">
        <v>170</v>
      </c>
    </row>
    <row r="27" spans="1:9" ht="13" x14ac:dyDescent="0.3">
      <c r="A27" s="220" t="s">
        <v>255</v>
      </c>
      <c r="B27" s="220" t="s">
        <v>256</v>
      </c>
      <c r="C27" s="239" t="s">
        <v>168</v>
      </c>
      <c r="D27" s="239" t="s">
        <v>221</v>
      </c>
      <c r="E27" s="239" t="s">
        <v>221</v>
      </c>
      <c r="F27" s="222" t="s">
        <v>168</v>
      </c>
      <c r="G27" s="222" t="s">
        <v>170</v>
      </c>
      <c r="H27" s="223" t="s">
        <v>170</v>
      </c>
      <c r="I27" s="223" t="s">
        <v>170</v>
      </c>
    </row>
    <row r="28" spans="1:9" ht="65" x14ac:dyDescent="0.3">
      <c r="A28" s="240" t="s">
        <v>22</v>
      </c>
      <c r="B28" s="240" t="s">
        <v>257</v>
      </c>
      <c r="C28" s="240" t="s">
        <v>258</v>
      </c>
      <c r="D28" s="247" t="s">
        <v>175</v>
      </c>
      <c r="E28" s="247" t="s">
        <v>175</v>
      </c>
      <c r="F28" s="240" t="s">
        <v>259</v>
      </c>
      <c r="G28" s="246" t="s">
        <v>170</v>
      </c>
      <c r="H28" s="242" t="s">
        <v>170</v>
      </c>
      <c r="I28" s="242" t="s">
        <v>170</v>
      </c>
    </row>
    <row r="29" spans="1:9" ht="13" x14ac:dyDescent="0.3">
      <c r="A29" s="212" t="s">
        <v>46</v>
      </c>
      <c r="B29" s="213"/>
      <c r="C29" s="214"/>
      <c r="D29" s="244"/>
      <c r="E29" s="244"/>
      <c r="F29" s="214"/>
      <c r="G29" s="214"/>
      <c r="H29" s="214"/>
      <c r="I29" s="214"/>
    </row>
    <row r="30" spans="1:9" ht="13" x14ac:dyDescent="0.3">
      <c r="A30" s="228" t="s">
        <v>152</v>
      </c>
      <c r="B30" s="217" t="s">
        <v>260</v>
      </c>
      <c r="C30" s="217" t="s">
        <v>168</v>
      </c>
      <c r="D30" s="217" t="s">
        <v>168</v>
      </c>
      <c r="E30" s="217" t="s">
        <v>168</v>
      </c>
      <c r="F30" s="217" t="s">
        <v>168</v>
      </c>
      <c r="G30" s="219" t="s">
        <v>170</v>
      </c>
      <c r="H30" s="218" t="s">
        <v>170</v>
      </c>
      <c r="I30" s="218" t="s">
        <v>170</v>
      </c>
    </row>
    <row r="31" spans="1:9" ht="13" x14ac:dyDescent="0.3">
      <c r="A31" s="222" t="s">
        <v>261</v>
      </c>
      <c r="B31" s="220" t="s">
        <v>262</v>
      </c>
      <c r="C31" s="220" t="s">
        <v>168</v>
      </c>
      <c r="D31" s="220" t="s">
        <v>168</v>
      </c>
      <c r="E31" s="220" t="s">
        <v>168</v>
      </c>
      <c r="F31" s="220" t="s">
        <v>168</v>
      </c>
      <c r="G31" s="222" t="s">
        <v>170</v>
      </c>
      <c r="H31" s="223" t="s">
        <v>170</v>
      </c>
      <c r="I31" s="223" t="s">
        <v>170</v>
      </c>
    </row>
    <row r="32" spans="1:9" ht="13" x14ac:dyDescent="0.3">
      <c r="A32" s="226" t="s">
        <v>26</v>
      </c>
      <c r="B32" s="225" t="s">
        <v>263</v>
      </c>
      <c r="C32" s="248" t="s">
        <v>168</v>
      </c>
      <c r="D32" s="248" t="s">
        <v>168</v>
      </c>
      <c r="E32" s="248" t="s">
        <v>168</v>
      </c>
      <c r="F32" s="225" t="s">
        <v>168</v>
      </c>
      <c r="G32" s="226" t="s">
        <v>170</v>
      </c>
      <c r="H32" s="227" t="s">
        <v>170</v>
      </c>
      <c r="I32" s="227" t="s">
        <v>170</v>
      </c>
    </row>
    <row r="33" spans="1:9" s="249" customFormat="1" ht="11.5" x14ac:dyDescent="0.25">
      <c r="B33" s="250" t="s">
        <v>264</v>
      </c>
      <c r="C33" s="251"/>
      <c r="D33" s="252"/>
      <c r="E33" s="252"/>
    </row>
    <row r="34" spans="1:9" s="249" customFormat="1" ht="11.5" x14ac:dyDescent="0.25">
      <c r="C34" s="253"/>
      <c r="D34" s="253"/>
      <c r="E34" s="253"/>
    </row>
    <row r="35" spans="1:9" ht="13" x14ac:dyDescent="0.3">
      <c r="C35" s="255"/>
      <c r="D35" s="256"/>
      <c r="E35" s="256"/>
      <c r="F35" s="253"/>
      <c r="G35" s="253"/>
      <c r="H35" s="253"/>
      <c r="I35" s="209"/>
    </row>
    <row r="36" spans="1:9" ht="13" x14ac:dyDescent="0.3">
      <c r="A36" s="260"/>
      <c r="B36" s="260"/>
      <c r="C36" s="257"/>
      <c r="D36" s="257"/>
      <c r="E36" s="257"/>
      <c r="F36" s="253"/>
      <c r="G36" s="253"/>
      <c r="H36" s="253"/>
      <c r="I36" s="209"/>
    </row>
    <row r="37" spans="1:9" ht="13" x14ac:dyDescent="0.3">
      <c r="A37" s="209"/>
      <c r="B37" s="258"/>
      <c r="C37" s="258"/>
      <c r="D37" s="258"/>
      <c r="E37" s="258"/>
      <c r="F37" s="258"/>
      <c r="G37" s="258"/>
      <c r="H37" s="258"/>
      <c r="I37" s="209"/>
    </row>
    <row r="38" spans="1:9" ht="13" x14ac:dyDescent="0.3">
      <c r="C38" s="258"/>
      <c r="D38" s="258"/>
      <c r="E38" s="258"/>
      <c r="I38" s="209"/>
    </row>
    <row r="39" spans="1:9" ht="13" x14ac:dyDescent="0.3">
      <c r="C39" s="258"/>
      <c r="D39" s="258"/>
      <c r="E39" s="258"/>
      <c r="I39" s="209"/>
    </row>
    <row r="40" spans="1:9" ht="13" x14ac:dyDescent="0.3">
      <c r="A40" s="209"/>
      <c r="B40" s="258"/>
      <c r="C40" s="258"/>
      <c r="D40" s="258"/>
      <c r="E40" s="258"/>
      <c r="F40" s="258"/>
      <c r="G40" s="258"/>
      <c r="H40" s="258"/>
      <c r="I40" s="209"/>
    </row>
    <row r="41" spans="1:9" ht="13" x14ac:dyDescent="0.3">
      <c r="A41" s="209"/>
      <c r="B41" s="258"/>
      <c r="C41" s="258"/>
      <c r="D41" s="258"/>
      <c r="E41" s="258"/>
      <c r="F41" s="258"/>
      <c r="G41" s="258"/>
      <c r="H41" s="258"/>
      <c r="I41" s="209"/>
    </row>
    <row r="42" spans="1:9" ht="13" x14ac:dyDescent="0.3">
      <c r="A42" s="209"/>
      <c r="B42" s="258"/>
      <c r="C42" s="258"/>
      <c r="D42" s="258"/>
      <c r="E42" s="258"/>
      <c r="F42" s="258"/>
      <c r="G42" s="258"/>
      <c r="H42" s="258"/>
      <c r="I42" s="209"/>
    </row>
    <row r="43" spans="1:9" ht="13" x14ac:dyDescent="0.3">
      <c r="B43" s="258"/>
      <c r="C43" s="258"/>
      <c r="D43" s="258"/>
      <c r="E43" s="258"/>
      <c r="F43" s="258"/>
      <c r="G43" s="258"/>
      <c r="H43" s="258"/>
      <c r="I43" s="209"/>
    </row>
    <row r="44" spans="1:9" ht="13" x14ac:dyDescent="0.3">
      <c r="B44" s="258"/>
      <c r="C44" s="258"/>
      <c r="D44" s="258"/>
      <c r="E44" s="258"/>
      <c r="F44" s="258"/>
      <c r="G44" s="258"/>
      <c r="H44" s="258"/>
      <c r="I44" s="209"/>
    </row>
    <row r="45" spans="1:9" ht="13" x14ac:dyDescent="0.3">
      <c r="B45" s="258"/>
      <c r="C45" s="258"/>
      <c r="D45" s="258"/>
      <c r="E45" s="258"/>
      <c r="F45" s="258"/>
      <c r="G45" s="258"/>
      <c r="H45" s="258"/>
      <c r="I45" s="209"/>
    </row>
    <row r="48" spans="1:9" ht="13" x14ac:dyDescent="0.3">
      <c r="I48" s="209"/>
    </row>
    <row r="49" spans="1:9" ht="13" x14ac:dyDescent="0.3">
      <c r="I49" s="209"/>
    </row>
    <row r="52" spans="1:9" ht="13" x14ac:dyDescent="0.3">
      <c r="A52" s="259"/>
      <c r="I52" s="209"/>
    </row>
    <row r="53" spans="1:9" s="254" customFormat="1" ht="13" x14ac:dyDescent="0.3">
      <c r="A53" s="255"/>
      <c r="B53" s="208"/>
      <c r="C53" s="208"/>
      <c r="D53" s="208"/>
      <c r="E53" s="208"/>
      <c r="F53" s="208"/>
      <c r="G53" s="208"/>
      <c r="H53" s="208"/>
    </row>
    <row r="54" spans="1:9" s="254" customFormat="1" ht="13" x14ac:dyDescent="0.3">
      <c r="A54" s="255"/>
      <c r="B54" s="208"/>
      <c r="C54" s="208"/>
      <c r="D54" s="208"/>
      <c r="E54" s="208"/>
      <c r="F54" s="208"/>
      <c r="G54" s="208"/>
      <c r="H54" s="208"/>
    </row>
    <row r="55" spans="1:9" s="254" customFormat="1" ht="13" x14ac:dyDescent="0.3">
      <c r="A55" s="259"/>
      <c r="B55" s="208"/>
      <c r="C55" s="208"/>
      <c r="D55" s="208"/>
      <c r="E55" s="208"/>
      <c r="F55" s="208"/>
      <c r="G55" s="208"/>
      <c r="H55" s="208"/>
    </row>
    <row r="56" spans="1:9" s="254" customFormat="1" ht="13" x14ac:dyDescent="0.3">
      <c r="A56" s="255"/>
      <c r="B56" s="208"/>
      <c r="C56" s="208"/>
      <c r="D56" s="208"/>
      <c r="E56" s="208"/>
      <c r="F56" s="208"/>
      <c r="G56" s="208"/>
      <c r="H56" s="208"/>
    </row>
    <row r="57" spans="1:9" s="254" customFormat="1" ht="13" x14ac:dyDescent="0.3">
      <c r="A57" s="255"/>
      <c r="B57" s="208"/>
      <c r="C57" s="208"/>
      <c r="D57" s="208"/>
      <c r="E57" s="208"/>
      <c r="F57" s="208"/>
      <c r="G57" s="208"/>
      <c r="H57" s="208"/>
    </row>
    <row r="58" spans="1:9" s="254" customFormat="1" ht="13" x14ac:dyDescent="0.3">
      <c r="A58" s="255"/>
      <c r="B58" s="208"/>
      <c r="C58" s="208"/>
      <c r="D58" s="208"/>
      <c r="E58" s="208"/>
      <c r="F58" s="208"/>
      <c r="G58" s="208"/>
      <c r="H58" s="208"/>
    </row>
    <row r="59" spans="1:9" s="254" customFormat="1" ht="13" x14ac:dyDescent="0.3">
      <c r="A59" s="255"/>
      <c r="B59" s="208"/>
      <c r="C59" s="208"/>
      <c r="D59" s="208"/>
      <c r="E59" s="208"/>
      <c r="F59" s="208"/>
      <c r="G59" s="208"/>
      <c r="H59" s="208"/>
    </row>
    <row r="60" spans="1:9" s="254" customFormat="1" ht="13" x14ac:dyDescent="0.3">
      <c r="A60" s="259"/>
      <c r="B60" s="208"/>
      <c r="C60" s="208"/>
      <c r="D60" s="208"/>
      <c r="E60" s="208"/>
      <c r="F60" s="208"/>
      <c r="G60" s="208"/>
      <c r="H60" s="208"/>
    </row>
    <row r="61" spans="1:9" ht="13" x14ac:dyDescent="0.3">
      <c r="I61" s="209"/>
    </row>
    <row r="62" spans="1:9" ht="13" x14ac:dyDescent="0.3">
      <c r="I62" s="209"/>
    </row>
  </sheetData>
  <mergeCells count="1">
    <mergeCell ref="A36:B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opLeftCell="A29" zoomScaleNormal="100" workbookViewId="0">
      <selection activeCell="A43" sqref="A1:H43"/>
    </sheetView>
  </sheetViews>
  <sheetFormatPr baseColWidth="10" defaultColWidth="11.453125" defaultRowHeight="12.5" x14ac:dyDescent="0.25"/>
  <cols>
    <col min="1" max="1" width="52.81640625" style="146" customWidth="1"/>
    <col min="2" max="4" width="9.6328125" style="146" customWidth="1"/>
    <col min="5" max="5" width="10.36328125" style="146" customWidth="1"/>
    <col min="6" max="8" width="9.6328125" style="146" customWidth="1"/>
    <col min="9" max="16384" width="11.453125" style="146"/>
  </cols>
  <sheetData>
    <row r="1" spans="1:9" ht="17.5" x14ac:dyDescent="0.35">
      <c r="A1" s="150" t="s">
        <v>155</v>
      </c>
      <c r="B1" s="147"/>
      <c r="C1" s="149"/>
      <c r="D1" s="149"/>
      <c r="E1" s="149"/>
      <c r="F1" s="149"/>
      <c r="G1" s="149"/>
      <c r="H1" s="149"/>
      <c r="I1" s="149"/>
    </row>
    <row r="2" spans="1:9" ht="13" x14ac:dyDescent="0.3">
      <c r="A2" s="151" t="s">
        <v>102</v>
      </c>
      <c r="B2" s="147"/>
      <c r="C2" s="147"/>
      <c r="D2" s="147"/>
      <c r="E2" s="267" t="s">
        <v>103</v>
      </c>
      <c r="F2" s="268"/>
      <c r="G2" s="267" t="s">
        <v>138</v>
      </c>
      <c r="H2" s="268"/>
      <c r="I2" s="149"/>
    </row>
    <row r="3" spans="1:9" ht="39" customHeight="1" x14ac:dyDescent="0.25">
      <c r="A3" s="101" t="s">
        <v>104</v>
      </c>
      <c r="B3" s="152">
        <v>2018</v>
      </c>
      <c r="C3" s="153" t="s">
        <v>147</v>
      </c>
      <c r="D3" s="152">
        <v>2019</v>
      </c>
      <c r="E3" s="153" t="s">
        <v>105</v>
      </c>
      <c r="F3" s="152">
        <v>2020</v>
      </c>
      <c r="G3" s="153" t="s">
        <v>106</v>
      </c>
      <c r="H3" s="152">
        <v>2021</v>
      </c>
    </row>
    <row r="4" spans="1:9" s="157" customFormat="1" ht="13" customHeight="1" x14ac:dyDescent="0.3">
      <c r="A4" s="154" t="s">
        <v>107</v>
      </c>
      <c r="B4" s="155">
        <f>+[3]Md€!H4</f>
        <v>22.260469858</v>
      </c>
      <c r="C4" s="156">
        <f>+'[3]tx croiss'!H4</f>
        <v>1.2440950517514482E-2</v>
      </c>
      <c r="D4" s="155">
        <f>+[3]Md€!I4</f>
        <v>22.537411261999999</v>
      </c>
      <c r="E4" s="156">
        <f>+'[3]tx croiss'!I4</f>
        <v>-3.2291864382272273E-2</v>
      </c>
      <c r="F4" s="155">
        <f>+[3]Md€!J4</f>
        <v>21.809636233999999</v>
      </c>
      <c r="G4" s="156">
        <f>+'[3]tx croiss'!J4</f>
        <v>2.2559939847790256E-2</v>
      </c>
      <c r="H4" s="155">
        <f>+[3]Md€!K4</f>
        <v>22.301660315541227</v>
      </c>
    </row>
    <row r="5" spans="1:9" s="157" customFormat="1" ht="13" customHeight="1" x14ac:dyDescent="0.3">
      <c r="A5" s="108" t="s">
        <v>8</v>
      </c>
      <c r="B5" s="109">
        <f>+[3]Md€!H5</f>
        <v>3.582666551</v>
      </c>
      <c r="C5" s="158">
        <f>+'[3]tx croiss'!H5</f>
        <v>3.8912664914653394E-2</v>
      </c>
      <c r="D5" s="109">
        <f>+[3]Md€!I5</f>
        <v>3.722077654</v>
      </c>
      <c r="E5" s="158">
        <f>+'[3]tx croiss'!I5</f>
        <v>2.931084360444669E-2</v>
      </c>
      <c r="F5" s="109">
        <f>+[3]Md€!J5</f>
        <v>3.8311748900000002</v>
      </c>
      <c r="G5" s="158">
        <f>+'[3]tx croiss'!J5</f>
        <v>5.8885597683845159E-2</v>
      </c>
      <c r="H5" s="109">
        <f>+[3]Md€!K5</f>
        <v>4.0567759132289893</v>
      </c>
    </row>
    <row r="6" spans="1:9" s="157" customFormat="1" ht="13" customHeight="1" x14ac:dyDescent="0.3">
      <c r="A6" s="108" t="s">
        <v>7</v>
      </c>
      <c r="B6" s="109">
        <f>+[3]Md€!H6</f>
        <v>3.953895535</v>
      </c>
      <c r="C6" s="158">
        <f>+'[3]tx croiss'!H6</f>
        <v>2.343251160276294E-2</v>
      </c>
      <c r="D6" s="109">
        <f>+[3]Md€!I6</f>
        <v>4.0465452380000002</v>
      </c>
      <c r="E6" s="158">
        <f>+'[3]tx croiss'!I6</f>
        <v>1.8687767108066522E-2</v>
      </c>
      <c r="F6" s="109">
        <f>+[3]Md€!J6</f>
        <v>4.1221661330000003</v>
      </c>
      <c r="G6" s="158">
        <f>+'[3]tx croiss'!J6</f>
        <v>2.0157589805554377E-2</v>
      </c>
      <c r="H6" s="109">
        <f>+[3]Md€!K6</f>
        <v>4.2052590670193624</v>
      </c>
    </row>
    <row r="7" spans="1:9" s="157" customFormat="1" ht="13" customHeight="1" x14ac:dyDescent="0.3">
      <c r="A7" s="108" t="s">
        <v>9</v>
      </c>
      <c r="B7" s="109">
        <f>+[3]Md€!H7</f>
        <v>0.60058498999999999</v>
      </c>
      <c r="C7" s="158">
        <f>+'[3]tx croiss'!H7</f>
        <v>-2.337623356188101E-2</v>
      </c>
      <c r="D7" s="109">
        <f>+[3]Md€!I7</f>
        <v>0.58654557500000004</v>
      </c>
      <c r="E7" s="158">
        <f>+'[3]tx croiss'!I7</f>
        <v>-3.7709864233482659E-2</v>
      </c>
      <c r="F7" s="109">
        <f>+[3]Md€!J7</f>
        <v>0.56442702099999997</v>
      </c>
      <c r="G7" s="158">
        <f>+'[3]tx croiss'!J7</f>
        <v>-2.0320006025628334E-2</v>
      </c>
      <c r="H7" s="109">
        <f>+[3]Md€!K7</f>
        <v>0.5529578605322526</v>
      </c>
    </row>
    <row r="8" spans="1:9" ht="13" customHeight="1" x14ac:dyDescent="0.25">
      <c r="A8" s="108" t="s">
        <v>10</v>
      </c>
      <c r="B8" s="109">
        <f>+[3]Md€!H8</f>
        <v>13.864780645</v>
      </c>
      <c r="C8" s="158">
        <f>+'[3]tx croiss'!H8</f>
        <v>6.6591828146445042E-3</v>
      </c>
      <c r="D8" s="109">
        <f>+[3]Md€!I8</f>
        <v>13.957108754</v>
      </c>
      <c r="E8" s="158">
        <f>+'[3]tx croiss'!I8</f>
        <v>-7.4845603943626049E-2</v>
      </c>
      <c r="F8" s="109">
        <f>+[3]Md€!J8</f>
        <v>12.912480520000001</v>
      </c>
      <c r="G8" s="158">
        <f>+'[3]tx croiss'!J8</f>
        <v>1.7106725411322188E-2</v>
      </c>
      <c r="H8" s="109">
        <f>+[3]Md€!K8</f>
        <v>13.133370778634687</v>
      </c>
    </row>
    <row r="9" spans="1:9" s="157" customFormat="1" ht="13" customHeight="1" x14ac:dyDescent="0.3">
      <c r="A9" s="108" t="s">
        <v>11</v>
      </c>
      <c r="B9" s="109">
        <f>+[3]Md€!H9</f>
        <v>0.25854213399999998</v>
      </c>
      <c r="C9" s="158">
        <f>+'[3]tx croiss'!H9</f>
        <v>-0.12921722074128161</v>
      </c>
      <c r="D9" s="109">
        <f>+[3]Md€!I9</f>
        <v>0.22513403800000001</v>
      </c>
      <c r="E9" s="158">
        <f>+'[3]tx croiss'!I9</f>
        <v>0.68516352023144544</v>
      </c>
      <c r="F9" s="109">
        <f>+[3]Md€!J9</f>
        <v>0.37938766800000001</v>
      </c>
      <c r="G9" s="158">
        <f>+'[3]tx croiss'!J9</f>
        <v>-6.877127032517838E-2</v>
      </c>
      <c r="H9" s="109">
        <f>+[3]Md€!K9</f>
        <v>0.35329669612593301</v>
      </c>
    </row>
    <row r="10" spans="1:9" ht="13" customHeight="1" x14ac:dyDescent="0.3">
      <c r="A10" s="159" t="s">
        <v>108</v>
      </c>
      <c r="B10" s="160">
        <f>+[3]Md€!H10</f>
        <v>27.998650076000001</v>
      </c>
      <c r="C10" s="161">
        <f>+'[3]tx croiss'!H10</f>
        <v>3.506929778166934E-2</v>
      </c>
      <c r="D10" s="160">
        <f>+[3]Md€!I10</f>
        <v>28.980543073</v>
      </c>
      <c r="E10" s="161">
        <f>+'[3]tx croiss'!I10</f>
        <v>-7.3070361713576726E-2</v>
      </c>
      <c r="F10" s="160">
        <f>+[3]Md€!J10</f>
        <v>26.862924308</v>
      </c>
      <c r="G10" s="161">
        <f>+'[3]tx croiss'!J10</f>
        <v>7.5976330252989221E-3</v>
      </c>
      <c r="H10" s="160">
        <f>+[3]Md€!K10</f>
        <v>27.067018948878566</v>
      </c>
    </row>
    <row r="11" spans="1:9" ht="13" customHeight="1" x14ac:dyDescent="0.25">
      <c r="A11" s="162" t="s">
        <v>12</v>
      </c>
      <c r="B11" s="109">
        <f>+[3]Md€!H11</f>
        <v>23.803635534000001</v>
      </c>
      <c r="C11" s="158">
        <f>+'[3]tx croiss'!H11</f>
        <v>2.6495464783064415E-2</v>
      </c>
      <c r="D11" s="109">
        <f>+[3]Md€!I11</f>
        <v>24.434323921000001</v>
      </c>
      <c r="E11" s="158">
        <f>+'[3]tx croiss'!I11</f>
        <v>-9.7846845762129542E-2</v>
      </c>
      <c r="F11" s="109">
        <f>+[3]Md€!J11</f>
        <v>22.043502397000001</v>
      </c>
      <c r="G11" s="158">
        <f>+'[3]tx croiss'!J11</f>
        <v>-1.5170194357571831E-2</v>
      </c>
      <c r="H11" s="109">
        <f>+[3]Md€!K11</f>
        <v>21.709098181315909</v>
      </c>
    </row>
    <row r="12" spans="1:9" s="163" customFormat="1" ht="13" customHeight="1" x14ac:dyDescent="0.3">
      <c r="A12" s="183" t="s">
        <v>13</v>
      </c>
      <c r="B12" s="109">
        <f>+[3]Md€!H17</f>
        <v>1.923293028</v>
      </c>
      <c r="C12" s="158">
        <f>+'[3]tx croiss'!H17</f>
        <v>-3.4448488626247942E-2</v>
      </c>
      <c r="D12" s="109">
        <f>+[3]Md€!I17</f>
        <v>1.8570384900000001</v>
      </c>
      <c r="E12" s="158">
        <f>+'[3]tx croiss'!I17</f>
        <v>3.9820085796929305E-2</v>
      </c>
      <c r="F12" s="109">
        <f>+[3]Md€!J17</f>
        <v>1.9309859220000001</v>
      </c>
      <c r="G12" s="158">
        <f>+'[3]tx croiss'!J17</f>
        <v>7.1404081343926284E-2</v>
      </c>
      <c r="H12" s="109">
        <f>+[3]Md€!K17</f>
        <v>2.0688661978484646</v>
      </c>
    </row>
    <row r="13" spans="1:9" ht="13" customHeight="1" x14ac:dyDescent="0.25">
      <c r="A13" s="184" t="s">
        <v>14</v>
      </c>
      <c r="B13" s="109">
        <f>+[3]Md€!H21</f>
        <v>1.7666292480000001</v>
      </c>
      <c r="C13" s="158">
        <f>+'[3]tx croiss'!H21</f>
        <v>0.19742211581453462</v>
      </c>
      <c r="D13" s="109">
        <f>+[3]Md€!I21</f>
        <v>2.115400932</v>
      </c>
      <c r="E13" s="158">
        <f>+'[3]tx croiss'!I21</f>
        <v>0.10700222240423973</v>
      </c>
      <c r="F13" s="109">
        <f>+[3]Md€!J21</f>
        <v>2.3417535329999999</v>
      </c>
      <c r="G13" s="158">
        <f>+'[3]tx croiss'!J21</f>
        <v>0.18514409271202448</v>
      </c>
      <c r="H13" s="109">
        <f>+[3]Md€!K21</f>
        <v>2.7753153662224626</v>
      </c>
    </row>
    <row r="14" spans="1:9" s="157" customFormat="1" ht="13" customHeight="1" x14ac:dyDescent="0.3">
      <c r="A14" s="164" t="s">
        <v>37</v>
      </c>
      <c r="B14" s="165">
        <f>+[3]Md€!H22</f>
        <v>0.13485534199999999</v>
      </c>
      <c r="C14" s="166">
        <f>+'[3]tx croiss'!H22</f>
        <v>0.2484763265811154</v>
      </c>
      <c r="D14" s="165">
        <f>+[3]Md€!I22</f>
        <v>0.168363702</v>
      </c>
      <c r="E14" s="166">
        <f>+'[3]tx croiss'!I22</f>
        <v>-0.13348117042472729</v>
      </c>
      <c r="F14" s="165">
        <f>+[3]Md€!J22</f>
        <v>0.14589031799999999</v>
      </c>
      <c r="G14" s="166">
        <f>+'[3]tx croiss'!J22</f>
        <v>-0.18720302385971754</v>
      </c>
      <c r="H14" s="165">
        <f>+[3]Md€!K22</f>
        <v>0.11857920931854422</v>
      </c>
    </row>
    <row r="15" spans="1:9" ht="13" customHeight="1" x14ac:dyDescent="0.25">
      <c r="A15" s="108" t="s">
        <v>109</v>
      </c>
      <c r="B15" s="109">
        <f>+[3]Md€!H23</f>
        <v>0.370236921</v>
      </c>
      <c r="C15" s="158">
        <f>+'[3]tx croiss'!H23</f>
        <v>9.5017822385142336E-2</v>
      </c>
      <c r="D15" s="109">
        <f>+[3]Md€!I23</f>
        <v>0.40541602700000001</v>
      </c>
      <c r="E15" s="158">
        <f>+'[3]tx croiss'!I23</f>
        <v>-1.1405301448529026E-2</v>
      </c>
      <c r="F15" s="109">
        <f>+[3]Md€!J23</f>
        <v>0.40079213499999999</v>
      </c>
      <c r="G15" s="158">
        <f>+'[3]tx croiss'!J23</f>
        <v>-1.4052523328117905E-2</v>
      </c>
      <c r="H15" s="109">
        <f>+[3]Md€!K23</f>
        <v>0.39515999417318631</v>
      </c>
    </row>
    <row r="16" spans="1:9" s="157" customFormat="1" ht="13" customHeight="1" x14ac:dyDescent="0.3">
      <c r="A16" s="167" t="s">
        <v>110</v>
      </c>
      <c r="B16" s="155">
        <f>+[3]Md€!H24</f>
        <v>5.738180217</v>
      </c>
      <c r="C16" s="156">
        <f>+'[3]tx croiss'!H24</f>
        <v>0.12285281523774771</v>
      </c>
      <c r="D16" s="155">
        <f>+[3]Md€!I24</f>
        <v>6.4431318109999998</v>
      </c>
      <c r="E16" s="156">
        <f>+'[3]tx croiss'!I24</f>
        <v>-0.21570934411541876</v>
      </c>
      <c r="F16" s="155">
        <f>+[3]Md€!J24</f>
        <v>5.0532880740000001</v>
      </c>
      <c r="G16" s="156">
        <f>+'[3]tx croiss'!J24</f>
        <v>-5.6978631822733994E-2</v>
      </c>
      <c r="H16" s="155">
        <f>+[3]Md€!K24</f>
        <v>4.7653586333373417</v>
      </c>
    </row>
    <row r="17" spans="1:8" s="157" customFormat="1" ht="13" customHeight="1" x14ac:dyDescent="0.3">
      <c r="A17" s="168" t="s">
        <v>111</v>
      </c>
      <c r="B17" s="169">
        <f>+[3]Md€!H25</f>
        <v>3.6324951209999998</v>
      </c>
      <c r="C17" s="170">
        <f>+'[3]tx croiss'!H25</f>
        <v>0.25288398673667478</v>
      </c>
      <c r="D17" s="169">
        <f>+[3]Md€!I25</f>
        <v>4.5510949690000002</v>
      </c>
      <c r="E17" s="170">
        <f>+'[3]tx croiss'!I25</f>
        <v>-0.41405113117515346</v>
      </c>
      <c r="F17" s="169">
        <f>+[3]Md€!J25</f>
        <v>2.6667089490000002</v>
      </c>
      <c r="G17" s="170">
        <f>+'[3]tx croiss'!J25</f>
        <v>-8.5450440743038314E-2</v>
      </c>
      <c r="H17" s="169">
        <f>+[3]Md€!K25</f>
        <v>2.4388374939745456</v>
      </c>
    </row>
    <row r="18" spans="1:8" ht="13" customHeight="1" x14ac:dyDescent="0.3">
      <c r="A18" s="171" t="s">
        <v>112</v>
      </c>
      <c r="B18" s="160">
        <f>+[3]Md€!H26</f>
        <v>10.030316827</v>
      </c>
      <c r="C18" s="161">
        <f>+'[3]tx croiss'!H26</f>
        <v>0.1054332413661454</v>
      </c>
      <c r="D18" s="160">
        <f>+[3]Md€!I26</f>
        <v>11.087845642</v>
      </c>
      <c r="E18" s="161">
        <f>+'[3]tx croiss'!I26</f>
        <v>0.14249015390468767</v>
      </c>
      <c r="F18" s="160">
        <f>+[3]Md€!J26</f>
        <v>12.667754474000001</v>
      </c>
      <c r="G18" s="161">
        <f>+'[3]tx croiss'!J26</f>
        <v>0.12310063636574498</v>
      </c>
      <c r="H18" s="160">
        <f>+[3]Md€!K26</f>
        <v>14.227163111074413</v>
      </c>
    </row>
    <row r="19" spans="1:8" ht="13" customHeight="1" x14ac:dyDescent="0.25">
      <c r="A19" s="121" t="s">
        <v>113</v>
      </c>
      <c r="B19" s="109">
        <f>+[3]Md€!H27</f>
        <v>3.196054717</v>
      </c>
      <c r="C19" s="158">
        <f>+'[3]tx croiss'!H27</f>
        <v>5.8352852661752497E-2</v>
      </c>
      <c r="D19" s="109">
        <f>+[3]Md€!I27</f>
        <v>3.3825536270000001</v>
      </c>
      <c r="E19" s="158">
        <f>+'[3]tx croiss'!I27</f>
        <v>-3.7603196881998757E-2</v>
      </c>
      <c r="F19" s="109">
        <f>+[3]Md€!J27</f>
        <v>3.255358797</v>
      </c>
      <c r="G19" s="158">
        <f>+'[3]tx croiss'!J27</f>
        <v>0.10834275647426317</v>
      </c>
      <c r="H19" s="109">
        <f>+[3]Md€!K27</f>
        <v>3.608053342379721</v>
      </c>
    </row>
    <row r="20" spans="1:8" s="157" customFormat="1" ht="13" customHeight="1" x14ac:dyDescent="0.3">
      <c r="A20" s="121" t="s">
        <v>114</v>
      </c>
      <c r="B20" s="109">
        <f>+[3]Md€!H28</f>
        <v>6.347387683</v>
      </c>
      <c r="C20" s="158">
        <f>+'[3]tx croiss'!H28</f>
        <v>0.12444950906585417</v>
      </c>
      <c r="D20" s="109">
        <f>+[3]Md€!I28</f>
        <v>7.137316964</v>
      </c>
      <c r="E20" s="158">
        <f>+'[3]tx croiss'!I28</f>
        <v>0.19772794764730306</v>
      </c>
      <c r="F20" s="109">
        <f>+[3]Md€!J28</f>
        <v>8.5485639990000006</v>
      </c>
      <c r="G20" s="158">
        <f>+'[3]tx croiss'!J28</f>
        <v>0.11436002263290423</v>
      </c>
      <c r="H20" s="109">
        <f>+[3]Md€!K28</f>
        <v>9.5261779714044703</v>
      </c>
    </row>
    <row r="21" spans="1:8" ht="13" customHeight="1" x14ac:dyDescent="0.25">
      <c r="A21" s="121" t="s">
        <v>139</v>
      </c>
      <c r="B21" s="109">
        <f>+[3]Md€!H29</f>
        <v>0.48687442600000003</v>
      </c>
      <c r="C21" s="158">
        <f>+'[3]tx croiss'!H29</f>
        <v>0.16657400690830282</v>
      </c>
      <c r="D21" s="109">
        <f>+[3]Md€!I29</f>
        <v>0.56797505000000004</v>
      </c>
      <c r="E21" s="158">
        <f>+'[3]tx croiss'!I29</f>
        <v>0.52089722251003812</v>
      </c>
      <c r="F21" s="109">
        <f>+[3]Md€!J29</f>
        <v>0.86383167599999999</v>
      </c>
      <c r="G21" s="158">
        <f>+'[3]tx croiss'!J29</f>
        <v>0.26521384623342059</v>
      </c>
      <c r="H21" s="109">
        <f>+[3]Md€!K29</f>
        <v>1.0929317972902219</v>
      </c>
    </row>
    <row r="22" spans="1:8" ht="13" customHeight="1" x14ac:dyDescent="0.3">
      <c r="A22" s="171" t="s">
        <v>116</v>
      </c>
      <c r="B22" s="160">
        <f>+[3]Md€!H30</f>
        <v>4.2011840720000002</v>
      </c>
      <c r="C22" s="161">
        <f>+'[3]tx croiss'!H30</f>
        <v>0.10119552933504505</v>
      </c>
      <c r="D22" s="160">
        <f>+[3]Md€!I30</f>
        <v>4.6263251179999996</v>
      </c>
      <c r="E22" s="161">
        <f>+'[3]tx croiss'!I30</f>
        <v>0.13903062962381285</v>
      </c>
      <c r="F22" s="160">
        <f>+[3]Md€!J30</f>
        <v>5.269526012</v>
      </c>
      <c r="G22" s="161">
        <f>+'[3]tx croiss'!J30</f>
        <v>0.23830407649980256</v>
      </c>
      <c r="H22" s="160">
        <f>+[3]Md€!K30</f>
        <v>6.5252755418813475</v>
      </c>
    </row>
    <row r="23" spans="1:8" ht="13" customHeight="1" x14ac:dyDescent="0.25">
      <c r="A23" s="121" t="s">
        <v>117</v>
      </c>
      <c r="B23" s="109">
        <f>+[3]Md€!H31</f>
        <v>0.57174291300000002</v>
      </c>
      <c r="C23" s="158">
        <f>+'[3]tx croiss'!H31</f>
        <v>-0.10325155705078237</v>
      </c>
      <c r="D23" s="109">
        <f>+[3]Md€!I31</f>
        <v>0.51270956700000003</v>
      </c>
      <c r="E23" s="158">
        <f>+'[3]tx croiss'!I31</f>
        <v>9.2287745432297896E-3</v>
      </c>
      <c r="F23" s="109">
        <f>+[3]Md€!J31</f>
        <v>0.51744124800000002</v>
      </c>
      <c r="G23" s="158">
        <f>+'[3]tx croiss'!J31</f>
        <v>-1.4116933788255515E-2</v>
      </c>
      <c r="H23" s="109">
        <f>+[3]Md€!K31</f>
        <v>0.51013656416267172</v>
      </c>
    </row>
    <row r="24" spans="1:8" s="157" customFormat="1" ht="13" customHeight="1" x14ac:dyDescent="0.3">
      <c r="A24" s="121" t="s">
        <v>140</v>
      </c>
      <c r="B24" s="109">
        <f>+[3]Md€!H32</f>
        <v>3.1617919909999999</v>
      </c>
      <c r="C24" s="158">
        <f>+'[3]tx croiss'!H32</f>
        <v>0.14392598731837314</v>
      </c>
      <c r="D24" s="109">
        <f>+[3]Md€!I32</f>
        <v>3.6168560250000001</v>
      </c>
      <c r="E24" s="158">
        <f>+'[3]tx croiss'!I32</f>
        <v>0.15947096677700912</v>
      </c>
      <c r="F24" s="109">
        <f>+[3]Md€!J32</f>
        <v>4.1936395519999996</v>
      </c>
      <c r="G24" s="158">
        <f>+'[3]tx croiss'!J32</f>
        <v>0.16900233160740985</v>
      </c>
      <c r="H24" s="109">
        <f>+[3]Md€!K32</f>
        <v>4.9023744142090537</v>
      </c>
    </row>
    <row r="25" spans="1:8" ht="13" customHeight="1" x14ac:dyDescent="0.25">
      <c r="A25" s="121" t="s">
        <v>119</v>
      </c>
      <c r="B25" s="109">
        <f>+[3]Md€!H33</f>
        <v>0.46764916699999998</v>
      </c>
      <c r="C25" s="158">
        <f>+'[3]tx croiss'!H33</f>
        <v>6.2248283658334902E-2</v>
      </c>
      <c r="D25" s="109">
        <f>+[3]Md€!I33</f>
        <v>0.49675952499999998</v>
      </c>
      <c r="E25" s="158">
        <f>+'[3]tx croiss'!I33</f>
        <v>0.12417615142860128</v>
      </c>
      <c r="F25" s="109">
        <f>+[3]Md€!J33</f>
        <v>0.558445211</v>
      </c>
      <c r="G25" s="158">
        <f>+'[3]tx croiss'!J33</f>
        <v>0.9926118831192221</v>
      </c>
      <c r="H25" s="109">
        <f>+[3]Md€!K33</f>
        <v>1.1127645635096213</v>
      </c>
    </row>
    <row r="26" spans="1:8" s="157" customFormat="1" ht="13" customHeight="1" x14ac:dyDescent="0.3">
      <c r="A26" s="167" t="s">
        <v>120</v>
      </c>
      <c r="B26" s="155">
        <f>+[3]Md€!H34</f>
        <v>32.290786685</v>
      </c>
      <c r="C26" s="156">
        <f>+'[3]tx croiss'!H34</f>
        <v>4.1326655557137659E-2</v>
      </c>
      <c r="D26" s="155">
        <f>+[3]Md€!I34</f>
        <v>33.625256903999997</v>
      </c>
      <c r="E26" s="156">
        <f>+'[3]tx croiss'!I34</f>
        <v>2.5342075643699502E-2</v>
      </c>
      <c r="F26" s="155">
        <f>+[3]Md€!J34</f>
        <v>34.477390708000001</v>
      </c>
      <c r="G26" s="156">
        <f>+'[3]tx croiss'!J34</f>
        <v>5.9500811299494138E-2</v>
      </c>
      <c r="H26" s="155">
        <f>+[3]Md€!K34</f>
        <v>36.528823426615638</v>
      </c>
    </row>
    <row r="27" spans="1:8" s="157" customFormat="1" ht="13" customHeight="1" x14ac:dyDescent="0.3">
      <c r="A27" s="171" t="s">
        <v>121</v>
      </c>
      <c r="B27" s="160">
        <f>+[3]Md€!H35</f>
        <v>32.199834148000001</v>
      </c>
      <c r="C27" s="161">
        <f>+'[3]tx croiss'!H35</f>
        <v>4.3696934479005467E-2</v>
      </c>
      <c r="D27" s="160">
        <f>+[3]Md€!I35</f>
        <v>33.606868190999997</v>
      </c>
      <c r="E27" s="161">
        <f>+'[3]tx croiss'!I35</f>
        <v>-4.3872516225562874E-2</v>
      </c>
      <c r="F27" s="160">
        <f>+[3]Md€!J35</f>
        <v>32.132450321</v>
      </c>
      <c r="G27" s="161">
        <f>+'[3]tx croiss'!J35</f>
        <v>4.5432083615666308E-2</v>
      </c>
      <c r="H27" s="160">
        <f>+[3]Md€!K35</f>
        <v>33.592294490759912</v>
      </c>
    </row>
    <row r="28" spans="1:8" ht="13" customHeight="1" x14ac:dyDescent="0.3">
      <c r="A28" s="168" t="s">
        <v>122</v>
      </c>
      <c r="B28" s="185">
        <f>+[3]Md€!H36</f>
        <v>-9.0952536E-2</v>
      </c>
      <c r="C28" s="170"/>
      <c r="D28" s="185">
        <f>+[3]Md€!I36</f>
        <v>-1.8388712000000002E-2</v>
      </c>
      <c r="E28" s="170"/>
      <c r="F28" s="185">
        <f>+[3]Md€!J36</f>
        <v>-2.3449403869999998</v>
      </c>
      <c r="G28" s="170"/>
      <c r="H28" s="185">
        <f>+[3]Md€!K36</f>
        <v>-2.9365289358557245</v>
      </c>
    </row>
    <row r="29" spans="1:8" ht="13" customHeight="1" x14ac:dyDescent="0.25">
      <c r="A29" s="172" t="s">
        <v>123</v>
      </c>
      <c r="B29" s="127">
        <f>+[3]Md€!H37</f>
        <v>2.1056850950000001</v>
      </c>
      <c r="C29" s="173">
        <f>+'[3]tx croiss'!H37</f>
        <v>-0.10146258550593013</v>
      </c>
      <c r="D29" s="127">
        <f>+[3]Md€!I37</f>
        <v>1.8920368409999999</v>
      </c>
      <c r="E29" s="173">
        <f>+'[3]tx croiss'!I37</f>
        <v>0.26138089506683126</v>
      </c>
      <c r="F29" s="127">
        <f>+[3]Md€!J37</f>
        <v>2.3865791239999998</v>
      </c>
      <c r="G29" s="173">
        <f>+'[3]tx croiss'!J37</f>
        <v>-2.5164883088621304E-2</v>
      </c>
      <c r="H29" s="127">
        <f>+[3]Md€!K37</f>
        <v>2.326521139362796</v>
      </c>
    </row>
    <row r="30" spans="1:8" ht="13" customHeight="1" x14ac:dyDescent="0.25">
      <c r="A30" s="121" t="s">
        <v>124</v>
      </c>
      <c r="B30" s="109">
        <f>+[3]Md€!H38</f>
        <v>2.696703716</v>
      </c>
      <c r="C30" s="158">
        <f>+'[3]tx croiss'!H38</f>
        <v>-0.24655068484357001</v>
      </c>
      <c r="D30" s="109">
        <f>+[3]Md€!I38</f>
        <v>2.031829568</v>
      </c>
      <c r="E30" s="158">
        <f>+'[3]tx croiss'!I38</f>
        <v>1.3618576693534958</v>
      </c>
      <c r="F30" s="109">
        <f>+[3]Md€!J38</f>
        <v>4.7988922479999996</v>
      </c>
      <c r="G30" s="158">
        <f>+'[3]tx croiss'!J38</f>
        <v>0.13979923576709719</v>
      </c>
      <c r="H30" s="109">
        <f>+[3]Md€!K38</f>
        <v>5.4697737167990477</v>
      </c>
    </row>
    <row r="31" spans="1:8" ht="13" customHeight="1" x14ac:dyDescent="0.25">
      <c r="A31" s="121" t="s">
        <v>141</v>
      </c>
      <c r="B31" s="186">
        <f>+[3]Md€!H39</f>
        <v>0.59101862000000005</v>
      </c>
      <c r="C31" s="158"/>
      <c r="D31" s="186">
        <f>+[3]Md€!I39</f>
        <v>0.13979272600000001</v>
      </c>
      <c r="E31" s="158"/>
      <c r="F31" s="186">
        <f>+[3]Md€!J39</f>
        <v>2.4123131230000001</v>
      </c>
      <c r="G31" s="158"/>
      <c r="H31" s="186">
        <f>+[3]Md€!K39</f>
        <v>3.1432525774362516</v>
      </c>
    </row>
    <row r="32" spans="1:8" ht="13" customHeight="1" x14ac:dyDescent="0.3">
      <c r="A32" s="167" t="s">
        <v>126</v>
      </c>
      <c r="B32" s="155">
        <f>+[3]Md€!H40</f>
        <v>34.396471781000002</v>
      </c>
      <c r="C32" s="156">
        <f>+'[3]tx croiss'!H40</f>
        <v>3.2585375969262032E-2</v>
      </c>
      <c r="D32" s="155">
        <f>+[3]Md€!I40</f>
        <v>35.517293746</v>
      </c>
      <c r="E32" s="156">
        <f>+'[3]tx croiss'!I40</f>
        <v>3.7916066934341464E-2</v>
      </c>
      <c r="F32" s="155">
        <f>+[3]Md€!J40</f>
        <v>36.863969832999999</v>
      </c>
      <c r="G32" s="156">
        <f>+'[3]tx croiss'!J40</f>
        <v>5.4019541085772671E-2</v>
      </c>
      <c r="H32" s="155">
        <f>+[3]Md€!K40</f>
        <v>38.855344565978434</v>
      </c>
    </row>
    <row r="33" spans="1:8" ht="13" customHeight="1" x14ac:dyDescent="0.3">
      <c r="A33" s="171" t="s">
        <v>127</v>
      </c>
      <c r="B33" s="160">
        <f>+[3]Md€!H41</f>
        <v>34.896537864999999</v>
      </c>
      <c r="C33" s="161">
        <f>+'[3]tx croiss'!H41</f>
        <v>2.1267436267491835E-2</v>
      </c>
      <c r="D33" s="160">
        <f>+[3]Md€!I41</f>
        <v>35.638697759999999</v>
      </c>
      <c r="E33" s="161">
        <f>+'[3]tx croiss'!I41</f>
        <v>3.627082049139374E-2</v>
      </c>
      <c r="F33" s="160">
        <f>+[3]Md€!J41</f>
        <v>36.931342569000002</v>
      </c>
      <c r="G33" s="161">
        <f>+'[3]tx croiss'!J41</f>
        <v>5.7694237207273513E-2</v>
      </c>
      <c r="H33" s="160">
        <f>+[3]Md€!K41</f>
        <v>39.062068207558958</v>
      </c>
    </row>
    <row r="34" spans="1:8" ht="13" customHeight="1" x14ac:dyDescent="0.25">
      <c r="A34" s="129" t="s">
        <v>128</v>
      </c>
      <c r="B34" s="132">
        <f>+[3]Md€!H42</f>
        <v>0.50006608299999999</v>
      </c>
      <c r="C34" s="187"/>
      <c r="D34" s="132">
        <f>+[3]Md€!I42</f>
        <v>0.12140401300000001</v>
      </c>
      <c r="E34" s="187"/>
      <c r="F34" s="132">
        <f>+[3]Md€!J42</f>
        <v>6.7372736000000003E-2</v>
      </c>
      <c r="G34" s="187"/>
      <c r="H34" s="132">
        <f>+[3]Md€!K42</f>
        <v>0.20672364158052825</v>
      </c>
    </row>
    <row r="35" spans="1:8" ht="13" customHeight="1" x14ac:dyDescent="0.25">
      <c r="A35" s="171" t="s">
        <v>148</v>
      </c>
      <c r="B35" s="134">
        <f>+[3]Md€!H43</f>
        <v>27.806294372</v>
      </c>
      <c r="C35" s="188">
        <f>+'[3]tx croiss'!H43</f>
        <v>6.6192492080261456E-3</v>
      </c>
      <c r="D35" s="134">
        <f>+[3]Md€!I43</f>
        <v>27.990351164</v>
      </c>
      <c r="E35" s="188">
        <f>+'[3]tx croiss'!I43</f>
        <v>8.9754105487291902E-2</v>
      </c>
      <c r="F35" s="134">
        <f>+[3]Md€!J43</f>
        <v>30.502600094999998</v>
      </c>
      <c r="G35" s="188">
        <f>+'[3]tx croiss'!J43</f>
        <v>0.10304867675695273</v>
      </c>
      <c r="H35" s="134">
        <f>+[3]Md€!K43</f>
        <v>33.645852672436256</v>
      </c>
    </row>
    <row r="36" spans="1:8" ht="13" customHeight="1" x14ac:dyDescent="0.25">
      <c r="A36" s="167" t="s">
        <v>130</v>
      </c>
      <c r="B36" s="127"/>
      <c r="C36" s="176"/>
      <c r="D36" s="127"/>
      <c r="E36" s="176"/>
      <c r="F36" s="127"/>
      <c r="G36" s="176"/>
      <c r="H36" s="127"/>
    </row>
    <row r="37" spans="1:8" ht="13" customHeight="1" x14ac:dyDescent="0.25">
      <c r="A37" s="121" t="s">
        <v>131</v>
      </c>
      <c r="B37" s="177">
        <f>+[3]Md€!H45</f>
        <v>0.20494488846512915</v>
      </c>
      <c r="C37" s="137">
        <f>+'[3]tx croiss'!H45</f>
        <v>1.7381235471547711</v>
      </c>
      <c r="D37" s="177">
        <f>+[3]Md€!I45</f>
        <v>0.22232612393667686</v>
      </c>
      <c r="E37" s="137">
        <f>+'[3]tx croiss'!I45</f>
        <v>-3.4212275419630291</v>
      </c>
      <c r="F37" s="177">
        <f>+[3]Md€!J45</f>
        <v>0.18811384851704657</v>
      </c>
      <c r="G37" s="137">
        <f>+'[3]tx croiss'!J45</f>
        <v>-1.2056091941131579</v>
      </c>
      <c r="H37" s="177">
        <f>+[3]Md€!K45</f>
        <v>0.17605775657591502</v>
      </c>
    </row>
    <row r="38" spans="1:8" ht="13" customHeight="1" x14ac:dyDescent="0.25">
      <c r="A38" s="121" t="s">
        <v>132</v>
      </c>
      <c r="B38" s="177">
        <f>+[3]Md€!H46</f>
        <v>0.12973822349077169</v>
      </c>
      <c r="C38" s="137">
        <f>+'[3]tx croiss'!H46</f>
        <v>2.7301448179151948</v>
      </c>
      <c r="D38" s="177">
        <f>+[3]Md€!I46</f>
        <v>0.15703967166992366</v>
      </c>
      <c r="E38" s="137">
        <f>+'[3]tx croiss'!I46</f>
        <v>-5.776868693183121</v>
      </c>
      <c r="F38" s="177">
        <f>+[3]Md€!J46</f>
        <v>9.9270984738092427E-2</v>
      </c>
      <c r="G38" s="137">
        <f>+'[3]tx croiss'!J46</f>
        <v>-0.91673239477862012</v>
      </c>
      <c r="H38" s="177">
        <f>+[3]Md€!K46</f>
        <v>9.0103660790306239E-2</v>
      </c>
    </row>
    <row r="39" spans="1:8" ht="13" customHeight="1" x14ac:dyDescent="0.25">
      <c r="A39" s="121" t="s">
        <v>133</v>
      </c>
      <c r="B39" s="177">
        <f>+[3]Md€!H47</f>
        <v>0.99312982220650403</v>
      </c>
      <c r="C39" s="137">
        <f>+'[3]tx croiss'!H47</f>
        <v>-2.7297294724385246</v>
      </c>
      <c r="D39" s="177">
        <f>+[3]Md€!I47</f>
        <v>0.96583252748211879</v>
      </c>
      <c r="E39" s="137">
        <f>+'[3]tx croiss'!I47</f>
        <v>16.965814900823172</v>
      </c>
      <c r="F39" s="177">
        <f>+[3]Md€!J47</f>
        <v>1.1354906764903505</v>
      </c>
      <c r="G39" s="137">
        <f>+'[3]tx croiss'!J47</f>
        <v>10.756651927927297</v>
      </c>
      <c r="H39" s="177">
        <f>+[3]Md€!K47</f>
        <v>1.2430571957696237</v>
      </c>
    </row>
    <row r="40" spans="1:8" ht="13" customHeight="1" x14ac:dyDescent="0.35">
      <c r="A40" s="129" t="s">
        <v>134</v>
      </c>
      <c r="B40" s="139">
        <f>+[3]Md€!H48</f>
        <v>4.8458384575689601</v>
      </c>
      <c r="C40" s="140">
        <f>+'[3]tx croiss'!H48</f>
        <v>-0.50162325523309725</v>
      </c>
      <c r="D40" s="139">
        <f>+[3]Md€!I48</f>
        <v>4.3442152023358629</v>
      </c>
      <c r="E40" s="140">
        <f>+'[3]tx croiss'!I48</f>
        <v>1.6919734432196725</v>
      </c>
      <c r="F40" s="139">
        <f>+[3]Md€!J48</f>
        <v>6.0361886455555345</v>
      </c>
      <c r="G40" s="140">
        <f>+'[3]tx croiss'!J48</f>
        <v>1.0243193374234769</v>
      </c>
      <c r="H40" s="139">
        <f>+[3]Md€!K48</f>
        <v>7.0605079829790123</v>
      </c>
    </row>
    <row r="41" spans="1:8" x14ac:dyDescent="0.25">
      <c r="A41" s="180" t="s">
        <v>149</v>
      </c>
      <c r="B41" s="149"/>
      <c r="C41" s="149"/>
      <c r="D41" s="149"/>
      <c r="E41" s="149"/>
      <c r="F41" s="149"/>
      <c r="G41" s="149"/>
      <c r="H41" s="149"/>
    </row>
    <row r="42" spans="1:8" ht="26.25" customHeight="1" x14ac:dyDescent="0.25">
      <c r="A42" s="271" t="s">
        <v>136</v>
      </c>
      <c r="B42" s="271"/>
      <c r="C42" s="271"/>
      <c r="D42" s="271"/>
      <c r="E42" s="271"/>
      <c r="F42" s="271"/>
      <c r="G42" s="271"/>
      <c r="H42" s="271"/>
    </row>
    <row r="43" spans="1:8" ht="13" x14ac:dyDescent="0.3">
      <c r="A43" s="182" t="s">
        <v>151</v>
      </c>
      <c r="B43" s="189"/>
      <c r="C43" s="149"/>
      <c r="D43" s="149"/>
      <c r="E43" s="149"/>
      <c r="F43" s="149"/>
      <c r="G43" s="149"/>
      <c r="H43" s="149"/>
    </row>
    <row r="44" spans="1:8" ht="13" x14ac:dyDescent="0.3">
      <c r="A44" s="190"/>
      <c r="B44" s="189"/>
      <c r="C44" s="149"/>
      <c r="D44" s="149"/>
      <c r="E44" s="149"/>
      <c r="F44" s="149"/>
      <c r="G44" s="149"/>
    </row>
    <row r="45" spans="1:8" x14ac:dyDescent="0.25">
      <c r="A45" s="191"/>
      <c r="B45" s="191"/>
    </row>
    <row r="46" spans="1:8" x14ac:dyDescent="0.25">
      <c r="A46" s="191"/>
      <c r="B46" s="191"/>
    </row>
    <row r="47" spans="1:8" x14ac:dyDescent="0.25">
      <c r="A47" s="191"/>
      <c r="B47" s="191"/>
    </row>
  </sheetData>
  <mergeCells count="3">
    <mergeCell ref="E2:F2"/>
    <mergeCell ref="G2:H2"/>
    <mergeCell ref="A42:H42"/>
  </mergeCell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opLeftCell="A31" workbookViewId="0">
      <selection activeCell="A43" sqref="A1:H43"/>
    </sheetView>
  </sheetViews>
  <sheetFormatPr baseColWidth="10" defaultColWidth="11.453125" defaultRowHeight="12.5" x14ac:dyDescent="0.25"/>
  <cols>
    <col min="1" max="1" width="52.26953125" style="95" customWidth="1"/>
    <col min="2" max="8" width="10" style="95" customWidth="1"/>
    <col min="9" max="16384" width="11.453125" style="95"/>
  </cols>
  <sheetData>
    <row r="1" spans="1:9" ht="17.5" x14ac:dyDescent="0.25">
      <c r="A1" s="192" t="s">
        <v>156</v>
      </c>
      <c r="B1" s="96"/>
      <c r="C1" s="96"/>
      <c r="D1" s="96"/>
      <c r="E1" s="96"/>
      <c r="F1" s="96"/>
      <c r="G1" s="96"/>
      <c r="H1" s="96"/>
      <c r="I1" s="96"/>
    </row>
    <row r="2" spans="1:9" ht="13" x14ac:dyDescent="0.3">
      <c r="A2" s="151" t="s">
        <v>102</v>
      </c>
      <c r="B2" s="149"/>
      <c r="C2" s="149"/>
      <c r="D2" s="149"/>
      <c r="E2" s="267" t="s">
        <v>103</v>
      </c>
      <c r="F2" s="268"/>
      <c r="G2" s="267" t="s">
        <v>138</v>
      </c>
      <c r="H2" s="268"/>
      <c r="I2" s="96"/>
    </row>
    <row r="3" spans="1:9" ht="28" customHeight="1" x14ac:dyDescent="0.25">
      <c r="A3" s="101" t="s">
        <v>104</v>
      </c>
      <c r="B3" s="103">
        <v>2018</v>
      </c>
      <c r="C3" s="2" t="s">
        <v>147</v>
      </c>
      <c r="D3" s="102">
        <v>2019</v>
      </c>
      <c r="E3" s="2" t="s">
        <v>105</v>
      </c>
      <c r="F3" s="102">
        <v>2020</v>
      </c>
      <c r="G3" s="2" t="s">
        <v>106</v>
      </c>
      <c r="H3" s="102">
        <v>2021</v>
      </c>
    </row>
    <row r="4" spans="1:9" s="107" customFormat="1" ht="13" x14ac:dyDescent="0.3">
      <c r="A4" s="104" t="s">
        <v>107</v>
      </c>
      <c r="B4" s="105">
        <f>+[4]Md€!H4</f>
        <v>172.49817954299999</v>
      </c>
      <c r="C4" s="106">
        <f>+'[4]Tx croiss'!H4</f>
        <v>1.2749570365476082E-2</v>
      </c>
      <c r="D4" s="105">
        <f>+[4]Md€!I4</f>
        <v>174.69745722100001</v>
      </c>
      <c r="E4" s="106">
        <f>+'[4]Tx croiss'!I4</f>
        <v>1.6390527461298543E-3</v>
      </c>
      <c r="F4" s="105">
        <f>+[4]Md€!J4</f>
        <v>174.98379556800001</v>
      </c>
      <c r="G4" s="106">
        <f>+'[4]Tx croiss'!J4</f>
        <v>2.4038094345885108E-2</v>
      </c>
      <c r="H4" s="105">
        <f>+[4]Md€!K4</f>
        <v>179.19007255486466</v>
      </c>
      <c r="I4" s="204">
        <f>+H4/H$4</f>
        <v>1</v>
      </c>
    </row>
    <row r="5" spans="1:9" s="107" customFormat="1" ht="13" x14ac:dyDescent="0.3">
      <c r="A5" s="108" t="s">
        <v>8</v>
      </c>
      <c r="B5" s="109">
        <f>+[4]Md€!H5</f>
        <v>30.864586039999999</v>
      </c>
      <c r="C5" s="158">
        <f>+'[4]Tx croiss'!H5</f>
        <v>2.5169248568350566E-2</v>
      </c>
      <c r="D5" s="109">
        <f>+[4]Md€!I5</f>
        <v>31.641424478000001</v>
      </c>
      <c r="E5" s="158">
        <f>+'[4]Tx croiss'!I5</f>
        <v>-3.3089608077789601E-2</v>
      </c>
      <c r="F5" s="109">
        <f>+[4]Md€!J5</f>
        <v>30.594422142999999</v>
      </c>
      <c r="G5" s="158">
        <f>+'[4]Tx croiss'!J5</f>
        <v>2.864439713511846E-2</v>
      </c>
      <c r="H5" s="109">
        <f>+[4]Md€!K5</f>
        <v>31.470780920983554</v>
      </c>
      <c r="I5" s="204">
        <f t="shared" ref="I5:I9" si="0">+H5/H$4</f>
        <v>0.17562792666065688</v>
      </c>
    </row>
    <row r="6" spans="1:9" s="107" customFormat="1" ht="13" x14ac:dyDescent="0.3">
      <c r="A6" s="108" t="s">
        <v>7</v>
      </c>
      <c r="B6" s="109">
        <f>+[4]Md€!H6</f>
        <v>62.952352371000003</v>
      </c>
      <c r="C6" s="158">
        <f>+'[4]Tx croiss'!H6</f>
        <v>1.5481582614361056E-2</v>
      </c>
      <c r="D6" s="109">
        <f>+[4]Md€!I6</f>
        <v>63.926954414999997</v>
      </c>
      <c r="E6" s="158">
        <f>+'[4]Tx croiss'!I6</f>
        <v>1.070055999476005E-2</v>
      </c>
      <c r="F6" s="109">
        <f>+[4]Md€!J6</f>
        <v>64.611008626</v>
      </c>
      <c r="G6" s="158">
        <f>+'[4]Tx croiss'!J6</f>
        <v>1.778547418242904E-2</v>
      </c>
      <c r="H6" s="109">
        <f>+[4]Md€!K6</f>
        <v>65.760146051818424</v>
      </c>
      <c r="I6" s="204">
        <f t="shared" si="0"/>
        <v>0.36698543124750338</v>
      </c>
    </row>
    <row r="7" spans="1:9" s="107" customFormat="1" ht="13" x14ac:dyDescent="0.3">
      <c r="A7" s="108" t="s">
        <v>9</v>
      </c>
      <c r="B7" s="109">
        <f>+[4]Md€!H7</f>
        <v>3.7411762080000002</v>
      </c>
      <c r="C7" s="158">
        <f>+'[4]Tx croiss'!H7</f>
        <v>-5.3542461745496039E-2</v>
      </c>
      <c r="D7" s="109">
        <f>+[4]Md€!I7</f>
        <v>3.540864424</v>
      </c>
      <c r="E7" s="158">
        <f>+'[4]Tx croiss'!I7</f>
        <v>-7.3677816984952127E-2</v>
      </c>
      <c r="F7" s="109">
        <f>+[4]Md€!J7</f>
        <v>3.2799812629999998</v>
      </c>
      <c r="G7" s="158">
        <f>+'[4]Tx croiss'!J7</f>
        <v>-5.6795771750956403E-2</v>
      </c>
      <c r="H7" s="109">
        <f>+[4]Md€!K7</f>
        <v>3.093692195839238</v>
      </c>
      <c r="I7" s="204">
        <f t="shared" si="0"/>
        <v>1.7264863793679235E-2</v>
      </c>
    </row>
    <row r="8" spans="1:9" ht="13" x14ac:dyDescent="0.3">
      <c r="A8" s="108" t="s">
        <v>10</v>
      </c>
      <c r="B8" s="109">
        <f>+[4]Md€!H8</f>
        <v>69.671228004</v>
      </c>
      <c r="C8" s="158">
        <f>+'[4]Tx croiss'!H8</f>
        <v>1.245185438600549E-2</v>
      </c>
      <c r="D8" s="109">
        <f>+[4]Md€!I8</f>
        <v>70.538763990000007</v>
      </c>
      <c r="E8" s="158">
        <f>+'[4]Tx croiss'!I8</f>
        <v>2.2571616511819492E-3</v>
      </c>
      <c r="F8" s="109">
        <f>+[4]Md€!J8</f>
        <v>70.697981382999998</v>
      </c>
      <c r="G8" s="158">
        <f>+'[4]Tx croiss'!J8</f>
        <v>3.3411698081876828E-2</v>
      </c>
      <c r="H8" s="109">
        <f>+[4]Md€!K8</f>
        <v>73.060120991966954</v>
      </c>
      <c r="I8" s="204">
        <f t="shared" si="0"/>
        <v>0.40772415541936513</v>
      </c>
    </row>
    <row r="9" spans="1:9" s="107" customFormat="1" ht="13" x14ac:dyDescent="0.3">
      <c r="A9" s="108" t="s">
        <v>11</v>
      </c>
      <c r="B9" s="109">
        <f>+[4]Md€!H9</f>
        <v>5.268836919</v>
      </c>
      <c r="C9" s="158">
        <f>+'[4]Tx croiss'!H9</f>
        <v>-4.1638602669379798E-2</v>
      </c>
      <c r="D9" s="109">
        <f>+[4]Md€!I9</f>
        <v>5.049449912</v>
      </c>
      <c r="E9" s="158">
        <f>+'[4]Tx croiss'!I9</f>
        <v>0.14871961344053819</v>
      </c>
      <c r="F9" s="109">
        <f>+[4]Md€!J9</f>
        <v>5.8004021510000001</v>
      </c>
      <c r="G9" s="158">
        <f>+'[4]Tx croiss'!J9</f>
        <v>9.7956875471316707E-4</v>
      </c>
      <c r="H9" s="109">
        <f>+[4]Md€!K9</f>
        <v>5.8060840437118904</v>
      </c>
      <c r="I9" s="204">
        <f t="shared" si="0"/>
        <v>3.240181758358391E-2</v>
      </c>
    </row>
    <row r="10" spans="1:9" ht="13" x14ac:dyDescent="0.3">
      <c r="A10" s="111" t="s">
        <v>108</v>
      </c>
      <c r="B10" s="112">
        <f>+[4]Md€!H10</f>
        <v>203.888403208</v>
      </c>
      <c r="C10" s="113">
        <f>+'[4]Tx croiss'!H10</f>
        <v>2.6375129509028428E-2</v>
      </c>
      <c r="D10" s="112">
        <f>+[4]Md€!I10</f>
        <v>209.26598624799999</v>
      </c>
      <c r="E10" s="113">
        <f>+'[4]Tx croiss'!I10</f>
        <v>-1.6433636754156766E-2</v>
      </c>
      <c r="F10" s="112">
        <f>+[4]Md€!J10</f>
        <v>205.82698504499999</v>
      </c>
      <c r="G10" s="113">
        <f>+'[4]Tx croiss'!J10</f>
        <v>1.4546027932787364E-2</v>
      </c>
      <c r="H10" s="112">
        <f>+[4]Md€!K10</f>
        <v>208.82095011878599</v>
      </c>
    </row>
    <row r="11" spans="1:9" x14ac:dyDescent="0.25">
      <c r="A11" s="108" t="s">
        <v>12</v>
      </c>
      <c r="B11" s="109">
        <f>+[4]Md€!H11</f>
        <v>140.900503837</v>
      </c>
      <c r="C11" s="158">
        <f>+'[4]Tx croiss'!H11</f>
        <v>3.2140761272499985E-2</v>
      </c>
      <c r="D11" s="109">
        <f>+[4]Md€!I11</f>
        <v>145.429153294</v>
      </c>
      <c r="E11" s="158">
        <f>+'[4]Tx croiss'!I11</f>
        <v>-1.3055987558158622E-2</v>
      </c>
      <c r="F11" s="109">
        <f>+[4]Md€!J11</f>
        <v>143.53043207799999</v>
      </c>
      <c r="G11" s="158">
        <f>+'[4]Tx croiss'!J11</f>
        <v>1.5422107789427875E-2</v>
      </c>
      <c r="H11" s="109">
        <f>+[4]Md€!K11</f>
        <v>145.74397387257008</v>
      </c>
    </row>
    <row r="12" spans="1:9" x14ac:dyDescent="0.25">
      <c r="A12" s="108" t="s">
        <v>13</v>
      </c>
      <c r="B12" s="109">
        <f>+[4]Md€!H14</f>
        <v>34.696482416999999</v>
      </c>
      <c r="C12" s="158">
        <f>+'[4]Tx croiss'!H14</f>
        <v>5.3104449259595565E-3</v>
      </c>
      <c r="D12" s="109">
        <f>+[4]Md€!I14</f>
        <v>34.880736175999999</v>
      </c>
      <c r="E12" s="158">
        <f>+'[4]Tx croiss'!I14</f>
        <v>1.5689435201100554E-3</v>
      </c>
      <c r="F12" s="109">
        <f>+[4]Md€!J14</f>
        <v>34.935462080999997</v>
      </c>
      <c r="G12" s="158">
        <f>+'[4]Tx croiss'!J14</f>
        <v>9.98729955455957E-3</v>
      </c>
      <c r="H12" s="109">
        <f>+[4]Md€!K14</f>
        <v>35.284373005879907</v>
      </c>
    </row>
    <row r="13" spans="1:9" x14ac:dyDescent="0.25">
      <c r="A13" s="108" t="s">
        <v>14</v>
      </c>
      <c r="B13" s="109">
        <f>+[4]Md€!H18</f>
        <v>11.427168306</v>
      </c>
      <c r="C13" s="158">
        <f>+'[4]Tx croiss'!H18</f>
        <v>2.0391745772891934E-2</v>
      </c>
      <c r="D13" s="109">
        <f>+[4]Md€!I18</f>
        <v>11.660188217</v>
      </c>
      <c r="E13" s="158">
        <f>+'[4]Tx croiss'!I18</f>
        <v>7.213011902962152E-2</v>
      </c>
      <c r="F13" s="109">
        <f>+[4]Md€!J18</f>
        <v>12.501238981</v>
      </c>
      <c r="G13" s="158">
        <f>+'[4]Tx croiss'!J18</f>
        <v>5.1464885111627723E-2</v>
      </c>
      <c r="H13" s="109">
        <f>+[4]Md€!K18</f>
        <v>13.144613808910167</v>
      </c>
    </row>
    <row r="14" spans="1:9" x14ac:dyDescent="0.25">
      <c r="A14" s="108" t="s">
        <v>37</v>
      </c>
      <c r="B14" s="109">
        <f>+[4]Md€!H19</f>
        <v>9.8669661079999997</v>
      </c>
      <c r="C14" s="158">
        <f>+'[4]Tx croiss'!H19</f>
        <v>4.3454061796398324E-2</v>
      </c>
      <c r="D14" s="109">
        <f>+[4]Md€!I19</f>
        <v>10.295725862999999</v>
      </c>
      <c r="E14" s="158">
        <f>+'[4]Tx croiss'!I19</f>
        <v>-0.168186412501803</v>
      </c>
      <c r="F14" s="109">
        <f>+[4]Md€!J19</f>
        <v>8.5641246659999997</v>
      </c>
      <c r="G14" s="158">
        <f>+'[4]Tx croiss'!J19</f>
        <v>1.0130768327869522E-3</v>
      </c>
      <c r="H14" s="109">
        <f>+[4]Md€!K19</f>
        <v>8.572800782292223</v>
      </c>
    </row>
    <row r="15" spans="1:9" x14ac:dyDescent="0.25">
      <c r="A15" s="114" t="s">
        <v>109</v>
      </c>
      <c r="B15" s="115">
        <f>+[4]Md€!H20</f>
        <v>6.9972825380000003</v>
      </c>
      <c r="C15" s="187">
        <f>+'[4]Tx croiss'!H20</f>
        <v>4.1446918632348506E-4</v>
      </c>
      <c r="D15" s="115">
        <f>+[4]Md€!I20</f>
        <v>7.0001826960000004</v>
      </c>
      <c r="E15" s="187">
        <f>+'[4]Tx croiss'!I20</f>
        <v>-0.10063386765641635</v>
      </c>
      <c r="F15" s="115">
        <f>+[4]Md€!J20</f>
        <v>6.2957272370000004</v>
      </c>
      <c r="G15" s="187">
        <f>+'[4]Tx croiss'!J20</f>
        <v>-3.5029882897451459E-2</v>
      </c>
      <c r="H15" s="115">
        <f>+[4]Md€!K20</f>
        <v>6.0751886491335947</v>
      </c>
    </row>
    <row r="16" spans="1:9" s="107" customFormat="1" ht="13" x14ac:dyDescent="0.3">
      <c r="A16" s="117" t="s">
        <v>110</v>
      </c>
      <c r="B16" s="105">
        <f>+[4]Md€!H21</f>
        <v>31.390223665000001</v>
      </c>
      <c r="C16" s="106">
        <f>+'[4]Tx croiss'!H21</f>
        <v>0.10125144041403566</v>
      </c>
      <c r="D16" s="105">
        <f>+[4]Md€!I21</f>
        <v>34.568529026</v>
      </c>
      <c r="E16" s="106">
        <f>+'[4]Tx croiss'!I21</f>
        <v>-0.10776679410333201</v>
      </c>
      <c r="F16" s="105">
        <f>+[4]Md€!J21</f>
        <v>30.843189475999999</v>
      </c>
      <c r="G16" s="106">
        <f>+'[4]Tx croiss'!J21</f>
        <v>-3.9305659780161317E-2</v>
      </c>
      <c r="H16" s="105">
        <f>+[4]Md€!K21</f>
        <v>29.630877563921292</v>
      </c>
    </row>
    <row r="17" spans="1:8" s="107" customFormat="1" ht="13" x14ac:dyDescent="0.3">
      <c r="A17" s="118" t="s">
        <v>111</v>
      </c>
      <c r="B17" s="112">
        <f>+[4]Md€!H22</f>
        <v>17.336544609000001</v>
      </c>
      <c r="C17" s="113">
        <f>+'[4]Tx croiss'!H22</f>
        <v>0.17288592459445629</v>
      </c>
      <c r="D17" s="112">
        <f>+[4]Md€!I22</f>
        <v>20.333789153000001</v>
      </c>
      <c r="E17" s="113">
        <f>+'[4]Tx croiss'!I22</f>
        <v>-0.18835011134336221</v>
      </c>
      <c r="F17" s="112">
        <f>+[4]Md€!J22</f>
        <v>16.503917701999999</v>
      </c>
      <c r="G17" s="113">
        <f>+'[4]Tx croiss'!J22</f>
        <v>-9.5416645354177154E-2</v>
      </c>
      <c r="H17" s="112">
        <f>+[4]Md€!K22</f>
        <v>14.92916923967374</v>
      </c>
    </row>
    <row r="18" spans="1:8" ht="13" x14ac:dyDescent="0.3">
      <c r="A18" s="120" t="s">
        <v>112</v>
      </c>
      <c r="B18" s="105">
        <f>+[4]Md€!H23</f>
        <v>50.809701844000003</v>
      </c>
      <c r="C18" s="106">
        <f>+'[4]Tx croiss'!H23</f>
        <v>0.13729181402043111</v>
      </c>
      <c r="D18" s="193">
        <f>+[4]Md€!I23</f>
        <v>57.785457979999997</v>
      </c>
      <c r="E18" s="106">
        <f>+'[4]Tx croiss'!I23</f>
        <v>-6.2138911579497691E-2</v>
      </c>
      <c r="F18" s="193">
        <f>+[4]Md€!J23</f>
        <v>54.194732516000002</v>
      </c>
      <c r="G18" s="106">
        <f>+'[4]Tx croiss'!J23</f>
        <v>8.8372248504965834E-2</v>
      </c>
      <c r="H18" s="193">
        <f>+[4]Md€!K23</f>
        <v>58.984042885564101</v>
      </c>
    </row>
    <row r="19" spans="1:8" s="107" customFormat="1" ht="13" x14ac:dyDescent="0.3">
      <c r="A19" s="121" t="s">
        <v>113</v>
      </c>
      <c r="B19" s="109">
        <f>+[4]Md€!H24</f>
        <v>35.733223203000001</v>
      </c>
      <c r="C19" s="158">
        <f>+'[4]Tx croiss'!H24</f>
        <v>0.13868834977035971</v>
      </c>
      <c r="D19" s="109">
        <f>+[4]Md€!I24</f>
        <v>40.689004961000002</v>
      </c>
      <c r="E19" s="158">
        <f>+'[4]Tx croiss'!I24</f>
        <v>-0.12454658018443354</v>
      </c>
      <c r="F19" s="109">
        <f>+[4]Md€!J24</f>
        <v>35.621328542000001</v>
      </c>
      <c r="G19" s="158">
        <f>+'[4]Tx croiss'!J24</f>
        <v>8.709481413272302E-2</v>
      </c>
      <c r="H19" s="109">
        <f>+[4]Md€!K24</f>
        <v>38.723761530526154</v>
      </c>
    </row>
    <row r="20" spans="1:8" x14ac:dyDescent="0.25">
      <c r="A20" s="121" t="s">
        <v>114</v>
      </c>
      <c r="B20" s="109">
        <f>+[4]Md€!H25</f>
        <v>12.624586591</v>
      </c>
      <c r="C20" s="158">
        <f>+'[4]Tx croiss'!H25</f>
        <v>0.14429670293510211</v>
      </c>
      <c r="D20" s="109">
        <f>+[4]Md€!I25</f>
        <v>14.446272812</v>
      </c>
      <c r="E20" s="158">
        <f>+'[4]Tx croiss'!I25</f>
        <v>9.0048576053431306E-2</v>
      </c>
      <c r="F20" s="109">
        <f>+[4]Md€!J25</f>
        <v>15.747139108000001</v>
      </c>
      <c r="G20" s="158">
        <f>+'[4]Tx croiss'!J25</f>
        <v>9.7697473624392295E-2</v>
      </c>
      <c r="H20" s="109">
        <f>+[4]Md€!K25</f>
        <v>17.285594815663469</v>
      </c>
    </row>
    <row r="21" spans="1:8" x14ac:dyDescent="0.25">
      <c r="A21" s="121" t="s">
        <v>115</v>
      </c>
      <c r="B21" s="109">
        <f>+[4]Md€!H26</f>
        <v>2.4518920479999999</v>
      </c>
      <c r="C21" s="158">
        <f>+'[4]Tx croiss'!H26</f>
        <v>8.08714878625032E-2</v>
      </c>
      <c r="D21" s="109">
        <f>+[4]Md€!I26</f>
        <v>2.6501802059999999</v>
      </c>
      <c r="E21" s="158">
        <f>+'[4]Tx croiss'!I26</f>
        <v>6.6442522890083122E-2</v>
      </c>
      <c r="F21" s="109">
        <f>+[4]Md€!J26</f>
        <v>2.8262648650000002</v>
      </c>
      <c r="G21" s="158">
        <f>+'[4]Tx croiss'!J26</f>
        <v>5.2515132680061027E-2</v>
      </c>
      <c r="H21" s="109">
        <f>+[4]Md€!K26</f>
        <v>2.9746865393744697</v>
      </c>
    </row>
    <row r="22" spans="1:8" s="107" customFormat="1" ht="13" x14ac:dyDescent="0.3">
      <c r="A22" s="118" t="s">
        <v>116</v>
      </c>
      <c r="B22" s="112">
        <f>+[4]Md€!H27</f>
        <v>21.532709894</v>
      </c>
      <c r="C22" s="113">
        <f>+'[4]Tx croiss'!H27</f>
        <v>8.0302122654883012E-2</v>
      </c>
      <c r="D22" s="112">
        <f>+[4]Md€!I27</f>
        <v>23.261832205000001</v>
      </c>
      <c r="E22" s="113">
        <f>+'[4]Tx croiss'!I27</f>
        <v>-1.7143920757638376E-2</v>
      </c>
      <c r="F22" s="112">
        <f>+[4]Md€!J27</f>
        <v>22.863033197</v>
      </c>
      <c r="G22" s="113">
        <f>+'[4]Tx croiss'!J27</f>
        <v>0.10414317688179286</v>
      </c>
      <c r="H22" s="112">
        <f>+[4]Md€!K27</f>
        <v>25.244062107289473</v>
      </c>
    </row>
    <row r="23" spans="1:8" x14ac:dyDescent="0.25">
      <c r="A23" s="121" t="s">
        <v>117</v>
      </c>
      <c r="B23" s="109">
        <f>+[4]Md€!H28</f>
        <v>4.7969820099999998</v>
      </c>
      <c r="C23" s="158">
        <f>+'[4]Tx croiss'!H28</f>
        <v>6.2602636694065961E-2</v>
      </c>
      <c r="D23" s="109">
        <f>+[4]Md€!I28</f>
        <v>5.0972857319999996</v>
      </c>
      <c r="E23" s="158">
        <f>+'[4]Tx croiss'!I28</f>
        <v>8.2043944951838643E-2</v>
      </c>
      <c r="F23" s="109">
        <f>+[4]Md€!J28</f>
        <v>5.5154871620000003</v>
      </c>
      <c r="G23" s="158">
        <f>+'[4]Tx croiss'!J28</f>
        <v>3.2799865376187398E-4</v>
      </c>
      <c r="H23" s="109">
        <f>+[4]Md€!K28</f>
        <v>5.5172962343639771</v>
      </c>
    </row>
    <row r="24" spans="1:8" x14ac:dyDescent="0.25">
      <c r="A24" s="121" t="s">
        <v>118</v>
      </c>
      <c r="B24" s="109">
        <f>+[4]Md€!H29</f>
        <v>11.573142691999999</v>
      </c>
      <c r="C24" s="158">
        <f>+'[4]Tx croiss'!H29</f>
        <v>0.1214432115290125</v>
      </c>
      <c r="D24" s="109">
        <f>+[4]Md€!I29</f>
        <v>12.978622308</v>
      </c>
      <c r="E24" s="158">
        <f>+'[4]Tx croiss'!I29</f>
        <v>7.7474220771507341E-3</v>
      </c>
      <c r="F24" s="109">
        <f>+[4]Md€!J29</f>
        <v>13.079173172999999</v>
      </c>
      <c r="G24" s="158">
        <f>+'[4]Tx croiss'!J29</f>
        <v>0.12022654494588836</v>
      </c>
      <c r="H24" s="109">
        <f>+[4]Md€!K29</f>
        <v>14.651636974338741</v>
      </c>
    </row>
    <row r="25" spans="1:8" x14ac:dyDescent="0.25">
      <c r="A25" s="122" t="s">
        <v>119</v>
      </c>
      <c r="B25" s="115">
        <f>+[4]Md€!H30</f>
        <v>5.1625851909999998</v>
      </c>
      <c r="C25" s="158">
        <f>+'[4]Tx croiss'!H30</f>
        <v>4.5207918390746116E-3</v>
      </c>
      <c r="D25" s="115">
        <f>+[4]Md€!I30</f>
        <v>5.1859241640000002</v>
      </c>
      <c r="E25" s="158">
        <f>+'[4]Tx croiss'!I30</f>
        <v>-0.17693110697019443</v>
      </c>
      <c r="F25" s="115">
        <f>+[4]Md€!J30</f>
        <v>4.2683728609999996</v>
      </c>
      <c r="G25" s="158">
        <f>+'[4]Tx croiss'!J30</f>
        <v>0.18900786408752213</v>
      </c>
      <c r="H25" s="115">
        <f>+[4]Md€!K30</f>
        <v>5.0751288985867555</v>
      </c>
    </row>
    <row r="26" spans="1:8" s="107" customFormat="1" ht="15" customHeight="1" x14ac:dyDescent="0.3">
      <c r="A26" s="120" t="s">
        <v>120</v>
      </c>
      <c r="B26" s="105">
        <f>+[4]Md€!H31</f>
        <v>223.307881388</v>
      </c>
      <c r="C26" s="106">
        <f>+'[4]Tx croiss'!H31</f>
        <v>4.108692338116926E-2</v>
      </c>
      <c r="D26" s="105">
        <f>+[4]Md€!I31</f>
        <v>232.482915201</v>
      </c>
      <c r="E26" s="106">
        <f>+'[4]Tx croiss'!I31</f>
        <v>-1.4213462151156708E-2</v>
      </c>
      <c r="F26" s="105">
        <f>+[4]Md€!J31</f>
        <v>229.17852808500001</v>
      </c>
      <c r="G26" s="106">
        <f>+'[4]Tx croiss'!J31</f>
        <v>3.9251440484391109E-2</v>
      </c>
      <c r="H26" s="105">
        <f>+[4]Md€!K31</f>
        <v>238.17411544042875</v>
      </c>
    </row>
    <row r="27" spans="1:8" ht="15" customHeight="1" x14ac:dyDescent="0.3">
      <c r="A27" s="118" t="s">
        <v>121</v>
      </c>
      <c r="B27" s="112">
        <f>+[4]Md€!H32</f>
        <v>225.42111310300001</v>
      </c>
      <c r="C27" s="113">
        <f>+'[4]Tx croiss'!H32</f>
        <v>3.1526351960442955E-2</v>
      </c>
      <c r="D27" s="112">
        <f>+[4]Md€!I32</f>
        <v>232.527818454</v>
      </c>
      <c r="E27" s="113">
        <f>+'[4]Tx croiss'!I32</f>
        <v>-1.6504692799839016E-2</v>
      </c>
      <c r="F27" s="112">
        <f>+[4]Md€!J32</f>
        <v>228.690018243</v>
      </c>
      <c r="G27" s="113">
        <f>+'[4]Tx croiss'!J32</f>
        <v>2.3503404409037643E-2</v>
      </c>
      <c r="H27" s="112">
        <f>+[4]Md€!K32</f>
        <v>234.0650122260754</v>
      </c>
    </row>
    <row r="28" spans="1:8" s="107" customFormat="1" ht="15" customHeight="1" x14ac:dyDescent="0.3">
      <c r="A28" s="123" t="s">
        <v>122</v>
      </c>
      <c r="B28" s="124">
        <f>+[4]Md€!H33</f>
        <v>2.113231715</v>
      </c>
      <c r="C28" s="125"/>
      <c r="D28" s="124">
        <f>+[4]Md€!I33</f>
        <v>4.4903251999999998E-2</v>
      </c>
      <c r="E28" s="125"/>
      <c r="F28" s="124">
        <f>+[4]Md€!J33</f>
        <v>-0.488509841</v>
      </c>
      <c r="G28" s="125"/>
      <c r="H28" s="124">
        <f>+[4]Md€!K33</f>
        <v>-4.1091032143533379</v>
      </c>
    </row>
    <row r="29" spans="1:8" s="107" customFormat="1" ht="15" customHeight="1" x14ac:dyDescent="0.3">
      <c r="A29" s="126" t="s">
        <v>123</v>
      </c>
      <c r="B29" s="127">
        <f>+[4]Md€!H34</f>
        <v>14.053679055</v>
      </c>
      <c r="C29" s="173">
        <f>+'[4]Tx croiss'!H34</f>
        <v>1.2883517283368118E-2</v>
      </c>
      <c r="D29" s="127">
        <f>+[4]Md€!I34</f>
        <v>14.234739872</v>
      </c>
      <c r="E29" s="173">
        <f>+'[4]Tx croiss'!I34</f>
        <v>7.3434360543263022E-3</v>
      </c>
      <c r="F29" s="127">
        <f>+[4]Md€!J34</f>
        <v>14.339271774</v>
      </c>
      <c r="G29" s="173">
        <f>+'[4]Tx croiss'!J34</f>
        <v>2.5275798935948668E-2</v>
      </c>
      <c r="H29" s="127">
        <f>+[4]Md€!K34</f>
        <v>14.701708324247548</v>
      </c>
    </row>
    <row r="30" spans="1:8" ht="15" customHeight="1" x14ac:dyDescent="0.25">
      <c r="A30" s="121" t="s">
        <v>124</v>
      </c>
      <c r="B30" s="109">
        <f>+[4]Md€!H35</f>
        <v>13.361146891000001</v>
      </c>
      <c r="C30" s="158">
        <f>+'[4]Tx croiss'!H35</f>
        <v>1.951822460507957E-2</v>
      </c>
      <c r="D30" s="109">
        <f>+[4]Md€!I35</f>
        <v>13.621932757</v>
      </c>
      <c r="E30" s="158">
        <f>+'[4]Tx croiss'!I35</f>
        <v>0.3492612430901314</v>
      </c>
      <c r="F30" s="109">
        <f>+[4]Md€!J35</f>
        <v>18.379545924999999</v>
      </c>
      <c r="G30" s="158">
        <f>+'[4]Tx croiss'!J35</f>
        <v>0.14540249336225242</v>
      </c>
      <c r="H30" s="109">
        <f>+[4]Md€!K35</f>
        <v>21.051977729361028</v>
      </c>
    </row>
    <row r="31" spans="1:8" ht="15" customHeight="1" x14ac:dyDescent="0.25">
      <c r="A31" s="121" t="s">
        <v>125</v>
      </c>
      <c r="B31" s="186">
        <f>+[4]Md€!H36</f>
        <v>-0.69253216399999995</v>
      </c>
      <c r="C31" s="158"/>
      <c r="D31" s="186">
        <f>+[4]Md€!I36</f>
        <v>-0.61280711499999996</v>
      </c>
      <c r="E31" s="158"/>
      <c r="F31" s="186">
        <f>+[4]Md€!J36</f>
        <v>4.0402741510000002</v>
      </c>
      <c r="G31" s="158"/>
      <c r="H31" s="186">
        <f>+[4]Md€!K36</f>
        <v>6.3502694051134805</v>
      </c>
    </row>
    <row r="32" spans="1:8" ht="15" customHeight="1" x14ac:dyDescent="0.3">
      <c r="A32" s="120" t="s">
        <v>126</v>
      </c>
      <c r="B32" s="105">
        <f>+[4]Md€!H37</f>
        <v>237.36156044399999</v>
      </c>
      <c r="C32" s="106">
        <f>+'[4]Tx croiss'!H37</f>
        <v>3.9417058990085962E-2</v>
      </c>
      <c r="D32" s="105">
        <f>+[4]Md€!I37</f>
        <v>246.71765507399999</v>
      </c>
      <c r="E32" s="106">
        <f>+'[4]Tx croiss'!I37</f>
        <v>-1.2969705042147228E-2</v>
      </c>
      <c r="F32" s="105">
        <f>+[4]Md€!J37</f>
        <v>243.51779985900001</v>
      </c>
      <c r="G32" s="106">
        <f>+'[4]Tx croiss'!J37</f>
        <v>3.8428500549424705E-2</v>
      </c>
      <c r="H32" s="105">
        <f>+[4]Md€!K37</f>
        <v>252.87582376467631</v>
      </c>
    </row>
    <row r="33" spans="1:9" ht="15" customHeight="1" x14ac:dyDescent="0.3">
      <c r="A33" s="118" t="s">
        <v>127</v>
      </c>
      <c r="B33" s="112">
        <f>+[4]Md€!H38</f>
        <v>238.782259995</v>
      </c>
      <c r="C33" s="113">
        <f>+'[4]Tx croiss'!H38</f>
        <v>3.0854432892771344E-2</v>
      </c>
      <c r="D33" s="112">
        <f>+[4]Md€!I38</f>
        <v>246.14975121200001</v>
      </c>
      <c r="E33" s="113">
        <f>+'[4]Tx croiss'!I38</f>
        <v>3.7368022980766025E-3</v>
      </c>
      <c r="F33" s="112">
        <f>+[4]Md€!J38</f>
        <v>247.069564168</v>
      </c>
      <c r="G33" s="113">
        <f>+'[4]Tx croiss'!J38</f>
        <v>3.257149788779512E-2</v>
      </c>
      <c r="H33" s="112">
        <f>+[4]Md€!K38</f>
        <v>255.11698995543645</v>
      </c>
    </row>
    <row r="34" spans="1:9" ht="15" customHeight="1" x14ac:dyDescent="0.25">
      <c r="A34" s="131" t="s">
        <v>128</v>
      </c>
      <c r="B34" s="132">
        <f>+[4]Md€!H39</f>
        <v>1.420699551</v>
      </c>
      <c r="C34" s="116"/>
      <c r="D34" s="132">
        <f>+[4]Md€!I39</f>
        <v>-0.56790386199999998</v>
      </c>
      <c r="E34" s="116"/>
      <c r="F34" s="132">
        <f>+[4]Md€!J39</f>
        <v>3.5517643090000002</v>
      </c>
      <c r="G34" s="116"/>
      <c r="H34" s="132">
        <f>+[4]Md€!K39</f>
        <v>2.2411661907601403</v>
      </c>
    </row>
    <row r="35" spans="1:9" ht="20.25" customHeight="1" x14ac:dyDescent="0.25">
      <c r="A35" s="194" t="s">
        <v>129</v>
      </c>
      <c r="B35" s="134">
        <f>+[4]Md€!H40</f>
        <v>150.34466384999999</v>
      </c>
      <c r="C35" s="188">
        <f>+'[4]Tx croiss'!H40</f>
        <v>-1.9416086512471509E-3</v>
      </c>
      <c r="D35" s="134">
        <f>+[4]Md€!I40</f>
        <v>150.05275334999999</v>
      </c>
      <c r="E35" s="188">
        <f>+'[4]Tx croiss'!I40</f>
        <v>3.3357950562391325E-2</v>
      </c>
      <c r="F35" s="134">
        <f>+[4]Md€!J40</f>
        <v>155.05820567800001</v>
      </c>
      <c r="G35" s="188">
        <f>+'[4]Tx croiss'!J40</f>
        <v>4.0954100863908494E-2</v>
      </c>
      <c r="H35" s="134">
        <f>+[4]Md€!K40</f>
        <v>161.40847507311349</v>
      </c>
    </row>
    <row r="36" spans="1:9" ht="15" customHeight="1" x14ac:dyDescent="0.25">
      <c r="A36" s="117" t="s">
        <v>130</v>
      </c>
      <c r="B36" s="195"/>
      <c r="C36" s="196"/>
      <c r="D36" s="195"/>
      <c r="E36" s="196"/>
      <c r="F36" s="195"/>
      <c r="G36" s="196"/>
      <c r="H36" s="195"/>
    </row>
    <row r="37" spans="1:9" ht="15" customHeight="1" x14ac:dyDescent="0.25">
      <c r="A37" s="121" t="s">
        <v>131</v>
      </c>
      <c r="B37" s="197">
        <f>+[4]Md€!H42</f>
        <v>0.1539578670052007</v>
      </c>
      <c r="C37" s="198">
        <f>+'[4]Tx croiss'!H42</f>
        <v>1.1231563182622666</v>
      </c>
      <c r="D37" s="33">
        <f>+[4]Md€!I42</f>
        <v>0.16518943018782337</v>
      </c>
      <c r="E37" s="198">
        <f>+'[4]Tx croiss'!I42</f>
        <v>-1.5339353584618269</v>
      </c>
      <c r="F37" s="33">
        <f>+[4]Md€!J42</f>
        <v>0.1498500766032051</v>
      </c>
      <c r="G37" s="198">
        <f>+'[4]Tx croiss'!J42</f>
        <v>-0.79539807035071686</v>
      </c>
      <c r="H37" s="33">
        <f>+[4]Md€!K42</f>
        <v>0.14189609589969793</v>
      </c>
    </row>
    <row r="38" spans="1:9" ht="15" customHeight="1" x14ac:dyDescent="0.25">
      <c r="A38" s="121" t="s">
        <v>132</v>
      </c>
      <c r="B38" s="197">
        <f>+[4]Md€!H43</f>
        <v>8.5029576651860131E-2</v>
      </c>
      <c r="C38" s="198">
        <f>+'[4]Tx croiss'!H43</f>
        <v>1.2137619592361495</v>
      </c>
      <c r="D38" s="33">
        <f>+[4]Md€!I43</f>
        <v>9.716719624422164E-2</v>
      </c>
      <c r="E38" s="198">
        <f>+'[4]Tx croiss'!I43</f>
        <v>-1.6983746545477101</v>
      </c>
      <c r="F38" s="33">
        <f>+[4]Md€!J43</f>
        <v>8.0183449698744524E-2</v>
      </c>
      <c r="G38" s="198">
        <f>+'[4]Tx croiss'!J43</f>
        <v>-0.86907702947794929</v>
      </c>
      <c r="H38" s="33">
        <f>+[4]Md€!K43</f>
        <v>7.1492679403965032E-2</v>
      </c>
    </row>
    <row r="39" spans="1:9" ht="15" customHeight="1" x14ac:dyDescent="0.25">
      <c r="A39" s="121" t="s">
        <v>133</v>
      </c>
      <c r="B39" s="197">
        <f>+[4]Md€!H44</f>
        <v>0.73738702880822249</v>
      </c>
      <c r="C39" s="198">
        <f>+'[4]Tx croiss'!H44</f>
        <v>-2.0343824413919909</v>
      </c>
      <c r="D39" s="33">
        <f>+[4]Md€!I44</f>
        <v>0.71704320439430269</v>
      </c>
      <c r="E39" s="198">
        <f>+'[4]Tx croiss'!I44</f>
        <v>3.6299247977040094</v>
      </c>
      <c r="F39" s="33">
        <f>+[4]Md€!J44</f>
        <v>0.7533424523713429</v>
      </c>
      <c r="G39" s="198">
        <f>+'[4]Tx croiss'!J44</f>
        <v>1.9609088081364079</v>
      </c>
      <c r="H39" s="33">
        <f>+[4]Md€!K44</f>
        <v>0.77295154045270686</v>
      </c>
      <c r="I39" s="199"/>
    </row>
    <row r="40" spans="1:9" ht="15" customHeight="1" x14ac:dyDescent="0.35">
      <c r="A40" s="129" t="s">
        <v>134</v>
      </c>
      <c r="B40" s="200">
        <f>+[4]Md€!H45</f>
        <v>4.7895378336419379</v>
      </c>
      <c r="C40" s="201">
        <f>+'[4]Tx croiss'!H45</f>
        <v>-0.44880487282833315</v>
      </c>
      <c r="D40" s="202">
        <f>+[4]Md€!I45</f>
        <v>4.3407329608136038</v>
      </c>
      <c r="E40" s="201">
        <f>+'[4]Tx croiss'!I45</f>
        <v>0.68657479536561272</v>
      </c>
      <c r="F40" s="202">
        <f>+[4]Md€!J45</f>
        <v>5.0273077561792174</v>
      </c>
      <c r="G40" s="201">
        <f>+'[4]Tx croiss'!J45</f>
        <v>0.41999884906440421</v>
      </c>
      <c r="H40" s="202">
        <f>+[4]Md€!K45</f>
        <v>5.4473066052436216</v>
      </c>
      <c r="I40" s="199"/>
    </row>
    <row r="41" spans="1:9" ht="13" customHeight="1" x14ac:dyDescent="0.3">
      <c r="A41" s="272" t="s">
        <v>150</v>
      </c>
      <c r="B41" s="272"/>
      <c r="C41" s="272"/>
      <c r="D41" s="272"/>
      <c r="E41" s="272"/>
      <c r="F41" s="272"/>
      <c r="G41" s="272"/>
      <c r="H41" s="272"/>
      <c r="I41" s="199"/>
    </row>
    <row r="42" spans="1:9" ht="25.5" customHeight="1" x14ac:dyDescent="0.3">
      <c r="A42" s="269" t="s">
        <v>136</v>
      </c>
      <c r="B42" s="269"/>
      <c r="C42" s="269"/>
      <c r="D42" s="269"/>
      <c r="E42" s="269"/>
      <c r="F42" s="269"/>
      <c r="G42" s="269"/>
      <c r="H42" s="269"/>
      <c r="I42" s="199"/>
    </row>
    <row r="43" spans="1:9" ht="12.75" customHeight="1" x14ac:dyDescent="0.3">
      <c r="A43" s="182" t="s">
        <v>151</v>
      </c>
      <c r="B43" s="203"/>
      <c r="C43" s="203"/>
      <c r="D43" s="203"/>
      <c r="E43" s="203"/>
      <c r="F43" s="203"/>
      <c r="G43" s="203"/>
      <c r="H43" s="203"/>
      <c r="I43" s="199"/>
    </row>
    <row r="44" spans="1:9" ht="13.5" customHeight="1" x14ac:dyDescent="0.25">
      <c r="C44" s="203"/>
      <c r="D44" s="203"/>
      <c r="E44" s="199"/>
      <c r="F44" s="199"/>
      <c r="G44" s="199"/>
      <c r="H44" s="199"/>
      <c r="I44" s="199"/>
    </row>
  </sheetData>
  <mergeCells count="4">
    <mergeCell ref="E2:F2"/>
    <mergeCell ref="G2:H2"/>
    <mergeCell ref="A41:H41"/>
    <mergeCell ref="A42:H42"/>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abSelected="1" workbookViewId="0">
      <selection activeCell="E13" sqref="E13"/>
    </sheetView>
  </sheetViews>
  <sheetFormatPr baseColWidth="10" defaultRowHeight="14.5" x14ac:dyDescent="0.35"/>
  <cols>
    <col min="1" max="1" width="18" customWidth="1"/>
    <col min="2" max="5" width="10" customWidth="1"/>
  </cols>
  <sheetData>
    <row r="1" spans="1:5" x14ac:dyDescent="0.35">
      <c r="A1" s="67" t="s">
        <v>77</v>
      </c>
      <c r="B1" s="3"/>
      <c r="C1" s="3"/>
      <c r="D1" s="3"/>
      <c r="E1" s="3"/>
    </row>
    <row r="2" spans="1:5" x14ac:dyDescent="0.35">
      <c r="A2" s="1"/>
      <c r="B2" s="2">
        <v>2018</v>
      </c>
      <c r="C2" s="2">
        <v>2019</v>
      </c>
      <c r="D2" s="2">
        <v>2020</v>
      </c>
      <c r="E2" s="2">
        <v>2021</v>
      </c>
    </row>
    <row r="3" spans="1:5" x14ac:dyDescent="0.35">
      <c r="A3" s="64" t="s">
        <v>2</v>
      </c>
      <c r="B3" s="8">
        <v>3.0583465158158241E-3</v>
      </c>
      <c r="C3" s="8">
        <v>1.2749570365476082E-2</v>
      </c>
      <c r="D3" s="8">
        <v>1.6390527461298543E-3</v>
      </c>
      <c r="E3" s="8">
        <v>2.4038094345885108E-2</v>
      </c>
    </row>
    <row r="4" spans="1:5" x14ac:dyDescent="0.35">
      <c r="A4" s="65" t="s">
        <v>3</v>
      </c>
      <c r="B4" s="9">
        <v>1.082666565839463E-2</v>
      </c>
      <c r="C4" s="9">
        <v>2.6375129509028428E-2</v>
      </c>
      <c r="D4" s="9">
        <v>-1.6433636754156766E-2</v>
      </c>
      <c r="E4" s="9">
        <v>1.4546027932787364E-2</v>
      </c>
    </row>
    <row r="5" spans="1:5" x14ac:dyDescent="0.35">
      <c r="A5" s="10" t="s">
        <v>16</v>
      </c>
      <c r="B5" s="8">
        <v>5.5758652004629372E-2</v>
      </c>
      <c r="C5" s="8">
        <v>0.10125144041403566</v>
      </c>
      <c r="D5" s="8">
        <v>-0.10776679410333201</v>
      </c>
      <c r="E5" s="8">
        <v>-3.9305659780161317E-2</v>
      </c>
    </row>
    <row r="6" spans="1:5" x14ac:dyDescent="0.35">
      <c r="A6" s="66" t="s">
        <v>76</v>
      </c>
      <c r="B6" s="8">
        <v>5.2145500454542804E-2</v>
      </c>
      <c r="C6" s="8">
        <v>0.13729181402043111</v>
      </c>
      <c r="D6" s="8">
        <v>-6.2138911579497691E-2</v>
      </c>
      <c r="E6" s="8">
        <v>8.8372248504965834E-2</v>
      </c>
    </row>
    <row r="7" spans="1:5" x14ac:dyDescent="0.35">
      <c r="A7" s="11" t="s">
        <v>15</v>
      </c>
      <c r="B7" s="9">
        <v>0.10696498216810846</v>
      </c>
      <c r="C7" s="9">
        <v>8.0302122654883012E-2</v>
      </c>
      <c r="D7" s="9">
        <v>-1.7143920757638376E-2</v>
      </c>
      <c r="E7" s="9">
        <v>0.10414317688179286</v>
      </c>
    </row>
    <row r="8" spans="1:5" x14ac:dyDescent="0.35">
      <c r="A8" s="11" t="s">
        <v>17</v>
      </c>
      <c r="B8" s="9">
        <v>1.4724772848235812E-3</v>
      </c>
      <c r="C8" s="9">
        <v>-1.9416086512471509E-3</v>
      </c>
      <c r="D8" s="9">
        <v>3.3357950562391325E-2</v>
      </c>
      <c r="E8" s="9">
        <v>4.0954100863908494E-2</v>
      </c>
    </row>
    <row r="22" spans="1:5" ht="15.5" x14ac:dyDescent="0.35">
      <c r="A22" s="27"/>
    </row>
    <row r="24" spans="1:5" x14ac:dyDescent="0.35">
      <c r="A24" s="6" t="s">
        <v>18</v>
      </c>
    </row>
    <row r="25" spans="1:5" x14ac:dyDescent="0.35">
      <c r="A25" s="6" t="s">
        <v>20</v>
      </c>
    </row>
    <row r="26" spans="1:5" x14ac:dyDescent="0.35">
      <c r="A26" s="20"/>
      <c r="B26" s="2">
        <v>2018</v>
      </c>
      <c r="C26" s="2">
        <v>2019</v>
      </c>
      <c r="D26" s="2">
        <v>2020</v>
      </c>
      <c r="E26" s="2">
        <v>2021</v>
      </c>
    </row>
    <row r="27" spans="1:5" x14ac:dyDescent="0.35">
      <c r="A27" s="20" t="s">
        <v>0</v>
      </c>
      <c r="B27" s="18">
        <v>3.0583465158158241E-3</v>
      </c>
      <c r="C27" s="18">
        <v>1.2749570365476082E-2</v>
      </c>
      <c r="D27" s="19">
        <v>1.6390527461298543E-3</v>
      </c>
      <c r="E27" s="19">
        <v>2.4038094345885108E-2</v>
      </c>
    </row>
    <row r="28" spans="1:5" x14ac:dyDescent="0.35">
      <c r="A28" s="20" t="s">
        <v>6</v>
      </c>
      <c r="B28" s="68">
        <v>-5.3781301859335828E-3</v>
      </c>
      <c r="C28" s="68">
        <v>8.8786638647930793E-3</v>
      </c>
      <c r="D28" s="68">
        <v>-7.8454659467906973E-3</v>
      </c>
      <c r="E28" s="68">
        <v>1.291904847868719E-2</v>
      </c>
    </row>
    <row r="29" spans="1:5" x14ac:dyDescent="0.35">
      <c r="A29" s="20" t="s">
        <v>4</v>
      </c>
      <c r="B29" s="68">
        <v>2.685055697151828E-2</v>
      </c>
      <c r="C29" s="68">
        <v>2.4413211610051944E-2</v>
      </c>
      <c r="D29" s="68">
        <v>2.0850710719004573E-2</v>
      </c>
      <c r="E29" s="68">
        <v>3.4267127484160165E-2</v>
      </c>
    </row>
    <row r="30" spans="1:5" x14ac:dyDescent="0.35">
      <c r="A30" s="20" t="s">
        <v>1</v>
      </c>
      <c r="B30" s="68">
        <v>-8.479543953943347E-3</v>
      </c>
      <c r="C30" s="68">
        <v>1.3172019855950179E-2</v>
      </c>
      <c r="D30" s="68">
        <v>1.8253173208249818E-2</v>
      </c>
      <c r="E30" s="68">
        <v>3.3412162097757214E-2</v>
      </c>
    </row>
    <row r="31" spans="1:5" x14ac:dyDescent="0.35">
      <c r="A31" s="20" t="s">
        <v>41</v>
      </c>
      <c r="B31" s="68">
        <v>3.4951656231209771E-2</v>
      </c>
      <c r="C31" s="68">
        <v>1.2440950517514482E-2</v>
      </c>
      <c r="D31" s="68">
        <v>-3.2291864382272273E-2</v>
      </c>
      <c r="E31" s="68">
        <v>2.2559939847790256E-2</v>
      </c>
    </row>
    <row r="32" spans="1:5" x14ac:dyDescent="0.35">
      <c r="A32" s="20"/>
      <c r="B32" s="18"/>
      <c r="C32" s="19"/>
      <c r="D32" s="18"/>
      <c r="E32" s="19"/>
    </row>
    <row r="33" spans="1:8" x14ac:dyDescent="0.35">
      <c r="A33" s="5" t="s">
        <v>35</v>
      </c>
    </row>
    <row r="36" spans="1:8" x14ac:dyDescent="0.35">
      <c r="H36" s="5"/>
    </row>
    <row r="39" spans="1:8" x14ac:dyDescent="0.35">
      <c r="A39" s="6" t="s">
        <v>47</v>
      </c>
    </row>
    <row r="40" spans="1:8" x14ac:dyDescent="0.35">
      <c r="A40" s="6" t="s">
        <v>20</v>
      </c>
    </row>
    <row r="41" spans="1:8" x14ac:dyDescent="0.35">
      <c r="A41" s="20"/>
      <c r="B41" s="2">
        <v>2018</v>
      </c>
      <c r="C41" s="2">
        <v>2019</v>
      </c>
      <c r="D41" s="2">
        <v>2020</v>
      </c>
      <c r="E41" s="2">
        <v>2021</v>
      </c>
    </row>
    <row r="42" spans="1:8" x14ac:dyDescent="0.35">
      <c r="A42" s="20" t="s">
        <v>0</v>
      </c>
      <c r="B42" s="18">
        <v>1.082666565839463E-2</v>
      </c>
      <c r="C42" s="18">
        <v>2.6375129509028428E-2</v>
      </c>
      <c r="D42" s="19">
        <v>-1.6433636754156766E-2</v>
      </c>
      <c r="E42" s="19">
        <v>1.4546027932787364E-2</v>
      </c>
    </row>
    <row r="43" spans="1:8" x14ac:dyDescent="0.35">
      <c r="A43" s="20" t="s">
        <v>6</v>
      </c>
      <c r="B43" s="68">
        <v>7.8823843905888591E-3</v>
      </c>
      <c r="C43" s="68">
        <v>1.5228408936042159E-2</v>
      </c>
      <c r="D43" s="68">
        <v>-1.8179042123948053E-2</v>
      </c>
      <c r="E43" s="68">
        <v>7.3796289708507601E-3</v>
      </c>
    </row>
    <row r="44" spans="1:8" x14ac:dyDescent="0.35">
      <c r="A44" s="20" t="s">
        <v>4</v>
      </c>
      <c r="B44" s="68">
        <v>3.1389970047582372E-2</v>
      </c>
      <c r="C44" s="68">
        <v>3.5656497924316577E-2</v>
      </c>
      <c r="D44" s="68">
        <v>1.4131313754062402E-2</v>
      </c>
      <c r="E44" s="68">
        <v>1.7676821448870284E-2</v>
      </c>
    </row>
    <row r="45" spans="1:8" x14ac:dyDescent="0.35">
      <c r="A45" s="20" t="s">
        <v>1</v>
      </c>
      <c r="B45" s="68">
        <v>-7.2821318218377895E-3</v>
      </c>
      <c r="C45" s="68">
        <v>3.2205614448663544E-2</v>
      </c>
      <c r="D45" s="68">
        <v>-4.0414666059742643E-3</v>
      </c>
      <c r="E45" s="68">
        <v>2.4867211976824066E-2</v>
      </c>
    </row>
    <row r="46" spans="1:8" x14ac:dyDescent="0.35">
      <c r="A46" s="20" t="s">
        <v>41</v>
      </c>
      <c r="B46" s="68">
        <v>4.1777328995290297E-2</v>
      </c>
      <c r="C46" s="68">
        <v>3.506929778166934E-2</v>
      </c>
      <c r="D46" s="68">
        <v>-7.3070361713576726E-2</v>
      </c>
      <c r="E46" s="68">
        <v>7.5976330252989221E-3</v>
      </c>
    </row>
    <row r="47" spans="1:8" x14ac:dyDescent="0.35">
      <c r="A47" s="20"/>
      <c r="B47" s="18"/>
      <c r="C47" s="19"/>
      <c r="D47" s="18"/>
      <c r="E47" s="19"/>
    </row>
    <row r="48" spans="1:8" x14ac:dyDescent="0.35">
      <c r="A48" s="5" t="s">
        <v>35</v>
      </c>
    </row>
    <row r="53" spans="1:6" ht="15.5" x14ac:dyDescent="0.35">
      <c r="A53" s="27" t="s">
        <v>32</v>
      </c>
    </row>
    <row r="54" spans="1:6" x14ac:dyDescent="0.35">
      <c r="A54" t="s">
        <v>24</v>
      </c>
    </row>
    <row r="55" spans="1:6" x14ac:dyDescent="0.35">
      <c r="A55" s="20"/>
      <c r="B55" s="2">
        <v>2018</v>
      </c>
      <c r="C55" s="2">
        <v>2019</v>
      </c>
      <c r="D55" s="2">
        <v>2020</v>
      </c>
      <c r="E55" s="2">
        <v>2021</v>
      </c>
      <c r="F55" s="34"/>
    </row>
    <row r="56" spans="1:6" x14ac:dyDescent="0.35">
      <c r="A56" s="20" t="s">
        <v>0</v>
      </c>
      <c r="B56" s="35">
        <v>5.5758652004629372E-2</v>
      </c>
      <c r="C56" s="35">
        <v>0.10125144041403566</v>
      </c>
      <c r="D56" s="35">
        <v>-0.10776679410333201</v>
      </c>
      <c r="E56" s="35">
        <v>-3.9305659780161317E-2</v>
      </c>
    </row>
    <row r="57" spans="1:6" x14ac:dyDescent="0.35">
      <c r="A57" s="20" t="s">
        <v>6</v>
      </c>
      <c r="B57" s="68">
        <v>8.7404155441862974E-2</v>
      </c>
      <c r="C57" s="68">
        <v>4.9153841265906495E-2</v>
      </c>
      <c r="D57" s="68">
        <v>-7.4137475378202811E-2</v>
      </c>
      <c r="E57" s="68">
        <v>-2.4765263075548494E-2</v>
      </c>
    </row>
    <row r="58" spans="1:6" x14ac:dyDescent="0.35">
      <c r="A58" s="20" t="s">
        <v>4</v>
      </c>
      <c r="B58" s="68">
        <v>5.2674583836055833E-2</v>
      </c>
      <c r="C58" s="68">
        <v>8.7081278803027962E-2</v>
      </c>
      <c r="D58" s="68">
        <v>-1.4830291518081684E-2</v>
      </c>
      <c r="E58" s="68">
        <v>-5.6419716501250328E-2</v>
      </c>
    </row>
    <row r="59" spans="1:6" x14ac:dyDescent="0.35">
      <c r="A59" s="20" t="s">
        <v>1</v>
      </c>
      <c r="B59" s="68">
        <v>1.6201170844380997E-3</v>
      </c>
      <c r="C59" s="68">
        <v>0.16651449400727625</v>
      </c>
      <c r="D59" s="68">
        <v>-0.14068133030974006</v>
      </c>
      <c r="E59" s="68">
        <v>-3.718939363953877E-2</v>
      </c>
    </row>
    <row r="60" spans="1:6" x14ac:dyDescent="0.35">
      <c r="A60" s="20" t="s">
        <v>41</v>
      </c>
      <c r="B60" s="68">
        <v>6.9063955801176302E-2</v>
      </c>
      <c r="C60" s="68">
        <v>0.12285281523774771</v>
      </c>
      <c r="D60" s="68">
        <v>-0.21570934411541876</v>
      </c>
      <c r="E60" s="68">
        <v>-5.6978631822733994E-2</v>
      </c>
    </row>
    <row r="61" spans="1:6" x14ac:dyDescent="0.35">
      <c r="A61" s="20"/>
      <c r="B61" s="18"/>
      <c r="C61" s="18"/>
      <c r="D61" s="18"/>
      <c r="E61" s="18"/>
    </row>
    <row r="70" spans="1:6" ht="15.5" x14ac:dyDescent="0.35">
      <c r="A70" s="27" t="s">
        <v>39</v>
      </c>
    </row>
    <row r="71" spans="1:6" x14ac:dyDescent="0.35">
      <c r="A71" t="s">
        <v>23</v>
      </c>
    </row>
    <row r="72" spans="1:6" x14ac:dyDescent="0.35">
      <c r="A72" s="20"/>
      <c r="B72" s="2">
        <v>2018</v>
      </c>
      <c r="C72" s="2">
        <v>2019</v>
      </c>
      <c r="D72" s="2">
        <v>2020</v>
      </c>
      <c r="E72" s="2">
        <v>2021</v>
      </c>
      <c r="F72" s="34"/>
    </row>
    <row r="73" spans="1:6" x14ac:dyDescent="0.35">
      <c r="A73" s="20" t="s">
        <v>0</v>
      </c>
      <c r="B73" s="35">
        <v>5.2145500454542804E-2</v>
      </c>
      <c r="C73" s="35">
        <v>0.13729181402043111</v>
      </c>
      <c r="D73" s="35">
        <v>-6.2138911579497691E-2</v>
      </c>
      <c r="E73" s="35">
        <v>8.8372248504965834E-2</v>
      </c>
    </row>
    <row r="74" spans="1:6" x14ac:dyDescent="0.35">
      <c r="A74" s="20" t="s">
        <v>6</v>
      </c>
      <c r="B74" s="68">
        <v>5.8990861114610382E-2</v>
      </c>
      <c r="C74" s="68">
        <v>0.13617028338389736</v>
      </c>
      <c r="D74" s="68">
        <v>-0.16340868777962825</v>
      </c>
      <c r="E74" s="68">
        <v>8.398794493536843E-2</v>
      </c>
    </row>
    <row r="75" spans="1:6" x14ac:dyDescent="0.35">
      <c r="A75" s="20" t="s">
        <v>4</v>
      </c>
      <c r="B75" s="68">
        <v>7.8369375708166711E-2</v>
      </c>
      <c r="C75" s="68">
        <v>0.18076868620871189</v>
      </c>
      <c r="D75" s="68">
        <v>-0.10202163383340623</v>
      </c>
      <c r="E75" s="68">
        <v>6.6693473751421095E-2</v>
      </c>
    </row>
    <row r="76" spans="1:6" x14ac:dyDescent="0.35">
      <c r="A76" s="20" t="s">
        <v>1</v>
      </c>
      <c r="B76" s="68">
        <v>4.1395313848458626E-2</v>
      </c>
      <c r="C76" s="68">
        <v>0.13538432317736193</v>
      </c>
      <c r="D76" s="68">
        <v>9.553405127184611E-3</v>
      </c>
      <c r="E76" s="68">
        <v>7.5663372515156535E-2</v>
      </c>
    </row>
    <row r="77" spans="1:6" x14ac:dyDescent="0.35">
      <c r="A77" s="20" t="s">
        <v>41</v>
      </c>
      <c r="B77" s="68">
        <v>2.5831274552831074E-2</v>
      </c>
      <c r="C77" s="68">
        <v>0.1054332413661454</v>
      </c>
      <c r="D77" s="68">
        <v>0.14249015390468767</v>
      </c>
      <c r="E77" s="68">
        <v>0.12310063636574498</v>
      </c>
    </row>
    <row r="78" spans="1:6" x14ac:dyDescent="0.35">
      <c r="A78" s="20"/>
      <c r="B78" s="18"/>
      <c r="C78" s="18"/>
      <c r="D78" s="18"/>
      <c r="E78" s="18"/>
    </row>
    <row r="87" spans="1:5" ht="15.5" x14ac:dyDescent="0.35">
      <c r="A87" s="27" t="s">
        <v>40</v>
      </c>
    </row>
    <row r="88" spans="1:5" x14ac:dyDescent="0.35">
      <c r="A88" t="s">
        <v>25</v>
      </c>
    </row>
    <row r="89" spans="1:5" x14ac:dyDescent="0.35">
      <c r="A89" s="20"/>
      <c r="B89" s="2">
        <v>2018</v>
      </c>
      <c r="C89" s="2">
        <v>2019</v>
      </c>
      <c r="D89" s="2">
        <v>2020</v>
      </c>
      <c r="E89" s="2">
        <v>2021</v>
      </c>
    </row>
    <row r="90" spans="1:5" x14ac:dyDescent="0.35">
      <c r="A90" s="20" t="s">
        <v>0</v>
      </c>
      <c r="B90" s="18">
        <v>0.10696498216810846</v>
      </c>
      <c r="C90" s="18">
        <v>8.0302122654883012E-2</v>
      </c>
      <c r="D90" s="18">
        <v>-1.7143920757638376E-2</v>
      </c>
      <c r="E90" s="18">
        <v>0.10414317688179286</v>
      </c>
    </row>
    <row r="91" spans="1:5" x14ac:dyDescent="0.35">
      <c r="A91" s="20" t="s">
        <v>6</v>
      </c>
      <c r="B91" s="68">
        <v>0.10345085722883884</v>
      </c>
      <c r="C91" s="68">
        <v>4.8347505395424761E-2</v>
      </c>
      <c r="D91" s="68">
        <v>-6.4403353215997883E-2</v>
      </c>
      <c r="E91" s="68">
        <v>6.5403517181578108E-2</v>
      </c>
    </row>
    <row r="92" spans="1:5" x14ac:dyDescent="0.35">
      <c r="A92" s="20" t="s">
        <v>4</v>
      </c>
      <c r="B92" s="68">
        <v>8.9580089464397439E-2</v>
      </c>
      <c r="C92" s="68">
        <v>0.16886721193505139</v>
      </c>
      <c r="D92" s="68">
        <v>-4.473309178413809E-2</v>
      </c>
      <c r="E92" s="68">
        <v>5.9665680942007526E-2</v>
      </c>
    </row>
    <row r="93" spans="1:5" x14ac:dyDescent="0.35">
      <c r="A93" s="20" t="s">
        <v>1</v>
      </c>
      <c r="B93" s="68">
        <v>3.5997999633750499E-2</v>
      </c>
      <c r="C93" s="68">
        <v>0.11149461372395719</v>
      </c>
      <c r="D93" s="68">
        <v>-3.4714387366432065E-2</v>
      </c>
      <c r="E93" s="68">
        <v>6.4478695259668761E-2</v>
      </c>
    </row>
    <row r="94" spans="1:5" x14ac:dyDescent="0.35">
      <c r="A94" s="20" t="s">
        <v>41</v>
      </c>
      <c r="B94" s="68">
        <v>0.18734844120640282</v>
      </c>
      <c r="C94" s="68">
        <v>0.10119552933504505</v>
      </c>
      <c r="D94" s="68">
        <v>0.13903062962381285</v>
      </c>
      <c r="E94" s="68">
        <v>0.23830407649980256</v>
      </c>
    </row>
    <row r="95" spans="1:5" x14ac:dyDescent="0.35">
      <c r="A95" s="20"/>
      <c r="B95" s="18"/>
      <c r="C95" s="18"/>
      <c r="D95" s="18"/>
      <c r="E95"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D1" workbookViewId="0">
      <selection activeCell="A24" sqref="A24"/>
    </sheetView>
  </sheetViews>
  <sheetFormatPr baseColWidth="10" defaultRowHeight="14.5" x14ac:dyDescent="0.35"/>
  <cols>
    <col min="1" max="1" width="35" customWidth="1"/>
    <col min="2" max="10" width="9.453125" customWidth="1"/>
  </cols>
  <sheetData>
    <row r="1" spans="1:10" x14ac:dyDescent="0.35">
      <c r="A1" s="17" t="s">
        <v>21</v>
      </c>
    </row>
    <row r="4" spans="1:10" x14ac:dyDescent="0.35">
      <c r="A4" s="17" t="s">
        <v>268</v>
      </c>
    </row>
    <row r="5" spans="1:10" x14ac:dyDescent="0.35">
      <c r="A5" s="28" t="str">
        <f>+A24</f>
        <v>Indice 100 en 2014</v>
      </c>
      <c r="B5" s="16"/>
      <c r="C5" s="16"/>
      <c r="D5" s="16"/>
      <c r="E5" s="16"/>
      <c r="F5" s="16"/>
      <c r="G5" s="16"/>
      <c r="H5" s="16"/>
      <c r="I5" s="16"/>
    </row>
    <row r="6" spans="1:10" x14ac:dyDescent="0.35">
      <c r="B6" s="31">
        <v>2014</v>
      </c>
      <c r="C6" s="31">
        <v>2015</v>
      </c>
      <c r="D6" s="31">
        <v>2016</v>
      </c>
      <c r="E6" s="31">
        <v>2017</v>
      </c>
      <c r="F6" s="31">
        <v>2018</v>
      </c>
      <c r="G6" s="31">
        <v>2019</v>
      </c>
      <c r="H6" s="31">
        <v>2020</v>
      </c>
      <c r="I6" s="31">
        <v>2021</v>
      </c>
      <c r="J6" s="7"/>
    </row>
    <row r="7" spans="1:10" x14ac:dyDescent="0.35">
      <c r="A7" t="s">
        <v>14</v>
      </c>
      <c r="B7" s="16">
        <v>100</v>
      </c>
      <c r="C7" s="16">
        <v>108.98773432598827</v>
      </c>
      <c r="D7" s="16">
        <v>112.52403485121684</v>
      </c>
      <c r="E7" s="16">
        <v>126.66445198985829</v>
      </c>
      <c r="F7" s="16">
        <v>118.9339369293446</v>
      </c>
      <c r="G7" s="16">
        <v>121.35920753497696</v>
      </c>
      <c r="H7" s="16">
        <v>130.11286161981539</v>
      </c>
      <c r="I7" s="16">
        <v>136.8091050946243</v>
      </c>
      <c r="J7" s="205">
        <f>+I7/H7-1</f>
        <v>5.1464885111627723E-2</v>
      </c>
    </row>
    <row r="8" spans="1:10" x14ac:dyDescent="0.35">
      <c r="A8" t="s">
        <v>12</v>
      </c>
      <c r="B8" s="16">
        <v>100</v>
      </c>
      <c r="C8" s="16">
        <v>104.99799262212477</v>
      </c>
      <c r="D8" s="16">
        <v>108.16588021037035</v>
      </c>
      <c r="E8" s="16">
        <v>112.30461381432734</v>
      </c>
      <c r="F8" s="16">
        <v>118.2403550366334</v>
      </c>
      <c r="G8" s="16">
        <v>122.04069006064148</v>
      </c>
      <c r="H8" s="16">
        <v>120.44732832962065</v>
      </c>
      <c r="I8" s="16">
        <v>122.30488001006867</v>
      </c>
      <c r="J8" s="205">
        <f t="shared" ref="J8:J12" si="0">+I8/H8-1</f>
        <v>1.5422107789427875E-2</v>
      </c>
    </row>
    <row r="9" spans="1:10" x14ac:dyDescent="0.35">
      <c r="A9" t="s">
        <v>37</v>
      </c>
      <c r="B9" s="16">
        <v>100</v>
      </c>
      <c r="C9" s="16">
        <v>104.69865369960414</v>
      </c>
      <c r="D9" s="16">
        <v>109.01975297357689</v>
      </c>
      <c r="E9" s="16">
        <v>113.48078601606994</v>
      </c>
      <c r="F9" s="16">
        <v>120.96120825038489</v>
      </c>
      <c r="G9" s="16">
        <v>126.21746406866411</v>
      </c>
      <c r="H9" s="16">
        <v>104.98940159188027</v>
      </c>
      <c r="I9" s="16">
        <v>105.09576392232117</v>
      </c>
      <c r="J9" s="205">
        <f t="shared" si="0"/>
        <v>1.0130768327869522E-3</v>
      </c>
    </row>
    <row r="10" spans="1:10" x14ac:dyDescent="0.35">
      <c r="A10" s="17" t="s">
        <v>42</v>
      </c>
      <c r="B10" s="73">
        <v>100</v>
      </c>
      <c r="C10" s="73">
        <v>101.30853417988223</v>
      </c>
      <c r="D10" s="73">
        <v>101.85678722600889</v>
      </c>
      <c r="E10" s="73">
        <v>104.23113572807145</v>
      </c>
      <c r="F10" s="73">
        <v>105.35961138579403</v>
      </c>
      <c r="G10" s="73">
        <v>108.13848478111525</v>
      </c>
      <c r="H10" s="73">
        <v>106.3613762030775</v>
      </c>
      <c r="I10" s="73">
        <v>107.90851175229717</v>
      </c>
      <c r="J10" s="206">
        <f t="shared" si="0"/>
        <v>1.4546027932787364E-2</v>
      </c>
    </row>
    <row r="11" spans="1:10" x14ac:dyDescent="0.35">
      <c r="A11" t="s">
        <v>22</v>
      </c>
      <c r="B11" s="16">
        <v>100</v>
      </c>
      <c r="C11" s="16">
        <v>96.778300933681834</v>
      </c>
      <c r="D11" s="16">
        <v>99.494106483157921</v>
      </c>
      <c r="E11" s="16">
        <v>102.65822381484097</v>
      </c>
      <c r="F11" s="16">
        <v>95.381654119684683</v>
      </c>
      <c r="G11" s="16">
        <v>95.421186876257863</v>
      </c>
      <c r="H11" s="16">
        <v>85.818583784534354</v>
      </c>
      <c r="I11" s="16">
        <v>82.812368844136984</v>
      </c>
      <c r="J11" s="205">
        <f t="shared" si="0"/>
        <v>-3.502988289745157E-2</v>
      </c>
    </row>
    <row r="12" spans="1:10" x14ac:dyDescent="0.35">
      <c r="A12" t="s">
        <v>13</v>
      </c>
      <c r="B12" s="16">
        <v>100</v>
      </c>
      <c r="C12" s="16">
        <v>90.996988328884484</v>
      </c>
      <c r="D12" s="16">
        <v>83.676288974562169</v>
      </c>
      <c r="E12" s="16">
        <v>79.023048213912531</v>
      </c>
      <c r="F12" s="16">
        <v>70.44832999161774</v>
      </c>
      <c r="G12" s="16">
        <v>70.822441968164057</v>
      </c>
      <c r="H12" s="16">
        <v>70.933558379568382</v>
      </c>
      <c r="I12" s="16">
        <v>71.641993075575968</v>
      </c>
      <c r="J12" s="205">
        <f t="shared" si="0"/>
        <v>9.98729955455957E-3</v>
      </c>
    </row>
    <row r="13" spans="1:10" x14ac:dyDescent="0.35">
      <c r="A13" s="17" t="s">
        <v>48</v>
      </c>
      <c r="B13" s="31">
        <v>2014</v>
      </c>
      <c r="C13" s="31">
        <v>2015</v>
      </c>
      <c r="D13" s="31">
        <v>2016</v>
      </c>
      <c r="E13" s="31">
        <v>2017</v>
      </c>
      <c r="F13" s="31">
        <v>2018</v>
      </c>
      <c r="G13" s="31">
        <v>2019</v>
      </c>
      <c r="H13" s="31">
        <v>2020</v>
      </c>
      <c r="I13" s="31">
        <v>2021</v>
      </c>
    </row>
    <row r="14" spans="1:10" x14ac:dyDescent="0.35">
      <c r="A14" t="s">
        <v>14</v>
      </c>
      <c r="B14" s="25">
        <v>9.6079963389999996</v>
      </c>
      <c r="C14" s="25">
        <v>10.471537524</v>
      </c>
      <c r="D14" s="25">
        <v>10.811305149000001</v>
      </c>
      <c r="E14" s="25">
        <v>12.16991591</v>
      </c>
      <c r="F14" s="25">
        <v>11.427168306</v>
      </c>
      <c r="G14" s="25">
        <v>11.660188217</v>
      </c>
      <c r="H14" s="25">
        <v>12.501238981</v>
      </c>
      <c r="I14" s="25">
        <v>13.144613808910167</v>
      </c>
    </row>
    <row r="15" spans="1:10" x14ac:dyDescent="0.35">
      <c r="A15" t="s">
        <v>12</v>
      </c>
      <c r="B15" s="25">
        <v>119.164479668</v>
      </c>
      <c r="C15" s="25">
        <v>125.12031157</v>
      </c>
      <c r="D15" s="25">
        <v>128.895308331</v>
      </c>
      <c r="E15" s="25">
        <v>133.827208695</v>
      </c>
      <c r="F15" s="25">
        <v>140.900503837</v>
      </c>
      <c r="G15" s="25">
        <v>145.429153294</v>
      </c>
      <c r="H15" s="25">
        <v>143.53043207799999</v>
      </c>
      <c r="I15" s="25">
        <v>145.74397387257008</v>
      </c>
    </row>
    <row r="16" spans="1:10" x14ac:dyDescent="0.35">
      <c r="A16" t="s">
        <v>37</v>
      </c>
      <c r="B16" s="25">
        <v>8.1571325639999994</v>
      </c>
      <c r="C16" s="25">
        <v>8.5404079750000008</v>
      </c>
      <c r="D16" s="25">
        <v>8.8928857709999996</v>
      </c>
      <c r="E16" s="25">
        <v>9.2567781500000006</v>
      </c>
      <c r="F16" s="25">
        <v>9.8669661079999997</v>
      </c>
      <c r="G16" s="25">
        <v>10.295725862999999</v>
      </c>
      <c r="H16" s="25">
        <v>8.5641246659999997</v>
      </c>
      <c r="I16" s="25">
        <v>8.572800782292223</v>
      </c>
    </row>
    <row r="17" spans="1:10" x14ac:dyDescent="0.35">
      <c r="A17" t="s">
        <v>22</v>
      </c>
      <c r="B17" s="25">
        <v>7.3360884779999997</v>
      </c>
      <c r="C17" s="25">
        <v>7.0997417839999999</v>
      </c>
      <c r="D17" s="25">
        <v>7.298975682</v>
      </c>
      <c r="E17" s="25">
        <v>7.5310981290000001</v>
      </c>
      <c r="F17" s="25">
        <v>6.9972825380000003</v>
      </c>
      <c r="G17" s="25">
        <v>7.0001826960000004</v>
      </c>
      <c r="H17" s="25">
        <v>6.2957272370000004</v>
      </c>
      <c r="I17" s="25">
        <v>6.0751886491335947</v>
      </c>
    </row>
    <row r="18" spans="1:10" x14ac:dyDescent="0.35">
      <c r="A18" t="s">
        <v>13</v>
      </c>
      <c r="B18" s="25">
        <v>49.250965098999998</v>
      </c>
      <c r="C18" s="25">
        <v>44.816894963000003</v>
      </c>
      <c r="D18" s="25">
        <v>41.211379878999999</v>
      </c>
      <c r="E18" s="25">
        <v>38.919613896000001</v>
      </c>
      <c r="F18" s="25">
        <v>34.696482416999999</v>
      </c>
      <c r="G18" s="25">
        <v>34.880736175999999</v>
      </c>
      <c r="H18" s="25">
        <v>34.935462080999997</v>
      </c>
      <c r="I18" s="25">
        <v>35.284373005879907</v>
      </c>
      <c r="J18" s="205"/>
    </row>
    <row r="19" spans="1:10" x14ac:dyDescent="0.35">
      <c r="B19" s="25"/>
      <c r="C19" s="25"/>
      <c r="D19" s="25"/>
      <c r="E19" s="25"/>
      <c r="F19" s="25"/>
      <c r="G19" s="25"/>
      <c r="H19" s="25"/>
      <c r="I19" s="25"/>
      <c r="J19" s="7"/>
    </row>
    <row r="23" spans="1:10" x14ac:dyDescent="0.35">
      <c r="A23" s="17" t="s">
        <v>269</v>
      </c>
    </row>
    <row r="24" spans="1:10" ht="15" thickBot="1" x14ac:dyDescent="0.4">
      <c r="A24" s="28" t="s">
        <v>44</v>
      </c>
    </row>
    <row r="25" spans="1:10" x14ac:dyDescent="0.35">
      <c r="A25" s="12"/>
      <c r="B25" s="31">
        <v>2014</v>
      </c>
      <c r="C25" s="31">
        <v>2015</v>
      </c>
      <c r="D25" s="31">
        <v>2016</v>
      </c>
      <c r="E25" s="31">
        <v>2017</v>
      </c>
      <c r="F25" s="31">
        <v>2018</v>
      </c>
      <c r="G25" s="31">
        <v>2019</v>
      </c>
      <c r="H25" s="31">
        <v>2020</v>
      </c>
      <c r="I25" s="31">
        <v>2021</v>
      </c>
    </row>
    <row r="26" spans="1:10" x14ac:dyDescent="0.35">
      <c r="A26" s="13" t="s">
        <v>36</v>
      </c>
      <c r="B26" s="73">
        <v>100</v>
      </c>
      <c r="C26" s="73">
        <v>101.23891108216792</v>
      </c>
      <c r="D26" s="73">
        <v>101.12841587997545</v>
      </c>
      <c r="E26" s="73">
        <v>103.14481362496275</v>
      </c>
      <c r="F26" s="73">
        <v>103.46026620633712</v>
      </c>
      <c r="G26" s="73">
        <v>104.77934015036571</v>
      </c>
      <c r="H26" s="73">
        <v>104.95107901557684</v>
      </c>
      <c r="I26" s="73">
        <v>107.47390295465571</v>
      </c>
    </row>
    <row r="27" spans="1:10" x14ac:dyDescent="0.35">
      <c r="A27" s="13" t="s">
        <v>7</v>
      </c>
      <c r="B27" s="16">
        <v>100</v>
      </c>
      <c r="C27" s="16">
        <v>101.93870681881623</v>
      </c>
      <c r="D27" s="16">
        <v>102.88578379440067</v>
      </c>
      <c r="E27" s="16">
        <v>105.82331226563807</v>
      </c>
      <c r="F27" s="16">
        <v>106.7432135176757</v>
      </c>
      <c r="G27" s="16">
        <v>108.39576739627198</v>
      </c>
      <c r="H27" s="16">
        <v>109.55566280847384</v>
      </c>
      <c r="I27" s="16">
        <v>111.50416222089285</v>
      </c>
    </row>
    <row r="28" spans="1:10" x14ac:dyDescent="0.35">
      <c r="A28" s="13" t="s">
        <v>10</v>
      </c>
      <c r="B28" s="16">
        <v>100</v>
      </c>
      <c r="C28" s="16">
        <v>101.9662516462692</v>
      </c>
      <c r="D28" s="16">
        <v>101.84349986888965</v>
      </c>
      <c r="E28" s="16">
        <v>103.71049175527534</v>
      </c>
      <c r="F28" s="16">
        <v>103.80366239863189</v>
      </c>
      <c r="G28" s="16">
        <v>105.09621048755372</v>
      </c>
      <c r="H28" s="16">
        <v>105.33342962355077</v>
      </c>
      <c r="I28" s="16">
        <v>108.85279837206147</v>
      </c>
    </row>
    <row r="29" spans="1:10" x14ac:dyDescent="0.35">
      <c r="A29" s="13" t="s">
        <v>11</v>
      </c>
      <c r="B29" s="16">
        <v>100</v>
      </c>
      <c r="C29" s="16">
        <v>100.09139913064853</v>
      </c>
      <c r="D29" s="16">
        <v>100.12697978541921</v>
      </c>
      <c r="E29" s="16">
        <v>103.15904470648388</v>
      </c>
      <c r="F29" s="16">
        <v>100.26081123645119</v>
      </c>
      <c r="G29" s="16">
        <v>96.086091154066906</v>
      </c>
      <c r="H29" s="16">
        <v>110.37597748751206</v>
      </c>
      <c r="I29" s="16">
        <v>110.48409834632974</v>
      </c>
    </row>
    <row r="30" spans="1:10" x14ac:dyDescent="0.35">
      <c r="A30" s="13" t="s">
        <v>8</v>
      </c>
      <c r="B30" s="16">
        <v>100</v>
      </c>
      <c r="C30" s="16">
        <v>98.573331346287432</v>
      </c>
      <c r="D30" s="16">
        <v>97.067399200290467</v>
      </c>
      <c r="E30" s="16">
        <v>99.089399444941392</v>
      </c>
      <c r="F30" s="16">
        <v>100.16096918286537</v>
      </c>
      <c r="G30" s="16">
        <v>102.68194551307582</v>
      </c>
      <c r="H30" s="16">
        <v>99.28424017938319</v>
      </c>
      <c r="I30" s="16">
        <v>102.12817738433992</v>
      </c>
    </row>
    <row r="31" spans="1:10" x14ac:dyDescent="0.35">
      <c r="A31" s="13" t="s">
        <v>9</v>
      </c>
      <c r="B31" s="16">
        <v>100</v>
      </c>
      <c r="C31" s="16">
        <v>100.81864270608688</v>
      </c>
      <c r="D31" s="16">
        <v>96.476948508538314</v>
      </c>
      <c r="E31" s="16">
        <v>87.582896584827466</v>
      </c>
      <c r="F31" s="16">
        <v>81.953162008945426</v>
      </c>
      <c r="G31" s="16">
        <v>77.565187967159034</v>
      </c>
      <c r="H31" s="16">
        <v>71.85035424371128</v>
      </c>
      <c r="I31" s="16">
        <v>67.769557923860091</v>
      </c>
    </row>
    <row r="32" spans="1:10" x14ac:dyDescent="0.35">
      <c r="A32" s="17" t="s">
        <v>48</v>
      </c>
      <c r="B32" s="31">
        <v>2014</v>
      </c>
      <c r="C32" s="31">
        <v>2015</v>
      </c>
      <c r="D32" s="31">
        <v>2016</v>
      </c>
      <c r="E32" s="31">
        <v>2017</v>
      </c>
      <c r="F32" s="31">
        <v>2018</v>
      </c>
      <c r="G32" s="31">
        <v>2019</v>
      </c>
      <c r="H32" s="31">
        <v>2020</v>
      </c>
      <c r="I32" s="31">
        <v>2021</v>
      </c>
    </row>
    <row r="33" spans="1:9" x14ac:dyDescent="0.35">
      <c r="A33" s="13" t="s">
        <v>7</v>
      </c>
      <c r="B33" s="16">
        <v>58.975507946999997</v>
      </c>
      <c r="C33" s="16">
        <v>60.118870141000002</v>
      </c>
      <c r="D33" s="16">
        <v>60.677413598000001</v>
      </c>
      <c r="E33" s="16">
        <v>62.409835934999997</v>
      </c>
      <c r="F33" s="16">
        <v>62.952352371000003</v>
      </c>
      <c r="G33" s="16">
        <v>63.926954414999997</v>
      </c>
      <c r="H33" s="16">
        <v>64.611008626</v>
      </c>
      <c r="I33" s="16">
        <v>65.760146051818424</v>
      </c>
    </row>
    <row r="34" spans="1:9" x14ac:dyDescent="0.35">
      <c r="A34" s="13" t="s">
        <v>10</v>
      </c>
      <c r="B34" s="16">
        <v>67.118275400000002</v>
      </c>
      <c r="C34" s="16">
        <v>68.437989595000005</v>
      </c>
      <c r="D34" s="16">
        <v>68.355600718999995</v>
      </c>
      <c r="E34" s="16">
        <v>69.608693474999995</v>
      </c>
      <c r="F34" s="16">
        <v>69.671228004</v>
      </c>
      <c r="G34" s="16">
        <v>70.538763990000007</v>
      </c>
      <c r="H34" s="16">
        <v>70.697981382999998</v>
      </c>
      <c r="I34" s="16">
        <v>73.060120991966954</v>
      </c>
    </row>
    <row r="35" spans="1:9" x14ac:dyDescent="0.35">
      <c r="A35" s="13" t="s">
        <v>11</v>
      </c>
      <c r="B35" s="16">
        <v>5.2551309469999996</v>
      </c>
      <c r="C35" s="16">
        <v>5.2599340909999999</v>
      </c>
      <c r="D35" s="16">
        <v>5.2618039010000004</v>
      </c>
      <c r="E35" s="16">
        <v>5.4211428829999999</v>
      </c>
      <c r="F35" s="16">
        <v>5.268836919</v>
      </c>
      <c r="G35" s="16">
        <v>5.049449912</v>
      </c>
      <c r="H35" s="16">
        <v>5.8004021510000001</v>
      </c>
      <c r="I35" s="16">
        <v>5.8060840437118904</v>
      </c>
    </row>
    <row r="36" spans="1:9" x14ac:dyDescent="0.35">
      <c r="A36" s="13" t="s">
        <v>8</v>
      </c>
      <c r="B36" s="16">
        <v>30.814983413</v>
      </c>
      <c r="C36" s="16">
        <v>30.375355704</v>
      </c>
      <c r="D36" s="16">
        <v>29.911302963000001</v>
      </c>
      <c r="E36" s="16">
        <v>30.534382003000001</v>
      </c>
      <c r="F36" s="16">
        <v>30.864586039999999</v>
      </c>
      <c r="G36" s="16">
        <v>31.641424478000001</v>
      </c>
      <c r="H36" s="16">
        <v>30.594422142999999</v>
      </c>
      <c r="I36" s="16">
        <v>31.470780920983554</v>
      </c>
    </row>
    <row r="37" spans="1:9" x14ac:dyDescent="0.35">
      <c r="A37" s="13" t="s">
        <v>9</v>
      </c>
      <c r="B37" s="16">
        <v>4.565017525</v>
      </c>
      <c r="C37" s="16">
        <v>4.6023887080000003</v>
      </c>
      <c r="D37" s="16">
        <v>4.4041896070000002</v>
      </c>
      <c r="E37" s="16">
        <v>3.998174578</v>
      </c>
      <c r="F37" s="16">
        <v>3.7411762080000002</v>
      </c>
      <c r="G37" s="16">
        <v>3.540864424</v>
      </c>
      <c r="H37" s="16">
        <v>3.2799812629999998</v>
      </c>
      <c r="I37" s="16">
        <v>3.093692195839238</v>
      </c>
    </row>
    <row r="38" spans="1:9" x14ac:dyDescent="0.35">
      <c r="A38" s="52"/>
      <c r="B38" s="16"/>
      <c r="C38" s="16"/>
      <c r="D38" s="16"/>
      <c r="E38" s="16"/>
      <c r="F38" s="16"/>
      <c r="G38" s="16"/>
      <c r="H38" s="16"/>
      <c r="I38" s="16"/>
    </row>
    <row r="41" spans="1:9" ht="15" thickBot="1" x14ac:dyDescent="0.4">
      <c r="A41" t="s">
        <v>74</v>
      </c>
    </row>
    <row r="42" spans="1:9" x14ac:dyDescent="0.35">
      <c r="A42" s="12"/>
      <c r="B42" s="14">
        <v>2014</v>
      </c>
      <c r="C42" s="14">
        <v>2015</v>
      </c>
      <c r="D42" s="14">
        <v>2016</v>
      </c>
      <c r="E42" s="14">
        <v>2017</v>
      </c>
      <c r="F42" s="14">
        <v>2018</v>
      </c>
      <c r="G42" s="14">
        <v>2019</v>
      </c>
      <c r="H42" s="15">
        <v>2020</v>
      </c>
      <c r="I42" s="52"/>
    </row>
    <row r="43" spans="1:9" x14ac:dyDescent="0.35">
      <c r="A43" s="36" t="s">
        <v>65</v>
      </c>
      <c r="B43" s="63">
        <v>831.22936500000003</v>
      </c>
      <c r="C43" s="63">
        <v>818.00928499999998</v>
      </c>
      <c r="D43" s="63">
        <v>834.75492599999995</v>
      </c>
      <c r="E43" s="63">
        <v>851.85401200000001</v>
      </c>
      <c r="F43" s="63">
        <v>877.44160999999997</v>
      </c>
      <c r="G43" s="63">
        <v>873.71185200000002</v>
      </c>
      <c r="H43" s="63">
        <v>653.09554400000002</v>
      </c>
      <c r="I43" s="63"/>
    </row>
    <row r="44" spans="1:9" x14ac:dyDescent="0.35">
      <c r="A44" s="36" t="s">
        <v>66</v>
      </c>
      <c r="B44" s="62">
        <v>878.26475100000005</v>
      </c>
      <c r="C44" s="62">
        <v>824.71171000000004</v>
      </c>
      <c r="D44" s="62">
        <v>810.29515800000001</v>
      </c>
      <c r="E44" s="62">
        <v>824.60209199999997</v>
      </c>
      <c r="F44" s="62">
        <v>851.92887499999995</v>
      </c>
      <c r="G44" s="62">
        <v>881.78793399999995</v>
      </c>
      <c r="H44" s="62">
        <v>556.38784899999996</v>
      </c>
      <c r="I44" s="62"/>
    </row>
    <row r="45" spans="1:9" x14ac:dyDescent="0.35">
      <c r="A45" s="36" t="s">
        <v>67</v>
      </c>
      <c r="B45" s="62">
        <v>659.83275800000001</v>
      </c>
      <c r="C45" s="62">
        <v>655.35884499999997</v>
      </c>
      <c r="D45" s="62">
        <v>639.33844199999999</v>
      </c>
      <c r="E45" s="62">
        <v>645.09225400000003</v>
      </c>
      <c r="F45" s="62">
        <v>637.95806200000004</v>
      </c>
      <c r="G45" s="62">
        <v>650.41180299999996</v>
      </c>
      <c r="H45" s="62">
        <v>497.81403599999999</v>
      </c>
      <c r="I45" s="62"/>
    </row>
    <row r="46" spans="1:9" x14ac:dyDescent="0.35">
      <c r="A46" s="36" t="s">
        <v>69</v>
      </c>
      <c r="B46" s="62">
        <v>599.88638600000002</v>
      </c>
      <c r="C46" s="62">
        <v>526.97022400000003</v>
      </c>
      <c r="D46" s="62">
        <v>472.25037900000001</v>
      </c>
      <c r="E46" s="62">
        <v>512.89459399999998</v>
      </c>
      <c r="F46" s="62">
        <v>562.22675900000002</v>
      </c>
      <c r="G46" s="62">
        <v>564.48849099999995</v>
      </c>
      <c r="H46" s="62">
        <v>456.75458800000001</v>
      </c>
      <c r="I46" s="62"/>
    </row>
    <row r="47" spans="1:9" x14ac:dyDescent="0.35">
      <c r="A47" s="36" t="s">
        <v>68</v>
      </c>
      <c r="B47" s="62">
        <v>473.12204800000001</v>
      </c>
      <c r="C47" s="62">
        <v>472.70931000000002</v>
      </c>
      <c r="D47" s="62">
        <v>477.67019399999998</v>
      </c>
      <c r="E47" s="62">
        <v>469.77421900000002</v>
      </c>
      <c r="F47" s="62">
        <v>467.15063700000002</v>
      </c>
      <c r="G47" s="62">
        <v>473.10266100000001</v>
      </c>
      <c r="H47" s="62">
        <v>405.224602</v>
      </c>
      <c r="I47" s="62"/>
    </row>
    <row r="48" spans="1:9" x14ac:dyDescent="0.35">
      <c r="A48" s="36" t="s">
        <v>70</v>
      </c>
      <c r="B48" s="62">
        <v>310.98934700000001</v>
      </c>
      <c r="C48" s="62">
        <v>300.20005400000002</v>
      </c>
      <c r="D48" s="62">
        <v>277.331321</v>
      </c>
      <c r="E48" s="62">
        <v>272.07149700000002</v>
      </c>
      <c r="F48" s="62">
        <v>272.714718</v>
      </c>
      <c r="G48" s="62">
        <v>266.26900799999999</v>
      </c>
      <c r="H48" s="62">
        <v>167.75137599999999</v>
      </c>
      <c r="I48" s="62"/>
    </row>
    <row r="49" spans="1:9" x14ac:dyDescent="0.35">
      <c r="A49" s="36" t="s">
        <v>71</v>
      </c>
      <c r="B49" s="62">
        <v>124.972532</v>
      </c>
      <c r="C49" s="62">
        <v>113.273679</v>
      </c>
      <c r="D49" s="62">
        <v>112.312254</v>
      </c>
      <c r="E49" s="62">
        <v>115.60608000000001</v>
      </c>
      <c r="F49" s="62">
        <v>115.260509</v>
      </c>
      <c r="G49" s="62">
        <v>120.852024</v>
      </c>
      <c r="H49" s="62">
        <v>66.135108000000002</v>
      </c>
      <c r="I49" s="62"/>
    </row>
    <row r="51" spans="1:9" x14ac:dyDescent="0.35">
      <c r="A51" s="36"/>
      <c r="B51" s="62"/>
      <c r="C51" s="62"/>
      <c r="D51" s="62"/>
      <c r="E51" s="62"/>
      <c r="F51" s="62"/>
      <c r="G51" s="62"/>
      <c r="H51" s="62"/>
      <c r="I51" s="62"/>
    </row>
    <row r="52" spans="1:9" x14ac:dyDescent="0.35">
      <c r="A52" s="36"/>
      <c r="B52" s="62"/>
      <c r="C52" s="62"/>
      <c r="D52" s="62"/>
      <c r="E52" s="62"/>
      <c r="F52" s="62"/>
      <c r="G52" s="62"/>
      <c r="H52" s="62"/>
      <c r="I52" s="62"/>
    </row>
  </sheetData>
  <sortState ref="A23:G26">
    <sortCondition descending="1" ref="G20:G23"/>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baseColWidth="10" defaultRowHeight="14.5" x14ac:dyDescent="0.35"/>
  <cols>
    <col min="4" max="4" width="12.08984375" customWidth="1"/>
    <col min="5" max="5" width="13.1796875" customWidth="1"/>
    <col min="7" max="7" width="9.54296875" customWidth="1"/>
  </cols>
  <sheetData>
    <row r="1" spans="1:9" x14ac:dyDescent="0.35">
      <c r="A1" t="s">
        <v>84</v>
      </c>
    </row>
    <row r="2" spans="1:9" x14ac:dyDescent="0.35">
      <c r="G2" s="3"/>
      <c r="I2" s="4"/>
    </row>
    <row r="3" spans="1:9" x14ac:dyDescent="0.35">
      <c r="A3" s="78"/>
      <c r="B3" s="79" t="s">
        <v>78</v>
      </c>
      <c r="C3" s="79" t="s">
        <v>85</v>
      </c>
      <c r="D3" s="79" t="s">
        <v>88</v>
      </c>
      <c r="E3" s="79" t="s">
        <v>86</v>
      </c>
      <c r="F3" s="80" t="s">
        <v>87</v>
      </c>
      <c r="G3" s="79"/>
      <c r="H3" s="81" t="s">
        <v>0</v>
      </c>
      <c r="I3" s="4"/>
    </row>
    <row r="4" spans="1:9" x14ac:dyDescent="0.35">
      <c r="A4" s="82" t="s">
        <v>6</v>
      </c>
      <c r="B4" s="83">
        <v>2.2829009928202693E-2</v>
      </c>
      <c r="C4" s="83">
        <v>2.131203604969123E-2</v>
      </c>
      <c r="D4" s="83">
        <v>1.4166999448033346E-2</v>
      </c>
      <c r="E4" s="83">
        <v>8.2099907798407479E-3</v>
      </c>
      <c r="F4" s="83">
        <v>1.1348875819761517E-2</v>
      </c>
      <c r="G4" s="84"/>
      <c r="H4" s="85">
        <v>1.291904847868719E-2</v>
      </c>
      <c r="I4" s="4"/>
    </row>
    <row r="5" spans="1:9" x14ac:dyDescent="0.35">
      <c r="A5" s="76"/>
      <c r="B5" s="77"/>
      <c r="C5" s="76"/>
      <c r="D5" s="76"/>
      <c r="E5" s="76"/>
      <c r="F5" s="76"/>
      <c r="G5" s="76"/>
      <c r="H5" s="76"/>
      <c r="I5" s="4"/>
    </row>
    <row r="6" spans="1:9" x14ac:dyDescent="0.35">
      <c r="A6" s="37"/>
      <c r="B6" s="79" t="s">
        <v>79</v>
      </c>
      <c r="C6" s="79" t="s">
        <v>80</v>
      </c>
      <c r="D6" s="79" t="s">
        <v>81</v>
      </c>
      <c r="E6" s="79" t="s">
        <v>82</v>
      </c>
      <c r="F6" s="80" t="s">
        <v>83</v>
      </c>
      <c r="G6" s="86"/>
      <c r="H6" s="87" t="s">
        <v>0</v>
      </c>
    </row>
    <row r="7" spans="1:9" x14ac:dyDescent="0.35">
      <c r="A7" s="82" t="s">
        <v>28</v>
      </c>
      <c r="B7" s="88">
        <v>3.7583727199234529E-2</v>
      </c>
      <c r="C7" s="88">
        <v>3.1230115273120251E-2</v>
      </c>
      <c r="D7" s="88">
        <v>3.9218022123732155E-2</v>
      </c>
      <c r="E7" s="88">
        <v>2.6177624315765202E-2</v>
      </c>
      <c r="F7" s="88">
        <v>3.4654282831388494E-2</v>
      </c>
      <c r="G7" s="84"/>
      <c r="H7" s="89">
        <v>2.9343922868322547E-2</v>
      </c>
    </row>
    <row r="8" spans="1:9" x14ac:dyDescent="0.35">
      <c r="A8" s="3"/>
      <c r="B8" s="3"/>
      <c r="C8" s="3"/>
      <c r="D8" s="3"/>
      <c r="E8" s="3"/>
      <c r="F8" s="3"/>
      <c r="G8" s="3"/>
      <c r="H8" s="3"/>
    </row>
    <row r="11" spans="1:9" x14ac:dyDescent="0.35">
      <c r="A11" t="s">
        <v>89</v>
      </c>
    </row>
    <row r="12" spans="1:9" x14ac:dyDescent="0.35">
      <c r="G12" s="3"/>
    </row>
    <row r="13" spans="1:9" x14ac:dyDescent="0.35">
      <c r="A13" s="78"/>
      <c r="B13" s="79" t="s">
        <v>78</v>
      </c>
      <c r="C13" s="79" t="s">
        <v>85</v>
      </c>
      <c r="D13" s="79" t="s">
        <v>88</v>
      </c>
      <c r="E13" s="79" t="s">
        <v>86</v>
      </c>
      <c r="F13" s="80" t="s">
        <v>87</v>
      </c>
      <c r="G13" s="79"/>
      <c r="H13" s="81" t="s">
        <v>0</v>
      </c>
    </row>
    <row r="14" spans="1:9" x14ac:dyDescent="0.35">
      <c r="A14" s="82" t="s">
        <v>6</v>
      </c>
      <c r="B14" s="83">
        <v>2.9985474782855848E-2</v>
      </c>
      <c r="C14" s="83">
        <v>1.483094776558147E-2</v>
      </c>
      <c r="D14" s="83">
        <v>1.1414302102769947E-2</v>
      </c>
      <c r="E14" s="83">
        <v>6.4212713714009162E-3</v>
      </c>
      <c r="F14" s="83">
        <v>-1.003490147400643E-3</v>
      </c>
      <c r="G14" s="84"/>
      <c r="H14" s="85">
        <v>7.3796289708507601E-3</v>
      </c>
    </row>
    <row r="15" spans="1:9" x14ac:dyDescent="0.35">
      <c r="A15" s="76"/>
      <c r="B15" s="77"/>
      <c r="C15" s="76"/>
      <c r="D15" s="76"/>
      <c r="E15" s="76"/>
      <c r="F15" s="76"/>
      <c r="G15" s="76"/>
      <c r="H15" s="76"/>
    </row>
    <row r="16" spans="1:9" x14ac:dyDescent="0.35">
      <c r="A16" s="37"/>
      <c r="B16" s="79" t="s">
        <v>79</v>
      </c>
      <c r="C16" s="79" t="s">
        <v>80</v>
      </c>
      <c r="D16" s="79" t="s">
        <v>81</v>
      </c>
      <c r="E16" s="79" t="s">
        <v>82</v>
      </c>
      <c r="F16" s="80" t="s">
        <v>83</v>
      </c>
      <c r="G16" s="86"/>
      <c r="H16" s="87" t="s">
        <v>0</v>
      </c>
    </row>
    <row r="17" spans="1:9" x14ac:dyDescent="0.35">
      <c r="A17" s="82" t="s">
        <v>28</v>
      </c>
      <c r="B17" s="88">
        <v>2.5285311859725823E-2</v>
      </c>
      <c r="C17" s="88">
        <v>2.6579253438743455E-2</v>
      </c>
      <c r="D17" s="88">
        <v>2.6644200178065347E-2</v>
      </c>
      <c r="E17" s="88">
        <v>1.5141225197683905E-2</v>
      </c>
      <c r="F17" s="88">
        <v>9.5312904644131446E-3</v>
      </c>
      <c r="G17" s="84"/>
      <c r="H17" s="89">
        <v>1.6714362764540747E-2</v>
      </c>
    </row>
    <row r="21" spans="1:9" x14ac:dyDescent="0.35">
      <c r="A21" t="s">
        <v>90</v>
      </c>
    </row>
    <row r="22" spans="1:9" x14ac:dyDescent="0.35">
      <c r="G22" s="3"/>
    </row>
    <row r="23" spans="1:9" x14ac:dyDescent="0.35">
      <c r="A23" s="78"/>
      <c r="B23" s="79" t="s">
        <v>78</v>
      </c>
      <c r="C23" s="79" t="s">
        <v>85</v>
      </c>
      <c r="D23" s="79" t="s">
        <v>88</v>
      </c>
      <c r="E23" s="79" t="s">
        <v>86</v>
      </c>
      <c r="F23" s="80" t="s">
        <v>87</v>
      </c>
      <c r="G23" s="79"/>
      <c r="H23" s="81" t="s">
        <v>0</v>
      </c>
    </row>
    <row r="24" spans="1:9" x14ac:dyDescent="0.35">
      <c r="A24" s="82" t="s">
        <v>6</v>
      </c>
      <c r="B24" s="83">
        <v>5.2155769883418746E-2</v>
      </c>
      <c r="C24" s="83">
        <v>-9.2192621313789136E-3</v>
      </c>
      <c r="D24" s="83">
        <v>-1.218342668868666E-3</v>
      </c>
      <c r="E24" s="83">
        <v>-4.8736167135059461E-3</v>
      </c>
      <c r="F24" s="83">
        <v>-0.12496204225844931</v>
      </c>
      <c r="G24" s="84"/>
      <c r="H24" s="85">
        <v>-2.4765263075548494E-2</v>
      </c>
    </row>
    <row r="25" spans="1:9" x14ac:dyDescent="0.35">
      <c r="A25" s="76"/>
      <c r="B25" s="77"/>
      <c r="C25" s="76"/>
      <c r="D25" s="76"/>
      <c r="E25" s="76"/>
      <c r="F25" s="76"/>
      <c r="G25" s="76"/>
      <c r="H25" s="76"/>
    </row>
    <row r="26" spans="1:9" x14ac:dyDescent="0.35">
      <c r="A26" s="37"/>
      <c r="B26" s="79" t="s">
        <v>79</v>
      </c>
      <c r="C26" s="79" t="s">
        <v>80</v>
      </c>
      <c r="D26" s="79" t="s">
        <v>81</v>
      </c>
      <c r="E26" s="79" t="s">
        <v>82</v>
      </c>
      <c r="F26" s="80" t="s">
        <v>83</v>
      </c>
      <c r="G26" s="86"/>
      <c r="H26" s="87" t="s">
        <v>0</v>
      </c>
    </row>
    <row r="27" spans="1:9" x14ac:dyDescent="0.35">
      <c r="A27" s="82" t="s">
        <v>28</v>
      </c>
      <c r="B27" s="88">
        <v>-3.073823511542062E-2</v>
      </c>
      <c r="C27" s="88">
        <v>6.9903340321415541E-3</v>
      </c>
      <c r="D27" s="88">
        <v>-4.0283381367875348E-2</v>
      </c>
      <c r="E27" s="88">
        <v>-3.4251248500256293E-2</v>
      </c>
      <c r="F27" s="88">
        <v>-8.4792804570963609E-2</v>
      </c>
      <c r="G27" s="84"/>
      <c r="H27" s="89">
        <v>-5.6419716501250328E-2</v>
      </c>
    </row>
    <row r="31" spans="1:9" x14ac:dyDescent="0.35">
      <c r="I31" s="7"/>
    </row>
    <row r="45" spans="1:12" ht="15" thickBot="1" x14ac:dyDescent="0.4"/>
    <row r="46" spans="1:12" x14ac:dyDescent="0.35">
      <c r="A46" s="90"/>
      <c r="B46" s="93" t="s">
        <v>91</v>
      </c>
      <c r="C46" s="93" t="s">
        <v>92</v>
      </c>
      <c r="D46" s="93" t="s">
        <v>93</v>
      </c>
      <c r="E46" s="93" t="s">
        <v>94</v>
      </c>
      <c r="F46" s="93" t="s">
        <v>95</v>
      </c>
      <c r="G46" s="93" t="s">
        <v>96</v>
      </c>
      <c r="H46" s="93" t="s">
        <v>97</v>
      </c>
      <c r="I46" s="93" t="s">
        <v>98</v>
      </c>
      <c r="J46" s="93" t="s">
        <v>99</v>
      </c>
      <c r="K46" s="93" t="s">
        <v>81</v>
      </c>
      <c r="L46" s="93" t="s">
        <v>100</v>
      </c>
    </row>
    <row r="47" spans="1:12" x14ac:dyDescent="0.35">
      <c r="A47" s="91" t="s">
        <v>101</v>
      </c>
      <c r="B47" s="94">
        <v>7.5667337675821233E-2</v>
      </c>
      <c r="C47" s="94">
        <v>4.1049336587082541E-2</v>
      </c>
      <c r="D47" s="94">
        <v>6.265340835451827E-4</v>
      </c>
      <c r="E47" s="94">
        <v>8.7317936086139802E-4</v>
      </c>
      <c r="F47" s="94">
        <v>-2.6249014462944809E-2</v>
      </c>
      <c r="G47" s="94">
        <v>-3.5347364077341625E-3</v>
      </c>
      <c r="H47" s="94">
        <v>-6.8580895598913116E-5</v>
      </c>
      <c r="I47" s="94">
        <v>-1.7048975313232351E-2</v>
      </c>
      <c r="J47" s="94">
        <v>4.3540146861862361E-3</v>
      </c>
      <c r="K47" s="94">
        <v>-1.1679271109148792E-2</v>
      </c>
      <c r="L47" s="94">
        <v>-0.23429739011059803</v>
      </c>
    </row>
    <row r="49" spans="1:12" ht="15" thickBot="1" x14ac:dyDescent="0.4"/>
    <row r="50" spans="1:12" ht="29" x14ac:dyDescent="0.35">
      <c r="A50" s="12"/>
      <c r="B50" s="14" t="s">
        <v>91</v>
      </c>
      <c r="C50" s="14" t="s">
        <v>92</v>
      </c>
      <c r="D50" s="14" t="s">
        <v>93</v>
      </c>
      <c r="E50" s="14" t="s">
        <v>94</v>
      </c>
      <c r="F50" s="14" t="s">
        <v>95</v>
      </c>
      <c r="G50" s="14" t="s">
        <v>96</v>
      </c>
      <c r="H50" s="14" t="s">
        <v>97</v>
      </c>
      <c r="I50" s="14" t="s">
        <v>98</v>
      </c>
      <c r="J50" s="14" t="s">
        <v>99</v>
      </c>
      <c r="K50" s="14" t="s">
        <v>81</v>
      </c>
      <c r="L50" s="14" t="s">
        <v>100</v>
      </c>
    </row>
    <row r="51" spans="1:12" x14ac:dyDescent="0.35">
      <c r="A51" s="92">
        <v>2020</v>
      </c>
      <c r="B51" s="74">
        <v>1.8782201337999016E-3</v>
      </c>
      <c r="C51" s="74">
        <v>-3.27953819239446E-3</v>
      </c>
      <c r="D51" s="74">
        <v>-1.4710877354797369E-2</v>
      </c>
      <c r="E51" s="74">
        <v>-2.0237455320412434E-2</v>
      </c>
      <c r="F51" s="74">
        <v>-2.2055325222215094E-2</v>
      </c>
      <c r="G51" s="74">
        <v>-2.550709857941158E-2</v>
      </c>
      <c r="H51" s="74">
        <v>-1.8875418237729091E-2</v>
      </c>
      <c r="I51" s="74">
        <v>-1.6493455875299268E-2</v>
      </c>
      <c r="J51" s="74">
        <v>-1.0079000885901856E-2</v>
      </c>
      <c r="K51" s="74">
        <v>-1.6488867312584032E-3</v>
      </c>
      <c r="L51" s="74">
        <v>1.3396605586717403E-3</v>
      </c>
    </row>
    <row r="52" spans="1:12" x14ac:dyDescent="0.35">
      <c r="A52" s="92">
        <v>2021</v>
      </c>
      <c r="B52" s="74">
        <v>2.992468411552629E-2</v>
      </c>
      <c r="C52" s="74">
        <v>1.9998258962430571E-2</v>
      </c>
      <c r="D52" s="74">
        <v>2.1237511121728003E-2</v>
      </c>
      <c r="E52" s="74">
        <v>2.2198223301065578E-2</v>
      </c>
      <c r="F52" s="74">
        <v>2.0509734440826044E-2</v>
      </c>
      <c r="G52" s="74">
        <v>1.3886748071626931E-2</v>
      </c>
      <c r="H52" s="74">
        <v>1.4289307618303049E-2</v>
      </c>
      <c r="I52" s="74">
        <v>1.4476390736964495E-2</v>
      </c>
      <c r="J52" s="74">
        <v>4.2066922244341498E-3</v>
      </c>
      <c r="K52" s="74">
        <v>8.5229282314329691E-3</v>
      </c>
      <c r="L52" s="74">
        <v>1.2745402481730173E-2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C1" workbookViewId="0">
      <selection activeCell="L13" sqref="L13"/>
    </sheetView>
  </sheetViews>
  <sheetFormatPr baseColWidth="10" defaultRowHeight="14.5" x14ac:dyDescent="0.35"/>
  <cols>
    <col min="1" max="1" width="13.453125" bestFit="1" customWidth="1"/>
    <col min="2" max="2" width="14" customWidth="1"/>
    <col min="3" max="9" width="13.1796875" bestFit="1" customWidth="1"/>
    <col min="10" max="10" width="13.1796875" customWidth="1"/>
    <col min="12" max="12" width="19.54296875" style="54" customWidth="1"/>
  </cols>
  <sheetData>
    <row r="1" spans="1:14" x14ac:dyDescent="0.35">
      <c r="A1" s="53" t="s">
        <v>49</v>
      </c>
      <c r="C1" t="s">
        <v>64</v>
      </c>
    </row>
    <row r="2" spans="1:14" ht="15" thickBot="1" x14ac:dyDescent="0.4">
      <c r="A2" s="55"/>
    </row>
    <row r="3" spans="1:14" x14ac:dyDescent="0.35">
      <c r="A3" s="264"/>
      <c r="B3" s="265"/>
      <c r="C3" s="14">
        <v>2014</v>
      </c>
      <c r="D3" s="14">
        <v>2015</v>
      </c>
      <c r="E3" s="14">
        <v>2016</v>
      </c>
      <c r="F3" s="14">
        <v>2017</v>
      </c>
      <c r="G3" s="14">
        <v>2018</v>
      </c>
      <c r="H3" s="14">
        <v>2019</v>
      </c>
      <c r="I3" s="15">
        <v>2020</v>
      </c>
      <c r="J3" s="52">
        <v>2021</v>
      </c>
      <c r="M3" s="36">
        <v>2020</v>
      </c>
      <c r="N3" s="36">
        <v>2021</v>
      </c>
    </row>
    <row r="4" spans="1:14" x14ac:dyDescent="0.35">
      <c r="A4" s="261" t="s">
        <v>0</v>
      </c>
      <c r="B4" s="56" t="s">
        <v>50</v>
      </c>
      <c r="C4" s="57">
        <v>58975507947</v>
      </c>
      <c r="D4" s="57">
        <v>60118870141</v>
      </c>
      <c r="E4" s="57">
        <v>60677413598</v>
      </c>
      <c r="F4" s="57">
        <v>62409835935</v>
      </c>
      <c r="G4" s="57">
        <v>62952352371</v>
      </c>
      <c r="H4" s="57">
        <v>63926954415</v>
      </c>
      <c r="I4" s="58">
        <v>64611008626</v>
      </c>
      <c r="J4" s="69">
        <v>65760146051.81842</v>
      </c>
      <c r="K4" s="56" t="s">
        <v>50</v>
      </c>
      <c r="L4" s="56" t="s">
        <v>51</v>
      </c>
      <c r="M4" s="205">
        <f t="shared" ref="M4:N8" si="0">+I4/H4-1</f>
        <v>1.070055999476005E-2</v>
      </c>
      <c r="N4" s="205">
        <f t="shared" si="0"/>
        <v>1.778547418242904E-2</v>
      </c>
    </row>
    <row r="5" spans="1:14" x14ac:dyDescent="0.35">
      <c r="A5" s="262"/>
      <c r="B5" s="56" t="s">
        <v>52</v>
      </c>
      <c r="C5" s="57">
        <v>32710735072</v>
      </c>
      <c r="D5" s="57">
        <v>33284945841</v>
      </c>
      <c r="E5" s="57">
        <v>33555941498</v>
      </c>
      <c r="F5" s="57">
        <v>34404843884</v>
      </c>
      <c r="G5" s="57">
        <v>34996703273</v>
      </c>
      <c r="H5" s="57">
        <v>35482591958</v>
      </c>
      <c r="I5" s="58">
        <v>35867381748</v>
      </c>
      <c r="J5" s="69">
        <v>36272665964.124428</v>
      </c>
      <c r="K5" s="56" t="s">
        <v>52</v>
      </c>
      <c r="L5" s="56" t="s">
        <v>53</v>
      </c>
      <c r="M5" s="205">
        <f t="shared" si="0"/>
        <v>1.0844466786853246E-2</v>
      </c>
      <c r="N5" s="205">
        <f t="shared" si="0"/>
        <v>1.1299520521790729E-2</v>
      </c>
    </row>
    <row r="6" spans="1:14" x14ac:dyDescent="0.35">
      <c r="A6" s="262"/>
      <c r="B6" s="56" t="s">
        <v>54</v>
      </c>
      <c r="C6" s="57">
        <v>6150816389</v>
      </c>
      <c r="D6" s="57">
        <v>6150548788</v>
      </c>
      <c r="E6" s="57">
        <v>6130078383</v>
      </c>
      <c r="F6" s="57">
        <v>6455424071</v>
      </c>
      <c r="G6" s="57">
        <v>6834843351</v>
      </c>
      <c r="H6" s="57">
        <v>7189645535</v>
      </c>
      <c r="I6" s="58">
        <v>7418428577</v>
      </c>
      <c r="J6" s="69">
        <v>7821612085.9256363</v>
      </c>
      <c r="K6" s="56" t="s">
        <v>54</v>
      </c>
      <c r="L6" s="56" t="s">
        <v>55</v>
      </c>
      <c r="M6" s="205">
        <f t="shared" si="0"/>
        <v>3.1821185187261181E-2</v>
      </c>
      <c r="N6" s="205">
        <f t="shared" si="0"/>
        <v>5.4348910249761184E-2</v>
      </c>
    </row>
    <row r="7" spans="1:14" x14ac:dyDescent="0.35">
      <c r="A7" s="262"/>
      <c r="B7" s="56" t="s">
        <v>56</v>
      </c>
      <c r="C7" s="57">
        <v>921941442</v>
      </c>
      <c r="D7" s="57">
        <v>1074386928</v>
      </c>
      <c r="E7" s="57">
        <v>1088441213</v>
      </c>
      <c r="F7" s="57">
        <v>959850467</v>
      </c>
      <c r="G7" s="57">
        <v>516082163</v>
      </c>
      <c r="H7" s="57">
        <v>383258821</v>
      </c>
      <c r="I7" s="58">
        <v>311938927</v>
      </c>
      <c r="J7" s="69">
        <v>299984939.40311801</v>
      </c>
      <c r="K7" s="56" t="s">
        <v>56</v>
      </c>
      <c r="L7" s="56" t="s">
        <v>57</v>
      </c>
      <c r="M7" s="205">
        <f t="shared" si="0"/>
        <v>-0.18608806919019349</v>
      </c>
      <c r="N7" s="205">
        <f t="shared" si="0"/>
        <v>-3.8321564133872887E-2</v>
      </c>
    </row>
    <row r="8" spans="1:14" ht="15" thickBot="1" x14ac:dyDescent="0.4">
      <c r="A8" s="266"/>
      <c r="B8" s="56" t="s">
        <v>58</v>
      </c>
      <c r="C8" s="57">
        <v>104751207</v>
      </c>
      <c r="D8" s="57">
        <v>100635517</v>
      </c>
      <c r="E8" s="57">
        <v>98342443</v>
      </c>
      <c r="F8" s="57">
        <v>99705317</v>
      </c>
      <c r="G8" s="57">
        <v>106525427</v>
      </c>
      <c r="H8" s="57">
        <v>117155539</v>
      </c>
      <c r="I8" s="58">
        <v>128688852</v>
      </c>
      <c r="J8" s="70">
        <v>143318007.23463815</v>
      </c>
      <c r="K8" s="59" t="s">
        <v>58</v>
      </c>
      <c r="L8" s="56" t="s">
        <v>59</v>
      </c>
      <c r="M8" s="205">
        <f t="shared" si="0"/>
        <v>9.8444453403095267E-2</v>
      </c>
      <c r="N8" s="205">
        <f t="shared" si="0"/>
        <v>0.1136784966784703</v>
      </c>
    </row>
    <row r="9" spans="1:14" x14ac:dyDescent="0.35">
      <c r="A9" s="261" t="s">
        <v>6</v>
      </c>
      <c r="B9" s="56" t="s">
        <v>50</v>
      </c>
      <c r="C9" s="57">
        <v>36428662633</v>
      </c>
      <c r="D9" s="57">
        <v>36935497363</v>
      </c>
      <c r="E9" s="57">
        <v>36925884888</v>
      </c>
      <c r="F9" s="57">
        <v>37614579722</v>
      </c>
      <c r="G9" s="57">
        <v>37632820182</v>
      </c>
      <c r="H9" s="57">
        <v>38214038848</v>
      </c>
      <c r="I9" s="58">
        <v>38413987423</v>
      </c>
      <c r="J9" s="71">
        <v>38992720220.607765</v>
      </c>
    </row>
    <row r="10" spans="1:14" x14ac:dyDescent="0.35">
      <c r="A10" s="262"/>
      <c r="B10" s="56" t="s">
        <v>52</v>
      </c>
      <c r="C10" s="57">
        <v>20319906388</v>
      </c>
      <c r="D10" s="57">
        <v>20503311156</v>
      </c>
      <c r="E10" s="57">
        <v>20416555960</v>
      </c>
      <c r="F10" s="57">
        <v>20692821893</v>
      </c>
      <c r="G10" s="57">
        <v>20896294057</v>
      </c>
      <c r="H10" s="57">
        <v>21178540422</v>
      </c>
      <c r="I10" s="58">
        <v>21361532257</v>
      </c>
      <c r="J10" s="71">
        <v>21619800730.273018</v>
      </c>
    </row>
    <row r="11" spans="1:14" x14ac:dyDescent="0.35">
      <c r="A11" s="262"/>
      <c r="B11" s="56" t="s">
        <v>54</v>
      </c>
      <c r="C11" s="57">
        <v>4235689429</v>
      </c>
      <c r="D11" s="57">
        <v>4239911786</v>
      </c>
      <c r="E11" s="57">
        <v>4208705938</v>
      </c>
      <c r="F11" s="57">
        <v>4394150455</v>
      </c>
      <c r="G11" s="57">
        <v>4577291510</v>
      </c>
      <c r="H11" s="57">
        <v>4752844258</v>
      </c>
      <c r="I11" s="58">
        <v>4833642447</v>
      </c>
      <c r="J11" s="71">
        <v>5014812945.9777851</v>
      </c>
    </row>
    <row r="12" spans="1:14" x14ac:dyDescent="0.35">
      <c r="A12" s="262"/>
      <c r="B12" s="56" t="s">
        <v>56</v>
      </c>
      <c r="C12" s="57">
        <v>682697271</v>
      </c>
      <c r="D12" s="57">
        <v>797278446</v>
      </c>
      <c r="E12" s="57">
        <v>813591417</v>
      </c>
      <c r="F12" s="57">
        <v>726642595</v>
      </c>
      <c r="G12" s="57">
        <v>384470900</v>
      </c>
      <c r="H12" s="57">
        <v>296093673</v>
      </c>
      <c r="I12" s="58">
        <v>231562201</v>
      </c>
      <c r="J12" s="71">
        <v>221927899.26081052</v>
      </c>
    </row>
    <row r="13" spans="1:14" x14ac:dyDescent="0.35">
      <c r="A13" s="266"/>
      <c r="B13" s="56" t="s">
        <v>58</v>
      </c>
      <c r="C13" s="57">
        <v>69578021</v>
      </c>
      <c r="D13" s="57">
        <v>65570163</v>
      </c>
      <c r="E13" s="57">
        <v>63376637</v>
      </c>
      <c r="F13" s="57">
        <v>63139025</v>
      </c>
      <c r="G13" s="57">
        <v>65724573</v>
      </c>
      <c r="H13" s="57">
        <v>70877195</v>
      </c>
      <c r="I13" s="58">
        <v>76007765</v>
      </c>
      <c r="J13" s="71">
        <v>82969262.61517553</v>
      </c>
    </row>
    <row r="14" spans="1:14" x14ac:dyDescent="0.35">
      <c r="A14" s="261" t="s">
        <v>1</v>
      </c>
      <c r="B14" s="56" t="s">
        <v>50</v>
      </c>
      <c r="C14" s="57">
        <v>12148125701</v>
      </c>
      <c r="D14" s="57">
        <v>12156726540</v>
      </c>
      <c r="E14" s="57">
        <v>11906303576</v>
      </c>
      <c r="F14" s="57">
        <v>12072915049</v>
      </c>
      <c r="G14" s="57">
        <v>11919630852</v>
      </c>
      <c r="H14" s="57">
        <v>11848654696</v>
      </c>
      <c r="I14" s="58">
        <v>12035252694</v>
      </c>
      <c r="J14" s="71">
        <v>12204151241.841846</v>
      </c>
    </row>
    <row r="15" spans="1:14" x14ac:dyDescent="0.35">
      <c r="A15" s="262"/>
      <c r="B15" s="56" t="s">
        <v>52</v>
      </c>
      <c r="C15" s="57">
        <v>6547710115</v>
      </c>
      <c r="D15" s="57">
        <v>6591986854</v>
      </c>
      <c r="E15" s="57">
        <v>6490766471</v>
      </c>
      <c r="F15" s="57">
        <v>6575580960</v>
      </c>
      <c r="G15" s="57">
        <v>6516595796</v>
      </c>
      <c r="H15" s="57">
        <v>6450903985</v>
      </c>
      <c r="I15" s="58">
        <v>6493567547</v>
      </c>
      <c r="J15" s="71">
        <v>6534904650.7280331</v>
      </c>
    </row>
    <row r="16" spans="1:14" x14ac:dyDescent="0.35">
      <c r="A16" s="262"/>
      <c r="B16" s="56" t="s">
        <v>54</v>
      </c>
      <c r="C16" s="57">
        <v>696406943</v>
      </c>
      <c r="D16" s="57">
        <v>667391676</v>
      </c>
      <c r="E16" s="57">
        <v>613025859</v>
      </c>
      <c r="F16" s="57">
        <v>633312078</v>
      </c>
      <c r="G16" s="57">
        <v>687463959</v>
      </c>
      <c r="H16" s="57">
        <v>737859981</v>
      </c>
      <c r="I16" s="58">
        <v>817517700</v>
      </c>
      <c r="J16" s="71">
        <v>894589898.66262615</v>
      </c>
    </row>
    <row r="17" spans="1:10" x14ac:dyDescent="0.35">
      <c r="A17" s="262"/>
      <c r="B17" s="56" t="s">
        <v>56</v>
      </c>
      <c r="C17" s="57">
        <v>117122156</v>
      </c>
      <c r="D17" s="57">
        <v>124913115</v>
      </c>
      <c r="E17" s="57">
        <v>112987016</v>
      </c>
      <c r="F17" s="57">
        <v>96559321</v>
      </c>
      <c r="G17" s="57">
        <v>60534123</v>
      </c>
      <c r="H17" s="57">
        <v>33027216</v>
      </c>
      <c r="I17" s="58">
        <v>33105683</v>
      </c>
      <c r="J17" s="71">
        <v>32097614.019997489</v>
      </c>
    </row>
    <row r="18" spans="1:10" x14ac:dyDescent="0.35">
      <c r="A18" s="266"/>
      <c r="B18" s="56" t="s">
        <v>58</v>
      </c>
      <c r="C18" s="57">
        <v>14322048</v>
      </c>
      <c r="D18" s="57">
        <v>13899904</v>
      </c>
      <c r="E18" s="57">
        <v>12870121</v>
      </c>
      <c r="F18" s="57">
        <v>13251795</v>
      </c>
      <c r="G18" s="57">
        <v>14420471</v>
      </c>
      <c r="H18" s="57">
        <v>16799589</v>
      </c>
      <c r="I18" s="58">
        <v>20723349</v>
      </c>
      <c r="J18" s="71">
        <v>24824171.508267023</v>
      </c>
    </row>
    <row r="19" spans="1:10" x14ac:dyDescent="0.35">
      <c r="A19" s="261" t="s">
        <v>41</v>
      </c>
      <c r="B19" s="56" t="s">
        <v>50</v>
      </c>
      <c r="C19" s="57">
        <v>3185701490</v>
      </c>
      <c r="D19" s="57">
        <v>3272359001</v>
      </c>
      <c r="E19" s="57">
        <v>3562385063</v>
      </c>
      <c r="F19" s="57">
        <v>3685993796</v>
      </c>
      <c r="G19" s="57">
        <v>3953895535</v>
      </c>
      <c r="H19" s="57">
        <v>4046545238</v>
      </c>
      <c r="I19" s="58">
        <v>4122166133</v>
      </c>
      <c r="J19" s="71">
        <v>4205259067.0193624</v>
      </c>
    </row>
    <row r="20" spans="1:10" x14ac:dyDescent="0.35">
      <c r="A20" s="262"/>
      <c r="B20" s="56" t="s">
        <v>52</v>
      </c>
      <c r="C20" s="57">
        <v>1922785490</v>
      </c>
      <c r="D20" s="57">
        <v>1981891245</v>
      </c>
      <c r="E20" s="57">
        <v>2140848058</v>
      </c>
      <c r="F20" s="57">
        <v>2212362945</v>
      </c>
      <c r="G20" s="57">
        <v>2395660139</v>
      </c>
      <c r="H20" s="57">
        <v>2442852305</v>
      </c>
      <c r="I20" s="58">
        <v>2484699493</v>
      </c>
      <c r="J20" s="71">
        <v>2488664918.471066</v>
      </c>
    </row>
    <row r="21" spans="1:10" x14ac:dyDescent="0.35">
      <c r="A21" s="262"/>
      <c r="B21" s="56" t="s">
        <v>54</v>
      </c>
      <c r="C21" s="57">
        <v>289419178</v>
      </c>
      <c r="D21" s="57">
        <v>290808489</v>
      </c>
      <c r="E21" s="57">
        <v>310168029</v>
      </c>
      <c r="F21" s="57">
        <v>328045850</v>
      </c>
      <c r="G21" s="57">
        <v>370020634</v>
      </c>
      <c r="H21" s="57">
        <v>390245013</v>
      </c>
      <c r="I21" s="58">
        <v>401169844</v>
      </c>
      <c r="J21" s="71">
        <v>435755934.51783538</v>
      </c>
    </row>
    <row r="22" spans="1:10" x14ac:dyDescent="0.35">
      <c r="A22" s="262"/>
      <c r="B22" s="56" t="s">
        <v>56</v>
      </c>
      <c r="C22" s="57">
        <v>18191307</v>
      </c>
      <c r="D22" s="57">
        <v>24339272</v>
      </c>
      <c r="E22" s="57">
        <v>28030037</v>
      </c>
      <c r="F22" s="57">
        <v>18136777</v>
      </c>
      <c r="G22" s="57">
        <v>8744045</v>
      </c>
      <c r="H22" s="57">
        <v>8210134</v>
      </c>
      <c r="I22" s="58">
        <v>9868599</v>
      </c>
      <c r="J22" s="71">
        <v>10640884.231959052</v>
      </c>
    </row>
    <row r="23" spans="1:10" x14ac:dyDescent="0.35">
      <c r="A23" s="266"/>
      <c r="B23" s="56" t="s">
        <v>58</v>
      </c>
      <c r="C23" s="57">
        <v>7709800</v>
      </c>
      <c r="D23" s="57">
        <v>7459887</v>
      </c>
      <c r="E23" s="57">
        <v>7722557</v>
      </c>
      <c r="F23" s="57">
        <v>7917919</v>
      </c>
      <c r="G23" s="57">
        <v>9243521</v>
      </c>
      <c r="H23" s="57">
        <v>9340296</v>
      </c>
      <c r="I23" s="58">
        <v>8895281</v>
      </c>
      <c r="J23" s="71">
        <v>9435352.9155218434</v>
      </c>
    </row>
    <row r="24" spans="1:10" x14ac:dyDescent="0.35">
      <c r="A24" s="261" t="s">
        <v>4</v>
      </c>
      <c r="B24" s="56" t="s">
        <v>50</v>
      </c>
      <c r="C24" s="57">
        <v>7213018122</v>
      </c>
      <c r="D24" s="57">
        <v>7754287235</v>
      </c>
      <c r="E24" s="57">
        <v>8282840069</v>
      </c>
      <c r="F24" s="57">
        <v>9036347365</v>
      </c>
      <c r="G24" s="57">
        <v>9446005801</v>
      </c>
      <c r="H24" s="57">
        <v>9817715632</v>
      </c>
      <c r="I24" s="58">
        <v>10039602374</v>
      </c>
      <c r="J24" s="72">
        <v>10358015522.349449</v>
      </c>
    </row>
    <row r="25" spans="1:10" x14ac:dyDescent="0.35">
      <c r="A25" s="262"/>
      <c r="B25" s="56" t="s">
        <v>52</v>
      </c>
      <c r="C25" s="57">
        <v>3920333077</v>
      </c>
      <c r="D25" s="57">
        <v>4207756585</v>
      </c>
      <c r="E25" s="57">
        <v>4507771007</v>
      </c>
      <c r="F25" s="57">
        <v>4924078085</v>
      </c>
      <c r="G25" s="57">
        <v>5188153280</v>
      </c>
      <c r="H25" s="57">
        <v>5410295245</v>
      </c>
      <c r="I25" s="58">
        <v>5527582449</v>
      </c>
      <c r="J25" s="72">
        <v>5629295664.6523094</v>
      </c>
    </row>
    <row r="26" spans="1:10" x14ac:dyDescent="0.35">
      <c r="A26" s="262"/>
      <c r="B26" s="56" t="s">
        <v>54</v>
      </c>
      <c r="C26" s="57">
        <v>929300837</v>
      </c>
      <c r="D26" s="57">
        <v>952436836</v>
      </c>
      <c r="E26" s="57">
        <v>998178555</v>
      </c>
      <c r="F26" s="57">
        <v>1099915686</v>
      </c>
      <c r="G26" s="57">
        <v>1200067247</v>
      </c>
      <c r="H26" s="57">
        <v>1308696280</v>
      </c>
      <c r="I26" s="58">
        <v>1366098584</v>
      </c>
      <c r="J26" s="72">
        <v>1476453306.7673891</v>
      </c>
    </row>
    <row r="27" spans="1:10" x14ac:dyDescent="0.35">
      <c r="A27" s="262"/>
      <c r="B27" s="56" t="s">
        <v>56</v>
      </c>
      <c r="C27" s="57">
        <v>103930706</v>
      </c>
      <c r="D27" s="57">
        <v>127856093</v>
      </c>
      <c r="E27" s="57">
        <v>133832741</v>
      </c>
      <c r="F27" s="57">
        <v>118511772</v>
      </c>
      <c r="G27" s="57">
        <v>62333093</v>
      </c>
      <c r="H27" s="57">
        <v>45927797</v>
      </c>
      <c r="I27" s="58">
        <v>37402443</v>
      </c>
      <c r="J27" s="72">
        <v>35318541.890350983</v>
      </c>
    </row>
    <row r="28" spans="1:10" ht="15" thickBot="1" x14ac:dyDescent="0.4">
      <c r="A28" s="263"/>
      <c r="B28" s="59" t="s">
        <v>58</v>
      </c>
      <c r="C28" s="60">
        <v>13141336</v>
      </c>
      <c r="D28" s="60">
        <v>13705562</v>
      </c>
      <c r="E28" s="60">
        <v>14373128</v>
      </c>
      <c r="F28" s="60">
        <v>15396577</v>
      </c>
      <c r="G28" s="60">
        <v>17136861</v>
      </c>
      <c r="H28" s="60">
        <v>20138457</v>
      </c>
      <c r="I28" s="61">
        <v>23062454</v>
      </c>
      <c r="J28" s="72">
        <v>26089220.195673771</v>
      </c>
    </row>
    <row r="30" spans="1:10" ht="15" thickBot="1" x14ac:dyDescent="0.4"/>
    <row r="31" spans="1:10" x14ac:dyDescent="0.35">
      <c r="A31" t="s">
        <v>72</v>
      </c>
      <c r="C31" s="14">
        <v>2014</v>
      </c>
      <c r="D31" s="14">
        <v>2015</v>
      </c>
      <c r="E31" s="14">
        <v>2016</v>
      </c>
      <c r="F31" s="14">
        <v>2017</v>
      </c>
      <c r="G31" s="14">
        <v>2018</v>
      </c>
      <c r="H31" s="14">
        <v>2019</v>
      </c>
      <c r="I31" s="15">
        <v>2020</v>
      </c>
      <c r="J31" s="15">
        <v>2021</v>
      </c>
    </row>
    <row r="32" spans="1:10" x14ac:dyDescent="0.35">
      <c r="B32" t="s">
        <v>61</v>
      </c>
      <c r="C32" s="16">
        <f>+C6/1000000000</f>
        <v>6.1508163890000001</v>
      </c>
      <c r="D32" s="16">
        <f t="shared" ref="D32:I32" si="1">+D6/1000000000</f>
        <v>6.150548788</v>
      </c>
      <c r="E32" s="16">
        <f t="shared" si="1"/>
        <v>6.1300783829999999</v>
      </c>
      <c r="F32" s="16">
        <f t="shared" si="1"/>
        <v>6.4554240710000004</v>
      </c>
      <c r="G32" s="16">
        <f t="shared" si="1"/>
        <v>6.834843351</v>
      </c>
      <c r="H32" s="16">
        <f t="shared" si="1"/>
        <v>7.1896455350000004</v>
      </c>
      <c r="I32" s="16">
        <f t="shared" si="1"/>
        <v>7.4184285770000002</v>
      </c>
      <c r="J32" s="16">
        <f t="shared" ref="J32" si="2">+J6/1000000000</f>
        <v>7.8216120859256364</v>
      </c>
    </row>
    <row r="33" spans="1:11" x14ac:dyDescent="0.35">
      <c r="B33" t="s">
        <v>62</v>
      </c>
      <c r="C33" s="16">
        <f>+C5/1000000000</f>
        <v>32.710735071999999</v>
      </c>
      <c r="D33" s="16">
        <f t="shared" ref="D33:I33" si="3">+D5/1000000000</f>
        <v>33.284945841000003</v>
      </c>
      <c r="E33" s="16">
        <f t="shared" si="3"/>
        <v>33.555941498000003</v>
      </c>
      <c r="F33" s="16">
        <f t="shared" si="3"/>
        <v>34.404843884000002</v>
      </c>
      <c r="G33" s="16">
        <f t="shared" si="3"/>
        <v>34.996703273000001</v>
      </c>
      <c r="H33" s="16">
        <f t="shared" si="3"/>
        <v>35.482591958</v>
      </c>
      <c r="I33" s="16">
        <f t="shared" si="3"/>
        <v>35.867381748</v>
      </c>
      <c r="J33" s="16">
        <f t="shared" ref="J33" si="4">+J5/1000000000</f>
        <v>36.272665964124428</v>
      </c>
      <c r="K33" s="16"/>
    </row>
    <row r="34" spans="1:11" ht="15" thickBot="1" x14ac:dyDescent="0.4">
      <c r="B34" t="s">
        <v>73</v>
      </c>
      <c r="C34" s="7">
        <f>+C32/(C32+C33)</f>
        <v>0.15827511146004372</v>
      </c>
      <c r="D34" s="7">
        <f t="shared" ref="D34:I34" si="5">+D32/(D32+D33)</f>
        <v>0.15596479379459896</v>
      </c>
      <c r="E34" s="7">
        <f t="shared" si="5"/>
        <v>0.15446442856656492</v>
      </c>
      <c r="F34" s="7">
        <f t="shared" si="5"/>
        <v>0.15798780561374318</v>
      </c>
      <c r="G34" s="7">
        <f t="shared" si="5"/>
        <v>0.16338968798917533</v>
      </c>
      <c r="H34" s="7">
        <f t="shared" si="5"/>
        <v>0.16848531873163197</v>
      </c>
      <c r="I34" s="7">
        <f t="shared" si="5"/>
        <v>0.17138245816124734</v>
      </c>
      <c r="J34" s="7">
        <f t="shared" ref="J34" si="6">+J32/(J32+J33)</f>
        <v>0.17738383372662467</v>
      </c>
      <c r="K34" s="16"/>
    </row>
    <row r="35" spans="1:11" x14ac:dyDescent="0.35">
      <c r="A35" t="s">
        <v>60</v>
      </c>
      <c r="C35" s="14">
        <v>2014</v>
      </c>
      <c r="D35" s="14">
        <v>2015</v>
      </c>
      <c r="E35" s="14">
        <v>2016</v>
      </c>
      <c r="F35" s="14">
        <v>2017</v>
      </c>
      <c r="G35" s="14">
        <v>2018</v>
      </c>
      <c r="H35" s="14">
        <v>2019</v>
      </c>
      <c r="I35" s="15">
        <v>2020</v>
      </c>
      <c r="J35" s="15">
        <v>2021</v>
      </c>
    </row>
    <row r="36" spans="1:11" x14ac:dyDescent="0.35">
      <c r="B36" t="s">
        <v>61</v>
      </c>
      <c r="C36">
        <v>100</v>
      </c>
      <c r="D36" s="16">
        <f>+C36*D6/C6</f>
        <v>99.995649341760895</v>
      </c>
      <c r="E36" s="16">
        <f t="shared" ref="E36:J36" si="7">+D36*E6/D6</f>
        <v>99.662841406921402</v>
      </c>
      <c r="F36" s="16">
        <f t="shared" si="7"/>
        <v>104.95231303839202</v>
      </c>
      <c r="G36" s="16">
        <f t="shared" si="7"/>
        <v>111.12091336726131</v>
      </c>
      <c r="H36" s="16">
        <f t="shared" si="7"/>
        <v>116.889288840711</v>
      </c>
      <c r="I36" s="16">
        <f t="shared" si="7"/>
        <v>120.60884454731853</v>
      </c>
      <c r="J36" s="16">
        <f t="shared" si="7"/>
        <v>127.16380381494814</v>
      </c>
    </row>
    <row r="37" spans="1:11" x14ac:dyDescent="0.35">
      <c r="B37" t="s">
        <v>62</v>
      </c>
      <c r="C37">
        <v>100</v>
      </c>
      <c r="D37" s="16">
        <f>+C37*D5/C5</f>
        <v>101.75541994924937</v>
      </c>
      <c r="E37" s="16">
        <f t="shared" ref="E37:J37" si="8">+D37*E5/D5</f>
        <v>102.58388087011681</v>
      </c>
      <c r="F37" s="16">
        <f t="shared" si="8"/>
        <v>105.17906066088419</v>
      </c>
      <c r="G37" s="16">
        <f t="shared" si="8"/>
        <v>106.98843421270823</v>
      </c>
      <c r="H37" s="16">
        <f t="shared" si="8"/>
        <v>108.47384468706933</v>
      </c>
      <c r="I37" s="16">
        <f t="shared" si="8"/>
        <v>109.65018569302055</v>
      </c>
      <c r="J37" s="16">
        <f t="shared" si="8"/>
        <v>110.88918021647699</v>
      </c>
    </row>
    <row r="39" spans="1:11" ht="15" thickBot="1" x14ac:dyDescent="0.4">
      <c r="A39" t="s">
        <v>63</v>
      </c>
    </row>
    <row r="40" spans="1:11" x14ac:dyDescent="0.35">
      <c r="C40" s="14">
        <v>2014</v>
      </c>
      <c r="D40" s="14">
        <v>2015</v>
      </c>
      <c r="E40" s="14">
        <v>2016</v>
      </c>
      <c r="F40" s="14">
        <v>2017</v>
      </c>
      <c r="G40" s="14">
        <v>2018</v>
      </c>
      <c r="H40" s="14">
        <v>2019</v>
      </c>
      <c r="I40" s="15">
        <v>2020</v>
      </c>
      <c r="J40" s="15">
        <v>2021</v>
      </c>
    </row>
    <row r="41" spans="1:11" x14ac:dyDescent="0.35">
      <c r="B41" t="s">
        <v>0</v>
      </c>
      <c r="C41" s="62">
        <f>+C8/1000000</f>
        <v>104.75120699999999</v>
      </c>
      <c r="D41" s="62">
        <f t="shared" ref="D41:I41" si="9">+D8/1000000</f>
        <v>100.63551699999999</v>
      </c>
      <c r="E41" s="62">
        <f t="shared" si="9"/>
        <v>98.342443000000003</v>
      </c>
      <c r="F41" s="62">
        <f t="shared" si="9"/>
        <v>99.705316999999994</v>
      </c>
      <c r="G41" s="62">
        <f t="shared" si="9"/>
        <v>106.52542699999999</v>
      </c>
      <c r="H41" s="62">
        <f t="shared" si="9"/>
        <v>117.155539</v>
      </c>
      <c r="I41" s="62">
        <f t="shared" si="9"/>
        <v>128.688852</v>
      </c>
      <c r="J41" s="62">
        <f t="shared" ref="J41" si="10">+J8/1000000</f>
        <v>143.31800723463815</v>
      </c>
    </row>
    <row r="42" spans="1:11" x14ac:dyDescent="0.35">
      <c r="B42" t="s">
        <v>6</v>
      </c>
      <c r="C42" s="62">
        <f>+C13/1000000</f>
        <v>69.578021000000007</v>
      </c>
      <c r="D42" s="62">
        <f t="shared" ref="D42:I42" si="11">+D13/1000000</f>
        <v>65.570162999999994</v>
      </c>
      <c r="E42" s="62">
        <f t="shared" si="11"/>
        <v>63.376637000000002</v>
      </c>
      <c r="F42" s="62">
        <f t="shared" si="11"/>
        <v>63.139024999999997</v>
      </c>
      <c r="G42" s="62">
        <f t="shared" si="11"/>
        <v>65.724573000000007</v>
      </c>
      <c r="H42" s="62">
        <f t="shared" si="11"/>
        <v>70.877195</v>
      </c>
      <c r="I42" s="62">
        <f t="shared" si="11"/>
        <v>76.007765000000006</v>
      </c>
      <c r="J42" s="62">
        <f t="shared" ref="J42" si="12">+J13/1000000</f>
        <v>82.969262615175523</v>
      </c>
    </row>
    <row r="43" spans="1:11" x14ac:dyDescent="0.35">
      <c r="B43" t="s">
        <v>4</v>
      </c>
      <c r="C43" s="62">
        <f>+C28/1000000</f>
        <v>13.141336000000001</v>
      </c>
      <c r="D43" s="62">
        <f t="shared" ref="D43:I43" si="13">+D28/1000000</f>
        <v>13.705562</v>
      </c>
      <c r="E43" s="62">
        <f t="shared" si="13"/>
        <v>14.373127999999999</v>
      </c>
      <c r="F43" s="62">
        <f t="shared" si="13"/>
        <v>15.396577000000001</v>
      </c>
      <c r="G43" s="62">
        <f t="shared" si="13"/>
        <v>17.136861</v>
      </c>
      <c r="H43" s="62">
        <f t="shared" si="13"/>
        <v>20.138456999999999</v>
      </c>
      <c r="I43" s="62">
        <f t="shared" si="13"/>
        <v>23.062453999999999</v>
      </c>
      <c r="J43" s="62">
        <f t="shared" ref="J43" si="14">+J28/1000000</f>
        <v>26.089220195673771</v>
      </c>
    </row>
    <row r="44" spans="1:11" x14ac:dyDescent="0.35">
      <c r="B44" t="s">
        <v>1</v>
      </c>
      <c r="C44" s="62">
        <f>+C18/1000000</f>
        <v>14.322048000000001</v>
      </c>
      <c r="D44" s="62">
        <f t="shared" ref="D44:I44" si="15">+D18/1000000</f>
        <v>13.899903999999999</v>
      </c>
      <c r="E44" s="62">
        <f t="shared" si="15"/>
        <v>12.870120999999999</v>
      </c>
      <c r="F44" s="62">
        <f t="shared" si="15"/>
        <v>13.251795</v>
      </c>
      <c r="G44" s="62">
        <f t="shared" si="15"/>
        <v>14.420470999999999</v>
      </c>
      <c r="H44" s="62">
        <f t="shared" si="15"/>
        <v>16.799589000000001</v>
      </c>
      <c r="I44" s="62">
        <f t="shared" si="15"/>
        <v>20.723348999999999</v>
      </c>
      <c r="J44" s="62">
        <f t="shared" ref="J44" si="16">+J18/1000000</f>
        <v>24.824171508267021</v>
      </c>
    </row>
    <row r="45" spans="1:11" x14ac:dyDescent="0.35">
      <c r="B45" t="s">
        <v>41</v>
      </c>
      <c r="C45" s="62">
        <f>+C23/1000000</f>
        <v>7.7098000000000004</v>
      </c>
      <c r="D45" s="62">
        <f t="shared" ref="D45:I45" si="17">+D23/1000000</f>
        <v>7.4598870000000002</v>
      </c>
      <c r="E45" s="62">
        <f t="shared" si="17"/>
        <v>7.7225570000000001</v>
      </c>
      <c r="F45" s="62">
        <f t="shared" si="17"/>
        <v>7.9179190000000004</v>
      </c>
      <c r="G45" s="62">
        <f t="shared" si="17"/>
        <v>9.2435209999999994</v>
      </c>
      <c r="H45" s="62">
        <f t="shared" si="17"/>
        <v>9.3402960000000004</v>
      </c>
      <c r="I45" s="62">
        <f t="shared" si="17"/>
        <v>8.8952810000000007</v>
      </c>
      <c r="J45" s="62">
        <f t="shared" ref="J45" si="18">+J23/1000000</f>
        <v>9.4353529155218432</v>
      </c>
    </row>
    <row r="47" spans="1:11" ht="15" thickBot="1" x14ac:dyDescent="0.4">
      <c r="A47" t="s">
        <v>75</v>
      </c>
    </row>
    <row r="48" spans="1:11" x14ac:dyDescent="0.35">
      <c r="C48" s="14">
        <v>2014</v>
      </c>
      <c r="D48" s="14">
        <v>2015</v>
      </c>
      <c r="E48" s="14">
        <v>2016</v>
      </c>
      <c r="F48" s="14">
        <v>2017</v>
      </c>
      <c r="G48" s="14">
        <v>2018</v>
      </c>
      <c r="H48" s="14">
        <v>2019</v>
      </c>
      <c r="I48" s="15">
        <v>2020</v>
      </c>
      <c r="J48" s="15">
        <v>2021</v>
      </c>
    </row>
    <row r="49" spans="2:10" x14ac:dyDescent="0.35">
      <c r="B49" t="s">
        <v>0</v>
      </c>
      <c r="C49" s="62">
        <f>+C7/1000000</f>
        <v>921.94144200000005</v>
      </c>
      <c r="D49" s="62">
        <f t="shared" ref="D49:I49" si="19">+D7/1000000</f>
        <v>1074.3869279999999</v>
      </c>
      <c r="E49" s="62">
        <f t="shared" si="19"/>
        <v>1088.4412130000001</v>
      </c>
      <c r="F49" s="62">
        <f t="shared" si="19"/>
        <v>959.85046699999998</v>
      </c>
      <c r="G49" s="62">
        <f t="shared" si="19"/>
        <v>516.08216300000004</v>
      </c>
      <c r="H49" s="62">
        <f t="shared" si="19"/>
        <v>383.25882100000001</v>
      </c>
      <c r="I49" s="62">
        <f t="shared" si="19"/>
        <v>311.93892699999998</v>
      </c>
      <c r="J49" s="62">
        <f t="shared" ref="J49" si="20">+J7/1000000</f>
        <v>299.98493940311801</v>
      </c>
    </row>
    <row r="50" spans="2:10" x14ac:dyDescent="0.35">
      <c r="B50" t="s">
        <v>6</v>
      </c>
      <c r="C50" s="62">
        <f>+C12/1000000</f>
        <v>682.697271</v>
      </c>
      <c r="D50" s="62">
        <f t="shared" ref="D50:I50" si="21">+D12/1000000</f>
        <v>797.27844600000003</v>
      </c>
      <c r="E50" s="62">
        <f t="shared" si="21"/>
        <v>813.59141699999998</v>
      </c>
      <c r="F50" s="62">
        <f t="shared" si="21"/>
        <v>726.64259500000003</v>
      </c>
      <c r="G50" s="62">
        <f t="shared" si="21"/>
        <v>384.47089999999997</v>
      </c>
      <c r="H50" s="62">
        <f t="shared" si="21"/>
        <v>296.09367300000002</v>
      </c>
      <c r="I50" s="62">
        <f t="shared" si="21"/>
        <v>231.56220099999999</v>
      </c>
      <c r="J50" s="62">
        <f t="shared" ref="J50" si="22">+J12/1000000</f>
        <v>221.92789926081053</v>
      </c>
    </row>
    <row r="51" spans="2:10" x14ac:dyDescent="0.35">
      <c r="B51" t="s">
        <v>4</v>
      </c>
      <c r="C51" s="62">
        <f>+C27/1000000</f>
        <v>103.930706</v>
      </c>
      <c r="D51" s="62">
        <f t="shared" ref="D51:I51" si="23">+D27/1000000</f>
        <v>127.856093</v>
      </c>
      <c r="E51" s="62">
        <f t="shared" si="23"/>
        <v>133.832741</v>
      </c>
      <c r="F51" s="62">
        <f t="shared" si="23"/>
        <v>118.51177199999999</v>
      </c>
      <c r="G51" s="62">
        <f t="shared" si="23"/>
        <v>62.333092999999998</v>
      </c>
      <c r="H51" s="62">
        <f t="shared" si="23"/>
        <v>45.927796999999998</v>
      </c>
      <c r="I51" s="62">
        <f t="shared" si="23"/>
        <v>37.402442999999998</v>
      </c>
      <c r="J51" s="62">
        <f t="shared" ref="J51" si="24">+J27/1000000</f>
        <v>35.318541890350986</v>
      </c>
    </row>
    <row r="52" spans="2:10" x14ac:dyDescent="0.35">
      <c r="B52" t="s">
        <v>1</v>
      </c>
      <c r="C52" s="62">
        <f>+C17/1000000</f>
        <v>117.122156</v>
      </c>
      <c r="D52" s="62">
        <f t="shared" ref="D52:I52" si="25">+D17/1000000</f>
        <v>124.913115</v>
      </c>
      <c r="E52" s="62">
        <f t="shared" si="25"/>
        <v>112.987016</v>
      </c>
      <c r="F52" s="62">
        <f t="shared" si="25"/>
        <v>96.559320999999997</v>
      </c>
      <c r="G52" s="62">
        <f t="shared" si="25"/>
        <v>60.534123000000001</v>
      </c>
      <c r="H52" s="62">
        <f t="shared" si="25"/>
        <v>33.027216000000003</v>
      </c>
      <c r="I52" s="62">
        <f t="shared" si="25"/>
        <v>33.105682999999999</v>
      </c>
      <c r="J52" s="62">
        <f t="shared" ref="J52" si="26">+J17/1000000</f>
        <v>32.097614019997486</v>
      </c>
    </row>
    <row r="53" spans="2:10" x14ac:dyDescent="0.35">
      <c r="B53" t="s">
        <v>41</v>
      </c>
      <c r="C53" s="62">
        <f>+C22/1000000</f>
        <v>18.191306999999998</v>
      </c>
      <c r="D53" s="62">
        <f t="shared" ref="D53:I53" si="27">+D22/1000000</f>
        <v>24.339272000000001</v>
      </c>
      <c r="E53" s="62">
        <f t="shared" si="27"/>
        <v>28.030037</v>
      </c>
      <c r="F53" s="62">
        <f t="shared" si="27"/>
        <v>18.136776999999999</v>
      </c>
      <c r="G53" s="62">
        <f t="shared" si="27"/>
        <v>8.7440449999999998</v>
      </c>
      <c r="H53" s="62">
        <f t="shared" si="27"/>
        <v>8.210134</v>
      </c>
      <c r="I53" s="62">
        <f t="shared" si="27"/>
        <v>9.8685989999999997</v>
      </c>
      <c r="J53" s="62">
        <f t="shared" ref="J53" si="28">+J22/1000000</f>
        <v>10.640884231959053</v>
      </c>
    </row>
  </sheetData>
  <mergeCells count="6">
    <mergeCell ref="A24:A28"/>
    <mergeCell ref="A3:B3"/>
    <mergeCell ref="A4:A8"/>
    <mergeCell ref="A9:A13"/>
    <mergeCell ref="A14:A18"/>
    <mergeCell ref="A19:A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A2" sqref="A2"/>
    </sheetView>
  </sheetViews>
  <sheetFormatPr baseColWidth="10" defaultRowHeight="14.5" x14ac:dyDescent="0.35"/>
  <cols>
    <col min="1" max="1" width="24.26953125" customWidth="1"/>
  </cols>
  <sheetData>
    <row r="1" spans="1:13" ht="15.5" x14ac:dyDescent="0.35">
      <c r="A1" s="27" t="s">
        <v>266</v>
      </c>
    </row>
    <row r="2" spans="1:13" x14ac:dyDescent="0.35">
      <c r="B2">
        <v>2014</v>
      </c>
      <c r="C2">
        <v>2015</v>
      </c>
      <c r="D2">
        <v>2016</v>
      </c>
      <c r="E2">
        <v>2017</v>
      </c>
      <c r="F2">
        <v>2018</v>
      </c>
      <c r="G2">
        <v>2019</v>
      </c>
      <c r="H2">
        <v>2020</v>
      </c>
      <c r="I2">
        <v>2021</v>
      </c>
    </row>
    <row r="3" spans="1:13" x14ac:dyDescent="0.35">
      <c r="A3" t="s">
        <v>41</v>
      </c>
      <c r="B3" s="26">
        <v>-2.0272793089999999</v>
      </c>
      <c r="C3" s="23">
        <v>-2.0936284590000001</v>
      </c>
      <c r="D3" s="23">
        <v>-1.4367072059999999</v>
      </c>
      <c r="E3" s="23">
        <v>-0.84328328699999999</v>
      </c>
      <c r="F3" s="23">
        <v>-9.0952536E-2</v>
      </c>
      <c r="G3" s="23">
        <v>-1.8388712000000002E-2</v>
      </c>
      <c r="H3" s="23">
        <v>-2.3449403869999998</v>
      </c>
      <c r="I3" s="23">
        <v>-2.9365289358557245</v>
      </c>
    </row>
    <row r="4" spans="1:13" x14ac:dyDescent="0.35">
      <c r="A4" t="s">
        <v>1</v>
      </c>
      <c r="B4" s="26">
        <v>-1.1322647809999999</v>
      </c>
      <c r="C4" s="26">
        <v>-0.27034272100000001</v>
      </c>
      <c r="D4" s="26">
        <v>1.246277133</v>
      </c>
      <c r="E4" s="26">
        <v>1.2258560439999999</v>
      </c>
      <c r="F4" s="26">
        <v>0.98886041599999996</v>
      </c>
      <c r="G4" s="26">
        <v>1.359004957</v>
      </c>
      <c r="H4" s="26">
        <v>-0.1130062</v>
      </c>
      <c r="I4" s="26">
        <v>-1.0351163828387298</v>
      </c>
    </row>
    <row r="5" spans="1:13" x14ac:dyDescent="0.35">
      <c r="A5" t="s">
        <v>5</v>
      </c>
      <c r="B5" s="26">
        <v>-1.1702030919999999</v>
      </c>
      <c r="C5" s="26">
        <v>3.3113184790000001</v>
      </c>
      <c r="D5" s="26">
        <v>1.9358491069999999</v>
      </c>
      <c r="E5" s="26">
        <v>0.510321048</v>
      </c>
      <c r="F5" s="26">
        <v>1.215323835</v>
      </c>
      <c r="G5" s="26">
        <v>-1.295712991</v>
      </c>
      <c r="H5" s="26">
        <v>1.969436746</v>
      </c>
      <c r="I5" s="26">
        <v>-0.13745789565888428</v>
      </c>
    </row>
    <row r="6" spans="1:13" x14ac:dyDescent="0.35">
      <c r="A6" t="s">
        <v>0</v>
      </c>
      <c r="B6" s="24">
        <v>-4.3297471830000003</v>
      </c>
      <c r="C6" s="24">
        <v>0.94734729799999995</v>
      </c>
      <c r="D6" s="24">
        <v>1.745419034</v>
      </c>
      <c r="E6" s="24">
        <v>0.89289380500000004</v>
      </c>
      <c r="F6" s="24">
        <v>2.113231715</v>
      </c>
      <c r="G6" s="24">
        <v>4.4903251999999998E-2</v>
      </c>
      <c r="H6" s="24">
        <v>-0.488509841</v>
      </c>
      <c r="I6" s="24">
        <v>-4.1091032143533379</v>
      </c>
      <c r="K6" s="29"/>
      <c r="L6" s="29"/>
      <c r="M6" s="29"/>
    </row>
    <row r="7" spans="1:13" x14ac:dyDescent="0.35">
      <c r="B7" s="25"/>
      <c r="C7" s="25"/>
      <c r="D7" s="25"/>
      <c r="E7" s="25"/>
      <c r="F7" s="25"/>
      <c r="G7" s="25"/>
      <c r="K7" s="29"/>
      <c r="L7" s="29"/>
      <c r="M7" s="29"/>
    </row>
    <row r="8" spans="1:13" x14ac:dyDescent="0.35">
      <c r="A8" t="s">
        <v>33</v>
      </c>
      <c r="F8" t="s">
        <v>34</v>
      </c>
      <c r="K8" s="29"/>
      <c r="L8" s="29"/>
      <c r="M8" s="29"/>
    </row>
    <row r="9" spans="1:13" x14ac:dyDescent="0.35">
      <c r="K9" s="4"/>
      <c r="L9" s="4"/>
      <c r="M9" s="4"/>
    </row>
    <row r="16" spans="1:13" x14ac:dyDescent="0.35">
      <c r="K16" t="s">
        <v>43</v>
      </c>
    </row>
    <row r="25" spans="1:10" x14ac:dyDescent="0.35">
      <c r="A25" t="s">
        <v>45</v>
      </c>
    </row>
    <row r="26" spans="1:10" x14ac:dyDescent="0.35">
      <c r="C26" s="43">
        <v>2014</v>
      </c>
      <c r="D26" s="44">
        <v>2015</v>
      </c>
      <c r="E26" s="44">
        <v>2016</v>
      </c>
      <c r="F26" s="44">
        <v>2017</v>
      </c>
      <c r="G26" s="44">
        <v>2018</v>
      </c>
      <c r="H26" s="44">
        <v>2019</v>
      </c>
      <c r="I26" s="44">
        <v>2020</v>
      </c>
      <c r="J26" s="45">
        <v>2021</v>
      </c>
    </row>
    <row r="27" spans="1:10" x14ac:dyDescent="0.35">
      <c r="A27" s="37" t="s">
        <v>0</v>
      </c>
      <c r="B27" s="38" t="s">
        <v>27</v>
      </c>
      <c r="C27" s="38">
        <v>100</v>
      </c>
      <c r="D27" s="46">
        <v>105.47820568631872</v>
      </c>
      <c r="E27" s="46">
        <v>106.52664728828158</v>
      </c>
      <c r="F27" s="46">
        <v>107.05954879046968</v>
      </c>
      <c r="G27" s="46">
        <v>111.51102075934278</v>
      </c>
      <c r="H27" s="46">
        <v>112.9476749225818</v>
      </c>
      <c r="I27" s="46">
        <v>113.7770989508606</v>
      </c>
      <c r="J27" s="47">
        <v>116.65290602745809</v>
      </c>
    </row>
    <row r="28" spans="1:10" x14ac:dyDescent="0.35">
      <c r="A28" s="39" t="s">
        <v>0</v>
      </c>
      <c r="B28" s="40" t="s">
        <v>152</v>
      </c>
      <c r="C28" s="40">
        <v>100</v>
      </c>
      <c r="D28" s="48">
        <v>102.75520380512535</v>
      </c>
      <c r="E28" s="48">
        <v>104.67497282606247</v>
      </c>
      <c r="F28" s="48">
        <v>105.77207859676486</v>
      </c>
      <c r="G28" s="48">
        <v>105.92782557986716</v>
      </c>
      <c r="H28" s="48">
        <v>105.7221551973135</v>
      </c>
      <c r="I28" s="48">
        <v>109.24882962373495</v>
      </c>
      <c r="J28" s="49">
        <v>113.72301721140934</v>
      </c>
    </row>
    <row r="29" spans="1:10" x14ac:dyDescent="0.35">
      <c r="A29" s="41" t="s">
        <v>0</v>
      </c>
      <c r="B29" s="42" t="s">
        <v>26</v>
      </c>
      <c r="C29" s="42">
        <v>100</v>
      </c>
      <c r="D29" s="50">
        <v>101.55506402139289</v>
      </c>
      <c r="E29" s="50">
        <v>89.309594940965312</v>
      </c>
      <c r="F29" s="50">
        <v>86.629177362115044</v>
      </c>
      <c r="G29" s="50">
        <v>83.548471289444279</v>
      </c>
      <c r="H29" s="50">
        <v>85.179189117482693</v>
      </c>
      <c r="I29" s="50">
        <v>114.92897859406409</v>
      </c>
      <c r="J29" s="51">
        <v>131.63993864121795</v>
      </c>
    </row>
    <row r="30" spans="1:10" x14ac:dyDescent="0.35">
      <c r="A30" s="37" t="s">
        <v>19</v>
      </c>
      <c r="B30" s="38" t="s">
        <v>27</v>
      </c>
      <c r="C30" s="38">
        <v>100</v>
      </c>
      <c r="D30" s="46">
        <v>105.58154170907817</v>
      </c>
      <c r="E30" s="46">
        <v>106.85990999084763</v>
      </c>
      <c r="F30" s="46">
        <v>107.5194854331544</v>
      </c>
      <c r="G30" s="46">
        <v>111.9854011413608</v>
      </c>
      <c r="H30" s="46">
        <v>114.1492697581771</v>
      </c>
      <c r="I30" s="46">
        <v>110.6417399582874</v>
      </c>
      <c r="J30" s="47">
        <v>114.94404973483562</v>
      </c>
    </row>
    <row r="31" spans="1:10" x14ac:dyDescent="0.35">
      <c r="A31" s="39" t="s">
        <v>19</v>
      </c>
      <c r="B31" s="40" t="s">
        <v>46</v>
      </c>
      <c r="C31" s="40">
        <v>100</v>
      </c>
      <c r="D31" s="48">
        <v>100.97729892680987</v>
      </c>
      <c r="E31" s="48">
        <v>102.19101022216195</v>
      </c>
      <c r="F31" s="48">
        <v>103.91092662286827</v>
      </c>
      <c r="G31" s="48">
        <v>103.95354742912552</v>
      </c>
      <c r="H31" s="48">
        <v>104.29029240096615</v>
      </c>
      <c r="I31" s="48">
        <v>106.00369448109241</v>
      </c>
      <c r="J31" s="49">
        <v>107.98130619732237</v>
      </c>
    </row>
    <row r="32" spans="1:10" x14ac:dyDescent="0.35">
      <c r="A32" s="41" t="s">
        <v>19</v>
      </c>
      <c r="B32" s="42" t="s">
        <v>26</v>
      </c>
      <c r="C32" s="42">
        <v>100</v>
      </c>
      <c r="D32" s="50">
        <v>99.945608299296751</v>
      </c>
      <c r="E32" s="50">
        <v>93.338503386637115</v>
      </c>
      <c r="F32" s="50">
        <v>103.91789419488582</v>
      </c>
      <c r="G32" s="50">
        <v>96.260027457657614</v>
      </c>
      <c r="H32" s="50">
        <v>112.00951108166889</v>
      </c>
      <c r="I32" s="50">
        <v>114.77705562330537</v>
      </c>
      <c r="J32" s="51">
        <v>131.3213507179222</v>
      </c>
    </row>
    <row r="33" spans="1:10" x14ac:dyDescent="0.35">
      <c r="A33" s="37" t="s">
        <v>1</v>
      </c>
      <c r="B33" s="38" t="s">
        <v>27</v>
      </c>
      <c r="C33" s="38">
        <v>100</v>
      </c>
      <c r="D33" s="46">
        <v>104.28328476819706</v>
      </c>
      <c r="E33" s="46">
        <v>111.34012866588606</v>
      </c>
      <c r="F33" s="46">
        <v>116.0485722193268</v>
      </c>
      <c r="G33" s="46">
        <v>113.78544392832727</v>
      </c>
      <c r="H33" s="46">
        <v>119.74350306543268</v>
      </c>
      <c r="I33" s="46">
        <v>115.68499975006118</v>
      </c>
      <c r="J33" s="47">
        <v>118.69214516919828</v>
      </c>
    </row>
    <row r="34" spans="1:10" x14ac:dyDescent="0.35">
      <c r="A34" s="39" t="s">
        <v>1</v>
      </c>
      <c r="B34" s="40" t="s">
        <v>46</v>
      </c>
      <c r="C34" s="40">
        <v>100</v>
      </c>
      <c r="D34" s="48">
        <v>102.68236309767806</v>
      </c>
      <c r="E34" s="48">
        <v>102.56313546736786</v>
      </c>
      <c r="F34" s="48">
        <v>100.52160815566856</v>
      </c>
      <c r="G34" s="48">
        <v>98.697102250811767</v>
      </c>
      <c r="H34" s="48">
        <v>96.185606942320746</v>
      </c>
      <c r="I34" s="48">
        <v>99.260213628074951</v>
      </c>
      <c r="J34" s="49">
        <v>103.81786128731757</v>
      </c>
    </row>
    <row r="35" spans="1:10" x14ac:dyDescent="0.35">
      <c r="A35" s="41" t="s">
        <v>1</v>
      </c>
      <c r="B35" s="42" t="s">
        <v>26</v>
      </c>
      <c r="C35" s="42">
        <v>100</v>
      </c>
      <c r="D35" s="50">
        <v>94.744596677500425</v>
      </c>
      <c r="E35" s="50">
        <v>74.953362531138382</v>
      </c>
      <c r="F35" s="50">
        <v>66.205852780713712</v>
      </c>
      <c r="G35" s="50">
        <v>66.781821247855817</v>
      </c>
      <c r="H35" s="50">
        <v>65.311317913962469</v>
      </c>
      <c r="I35" s="50">
        <v>112.55773831701373</v>
      </c>
      <c r="J35" s="51">
        <v>129.96020722932428</v>
      </c>
    </row>
    <row r="36" spans="1:10" x14ac:dyDescent="0.35">
      <c r="A36" s="37" t="s">
        <v>41</v>
      </c>
      <c r="B36" s="38" t="s">
        <v>27</v>
      </c>
      <c r="C36" s="38">
        <v>100</v>
      </c>
      <c r="D36" s="46">
        <v>107.33309558229014</v>
      </c>
      <c r="E36" s="46">
        <v>93.219313700243305</v>
      </c>
      <c r="F36" s="46">
        <v>87.526818044730959</v>
      </c>
      <c r="G36" s="46">
        <v>100.67088182027999</v>
      </c>
      <c r="H36" s="46">
        <v>90.456553865632443</v>
      </c>
      <c r="I36" s="46">
        <v>114.10016887969249</v>
      </c>
      <c r="J36" s="47">
        <v>111.22885146944309</v>
      </c>
    </row>
    <row r="37" spans="1:10" x14ac:dyDescent="0.35">
      <c r="A37" s="39" t="s">
        <v>41</v>
      </c>
      <c r="B37" s="40" t="s">
        <v>46</v>
      </c>
      <c r="C37" s="40">
        <v>100</v>
      </c>
      <c r="D37" s="48">
        <v>109.236407022249</v>
      </c>
      <c r="E37" s="48">
        <v>116.80181214182225</v>
      </c>
      <c r="F37" s="48">
        <v>120.08279983248678</v>
      </c>
      <c r="G37" s="48">
        <v>123.77259693909789</v>
      </c>
      <c r="H37" s="48">
        <v>124.59187860336236</v>
      </c>
      <c r="I37" s="48">
        <v>135.77451121838843</v>
      </c>
      <c r="J37" s="49">
        <v>149.76589493676539</v>
      </c>
    </row>
    <row r="38" spans="1:10" x14ac:dyDescent="0.35">
      <c r="A38" s="41" t="s">
        <v>41</v>
      </c>
      <c r="B38" s="42" t="s">
        <v>26</v>
      </c>
      <c r="C38" s="42">
        <v>100</v>
      </c>
      <c r="D38" s="50">
        <v>115.94599681161024</v>
      </c>
      <c r="E38" s="50">
        <v>95.124040690831052</v>
      </c>
      <c r="F38" s="50">
        <v>68.279013516543685</v>
      </c>
      <c r="G38" s="50">
        <v>73.085551291834932</v>
      </c>
      <c r="H38" s="50">
        <v>55.066258568663166</v>
      </c>
      <c r="I38" s="50">
        <v>130.05866512299974</v>
      </c>
      <c r="J38" s="51">
        <v>148.24076711208392</v>
      </c>
    </row>
    <row r="39" spans="1:10" x14ac:dyDescent="0.35">
      <c r="D39" s="30"/>
      <c r="E39" s="30"/>
      <c r="F39" s="3"/>
      <c r="G39" s="3"/>
    </row>
    <row r="40" spans="1:10" x14ac:dyDescent="0.35">
      <c r="D40" s="30"/>
      <c r="E40" s="30"/>
      <c r="F40" s="3"/>
      <c r="G40" s="3"/>
    </row>
    <row r="41" spans="1:10" x14ac:dyDescent="0.35">
      <c r="D41" s="30"/>
      <c r="E41" s="30"/>
      <c r="F41" s="3"/>
      <c r="G41" s="3"/>
    </row>
    <row r="44" spans="1:10" ht="15.5" x14ac:dyDescent="0.35">
      <c r="A44" s="27" t="s">
        <v>38</v>
      </c>
    </row>
    <row r="45" spans="1:10" x14ac:dyDescent="0.35">
      <c r="B45">
        <v>2014</v>
      </c>
      <c r="C45">
        <v>2015</v>
      </c>
      <c r="D45">
        <v>2016</v>
      </c>
      <c r="E45">
        <v>2017</v>
      </c>
      <c r="F45">
        <v>2018</v>
      </c>
      <c r="G45">
        <v>2019</v>
      </c>
      <c r="H45">
        <v>2020</v>
      </c>
      <c r="I45">
        <v>2021</v>
      </c>
    </row>
    <row r="46" spans="1:10" x14ac:dyDescent="0.35">
      <c r="A46" t="s">
        <v>41</v>
      </c>
      <c r="B46" s="32">
        <v>0.21065675817667484</v>
      </c>
      <c r="C46" s="32">
        <v>0.2008248163798487</v>
      </c>
      <c r="D46" s="32">
        <v>0.19955202089443033</v>
      </c>
      <c r="E46" s="32">
        <v>0.20119261836146221</v>
      </c>
      <c r="F46" s="32">
        <v>0.20494488846512915</v>
      </c>
      <c r="G46" s="33">
        <v>0.22232612393667686</v>
      </c>
      <c r="H46" s="33">
        <v>0.18811384851704657</v>
      </c>
      <c r="I46" s="33">
        <v>0.17605775657591502</v>
      </c>
    </row>
    <row r="47" spans="1:10" x14ac:dyDescent="0.35">
      <c r="A47" t="s">
        <v>28</v>
      </c>
      <c r="B47" s="75">
        <v>0.18297361060535605</v>
      </c>
      <c r="C47" s="75">
        <v>0.18177090848351754</v>
      </c>
      <c r="D47" s="75">
        <v>0.16992065362390307</v>
      </c>
      <c r="E47" s="75">
        <v>0.17578254028818277</v>
      </c>
      <c r="F47" s="75">
        <v>0.17941013371980993</v>
      </c>
      <c r="G47" s="75">
        <v>0.18831861527952853</v>
      </c>
      <c r="H47" s="75">
        <v>0.18294060423978156</v>
      </c>
      <c r="I47" s="75">
        <v>0.1696207907793823</v>
      </c>
    </row>
    <row r="48" spans="1:10" x14ac:dyDescent="0.35">
      <c r="A48" t="s">
        <v>6</v>
      </c>
      <c r="B48" s="32">
        <v>0.13410189427000466</v>
      </c>
      <c r="C48" s="32">
        <v>0.13951373027990166</v>
      </c>
      <c r="D48" s="32">
        <v>0.14144105837456364</v>
      </c>
      <c r="E48" s="32">
        <v>0.14292075798030066</v>
      </c>
      <c r="F48" s="32">
        <v>0.15419718464535842</v>
      </c>
      <c r="G48" s="32">
        <v>0.15587966431977221</v>
      </c>
      <c r="H48" s="32">
        <v>0.14699537465212917</v>
      </c>
      <c r="I48" s="32">
        <v>0.1423048386182211</v>
      </c>
    </row>
    <row r="49" spans="1:13" x14ac:dyDescent="0.35">
      <c r="A49" t="s">
        <v>1</v>
      </c>
      <c r="B49" s="32">
        <v>0.10147413334546736</v>
      </c>
      <c r="C49" s="32">
        <v>9.8815286577154451E-2</v>
      </c>
      <c r="D49" s="32">
        <v>0.11760901187518404</v>
      </c>
      <c r="E49" s="32">
        <v>0.11834376044076488</v>
      </c>
      <c r="F49" s="32">
        <v>0.11962282524488946</v>
      </c>
      <c r="G49" s="32">
        <v>0.14027564377215657</v>
      </c>
      <c r="H49" s="32">
        <v>0.1210306208085324</v>
      </c>
      <c r="I49" s="32">
        <v>0.11370211091452233</v>
      </c>
    </row>
    <row r="50" spans="1:13" x14ac:dyDescent="0.35">
      <c r="A50" t="s">
        <v>29</v>
      </c>
      <c r="D50" s="3"/>
      <c r="E50" s="30">
        <v>0.20009418451067093</v>
      </c>
      <c r="F50" s="30">
        <v>0.20624237657285602</v>
      </c>
      <c r="M50" t="s">
        <v>46</v>
      </c>
    </row>
    <row r="51" spans="1:13" x14ac:dyDescent="0.35">
      <c r="A51" t="s">
        <v>30</v>
      </c>
      <c r="D51" s="3"/>
      <c r="E51" s="30">
        <v>0.11855963557063845</v>
      </c>
      <c r="F51" s="30">
        <v>0.11947984922655071</v>
      </c>
    </row>
    <row r="52" spans="1:13" x14ac:dyDescent="0.35">
      <c r="A52" t="s">
        <v>31</v>
      </c>
      <c r="C52" s="30">
        <v>9.9770729980346556E-2</v>
      </c>
      <c r="D52" s="30">
        <v>0.1176090118830535</v>
      </c>
      <c r="F52" s="3"/>
      <c r="G52" s="3"/>
    </row>
  </sheetData>
  <sortState ref="A51:H54">
    <sortCondition descending="1" ref="G3:G6"/>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
    </sheetView>
  </sheetViews>
  <sheetFormatPr baseColWidth="10" defaultRowHeight="14.5" x14ac:dyDescent="0.35"/>
  <cols>
    <col min="1" max="1" width="18.453125" customWidth="1"/>
  </cols>
  <sheetData>
    <row r="1" spans="1:9" ht="15.5" x14ac:dyDescent="0.35">
      <c r="A1" s="27" t="s">
        <v>267</v>
      </c>
    </row>
    <row r="3" spans="1:9" x14ac:dyDescent="0.35">
      <c r="B3" s="21">
        <v>2014</v>
      </c>
      <c r="C3" s="21">
        <v>2015</v>
      </c>
      <c r="D3" s="21">
        <v>2016</v>
      </c>
      <c r="E3" s="21">
        <v>2017</v>
      </c>
      <c r="F3" s="21">
        <v>2018</v>
      </c>
      <c r="G3" s="21">
        <v>2019</v>
      </c>
      <c r="H3" s="21">
        <v>2020</v>
      </c>
      <c r="I3" s="21">
        <v>2021</v>
      </c>
    </row>
    <row r="4" spans="1:9" x14ac:dyDescent="0.35">
      <c r="A4" t="s">
        <v>41</v>
      </c>
      <c r="B4" s="16">
        <v>4.6260300010215039</v>
      </c>
      <c r="C4" s="16">
        <v>5.2205408715923429</v>
      </c>
      <c r="D4" s="16">
        <v>5.4671364556138728</v>
      </c>
      <c r="E4" s="22">
        <v>5.0429557744877753</v>
      </c>
      <c r="F4" s="16">
        <v>4.8458384575689601</v>
      </c>
      <c r="G4" s="16">
        <v>4.3442152023358629</v>
      </c>
      <c r="H4" s="16">
        <v>6.0361886455555345</v>
      </c>
      <c r="I4" s="16">
        <v>7.0605079829790123</v>
      </c>
    </row>
    <row r="5" spans="1:9" x14ac:dyDescent="0.35">
      <c r="A5" t="s">
        <v>19</v>
      </c>
      <c r="B5" s="16">
        <v>5.6273278165416531</v>
      </c>
      <c r="C5" s="16">
        <v>5.4280483451862365</v>
      </c>
      <c r="D5" s="16">
        <v>5.5652827281076638</v>
      </c>
      <c r="E5" s="16">
        <v>5.4383419210643105</v>
      </c>
      <c r="F5" s="16">
        <v>5.054527671677234</v>
      </c>
      <c r="G5" s="16">
        <v>4.7750793046414612</v>
      </c>
      <c r="H5" s="16">
        <v>5.1376113084923007</v>
      </c>
      <c r="I5" s="16">
        <v>5.4246971617012152</v>
      </c>
    </row>
    <row r="6" spans="1:9" x14ac:dyDescent="0.35">
      <c r="A6" t="s">
        <v>0</v>
      </c>
      <c r="B6" s="16">
        <v>5.2983637871472569</v>
      </c>
      <c r="C6" s="16">
        <v>5.3511345145168683</v>
      </c>
      <c r="D6" s="16">
        <v>5.212942158789958</v>
      </c>
      <c r="E6" s="16">
        <v>5.0491612317498209</v>
      </c>
      <c r="F6" s="16">
        <v>4.7895378336419379</v>
      </c>
      <c r="G6" s="16">
        <v>4.3407329608136038</v>
      </c>
      <c r="H6" s="16">
        <v>5.0273077561792174</v>
      </c>
      <c r="I6" s="16">
        <v>5.4473066052436216</v>
      </c>
    </row>
    <row r="7" spans="1:9" x14ac:dyDescent="0.35">
      <c r="A7" t="s">
        <v>1</v>
      </c>
      <c r="B7" s="16">
        <v>5.0228467930101628</v>
      </c>
      <c r="C7" s="16">
        <v>5.2521954798809656</v>
      </c>
      <c r="D7" s="16">
        <v>4.3334895496803512</v>
      </c>
      <c r="E7" s="16">
        <v>4.2261715113065499</v>
      </c>
      <c r="F7" s="16">
        <v>4.1396379154752401</v>
      </c>
      <c r="G7" s="16">
        <v>3.435860003326054</v>
      </c>
      <c r="H7" s="16">
        <v>4.1261625044765404</v>
      </c>
      <c r="I7" s="16">
        <v>4.4823145961985977</v>
      </c>
    </row>
    <row r="8" spans="1:9" x14ac:dyDescent="0.35">
      <c r="B8" s="16"/>
      <c r="C8" s="16"/>
      <c r="D8" s="16"/>
      <c r="E8" s="16"/>
      <c r="F8" s="16"/>
      <c r="G8" s="16"/>
    </row>
    <row r="9" spans="1:9" x14ac:dyDescent="0.35">
      <c r="B9" s="16"/>
      <c r="C9" s="16"/>
      <c r="D9" s="16"/>
      <c r="E9" s="22"/>
      <c r="F9" s="16"/>
      <c r="G9" s="16"/>
      <c r="H9" s="16"/>
      <c r="I9" s="16"/>
    </row>
    <row r="10" spans="1:9" x14ac:dyDescent="0.35">
      <c r="B10" s="16"/>
      <c r="C10" s="16"/>
      <c r="D10" s="16"/>
      <c r="E10" s="16"/>
      <c r="F10" s="16"/>
      <c r="G10" s="16"/>
      <c r="H10" s="16"/>
      <c r="I10" s="1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workbookViewId="0">
      <selection sqref="A1:H44"/>
    </sheetView>
  </sheetViews>
  <sheetFormatPr baseColWidth="10" defaultColWidth="11.453125" defaultRowHeight="12.5" x14ac:dyDescent="0.25"/>
  <cols>
    <col min="1" max="1" width="53.54296875" style="95" customWidth="1"/>
    <col min="2" max="2" width="10.54296875" style="95" customWidth="1"/>
    <col min="3" max="3" width="12.36328125" style="95" customWidth="1"/>
    <col min="4" max="4" width="10.54296875" style="95" customWidth="1"/>
    <col min="5" max="5" width="10.1796875" style="95" customWidth="1"/>
    <col min="6" max="6" width="10.54296875" style="95" customWidth="1"/>
    <col min="7" max="7" width="9.7265625" style="95" customWidth="1"/>
    <col min="8" max="8" width="10.54296875" style="95" customWidth="1"/>
    <col min="9" max="16384" width="11.453125" style="95"/>
  </cols>
  <sheetData>
    <row r="1" spans="1:8" ht="17.5" x14ac:dyDescent="0.35">
      <c r="A1" s="97" t="s">
        <v>153</v>
      </c>
      <c r="B1" s="98"/>
      <c r="C1" s="96"/>
      <c r="D1" s="96"/>
      <c r="E1" s="96"/>
      <c r="F1" s="96"/>
      <c r="G1" s="96"/>
      <c r="H1" s="96"/>
    </row>
    <row r="2" spans="1:8" ht="13" x14ac:dyDescent="0.3">
      <c r="A2" s="99" t="s">
        <v>102</v>
      </c>
      <c r="B2" s="100"/>
      <c r="C2" s="100"/>
      <c r="D2" s="100"/>
      <c r="E2" s="267" t="s">
        <v>103</v>
      </c>
      <c r="F2" s="268"/>
      <c r="G2" s="267" t="s">
        <v>138</v>
      </c>
      <c r="H2" s="268"/>
    </row>
    <row r="3" spans="1:8" ht="42" x14ac:dyDescent="0.25">
      <c r="A3" s="101" t="s">
        <v>104</v>
      </c>
      <c r="B3" s="102">
        <v>2018</v>
      </c>
      <c r="C3" s="153" t="s">
        <v>143</v>
      </c>
      <c r="D3" s="103">
        <v>2019</v>
      </c>
      <c r="E3" s="2" t="s">
        <v>105</v>
      </c>
      <c r="F3" s="102">
        <v>2020</v>
      </c>
      <c r="G3" s="2" t="s">
        <v>106</v>
      </c>
      <c r="H3" s="102">
        <v>2021</v>
      </c>
    </row>
    <row r="4" spans="1:8" s="107" customFormat="1" ht="13" customHeight="1" x14ac:dyDescent="0.3">
      <c r="A4" s="104" t="s">
        <v>107</v>
      </c>
      <c r="B4" s="105">
        <f>+'[1]En Md€'!H4</f>
        <v>92.957819689000004</v>
      </c>
      <c r="C4" s="106">
        <f>+'[1]Tx croiss'!H4</f>
        <v>1.3323951219517571E-2</v>
      </c>
      <c r="D4" s="105">
        <f>+'[1]En Md€'!I4</f>
        <v>96.151151486000003</v>
      </c>
      <c r="E4" s="106">
        <f>+'[1]Tx croiss'!I4</f>
        <v>-8.5559838575610669E-5</v>
      </c>
      <c r="F4" s="105">
        <f>+'[1]En Md€'!J4</f>
        <v>96.142924808999993</v>
      </c>
      <c r="G4" s="106">
        <f>+'[1]Tx croiss'!J4</f>
        <v>1.8812783752580664E-2</v>
      </c>
      <c r="H4" s="105">
        <f>+'[1]En Md€'!K4</f>
        <v>97.951640862772337</v>
      </c>
    </row>
    <row r="5" spans="1:8" s="107" customFormat="1" ht="13" customHeight="1" x14ac:dyDescent="0.3">
      <c r="A5" s="108" t="s">
        <v>8</v>
      </c>
      <c r="B5" s="109">
        <f>+'[1]En Md€'!H5</f>
        <v>23.549358564999999</v>
      </c>
      <c r="C5" s="110">
        <f>+'[1]Tx croiss'!H5</f>
        <v>2.5879039645468005E-2</v>
      </c>
      <c r="D5" s="109">
        <f>+'[1]En Md€'!I5</f>
        <v>24.231573223000002</v>
      </c>
      <c r="E5" s="110">
        <f>+'[1]Tx croiss'!I5</f>
        <v>-4.7950072176789149E-2</v>
      </c>
      <c r="F5" s="109">
        <f>+'[1]En Md€'!J5</f>
        <v>23.069667538000001</v>
      </c>
      <c r="G5" s="110">
        <f>+'[1]Tx croiss'!J5</f>
        <v>2.523971579456763E-2</v>
      </c>
      <c r="H5" s="109">
        <f>+'[1]En Md€'!K5</f>
        <v>23.651939390134284</v>
      </c>
    </row>
    <row r="6" spans="1:8" s="107" customFormat="1" ht="13" customHeight="1" x14ac:dyDescent="0.3">
      <c r="A6" s="108" t="s">
        <v>7</v>
      </c>
      <c r="B6" s="109">
        <f>+'[1]En Md€'!H6</f>
        <v>47.078825983000002</v>
      </c>
      <c r="C6" s="110">
        <f>+'[1]Tx croiss'!H6</f>
        <v>1.6454860456069031E-2</v>
      </c>
      <c r="D6" s="109">
        <f>+'[1]En Md€'!I6</f>
        <v>48.031754481</v>
      </c>
      <c r="E6" s="110">
        <f>+'[1]Tx croiss'!I6</f>
        <v>8.782425742263289E-3</v>
      </c>
      <c r="F6" s="109">
        <f>+'[1]En Md€'!J6</f>
        <v>48.453589798000003</v>
      </c>
      <c r="G6" s="110">
        <f>+'[1]Tx croiss'!J6</f>
        <v>1.8515572297065352E-2</v>
      </c>
      <c r="H6" s="109">
        <f>+'[1]En Md€'!K6</f>
        <v>49.350735742957212</v>
      </c>
    </row>
    <row r="7" spans="1:8" s="107" customFormat="1" ht="13" customHeight="1" x14ac:dyDescent="0.3">
      <c r="A7" s="108" t="s">
        <v>9</v>
      </c>
      <c r="B7" s="109">
        <f>+'[1]En Md€'!H7</f>
        <v>2.4074840740000001</v>
      </c>
      <c r="C7" s="110">
        <f>+'[1]Tx croiss'!H7</f>
        <v>-6.385608396719944E-2</v>
      </c>
      <c r="D7" s="109">
        <f>+'[1]En Md€'!I7</f>
        <v>2.2649262129999999</v>
      </c>
      <c r="E7" s="110">
        <f>+'[1]Tx croiss'!I7</f>
        <v>-7.9423328215946665E-2</v>
      </c>
      <c r="F7" s="109">
        <f>+'[1]En Md€'!J7</f>
        <v>2.0850382349999999</v>
      </c>
      <c r="G7" s="110">
        <f>+'[1]Tx croiss'!J7</f>
        <v>-6.4933978082397203E-2</v>
      </c>
      <c r="H7" s="109">
        <f>+'[1]En Md€'!K7</f>
        <v>1.9496484079475498</v>
      </c>
    </row>
    <row r="8" spans="1:8" ht="13" customHeight="1" x14ac:dyDescent="0.25">
      <c r="A8" s="108" t="s">
        <v>10</v>
      </c>
      <c r="B8" s="109">
        <f>+'[1]En Md€'!H8</f>
        <v>15.800250057</v>
      </c>
      <c r="C8" s="110">
        <f>+'[1]Tx croiss'!H8</f>
        <v>2.0537086348306755E-3</v>
      </c>
      <c r="D8" s="109">
        <f>+'[1]En Md€'!I8</f>
        <v>17.525658393000001</v>
      </c>
      <c r="E8" s="110">
        <f>+'[1]Tx croiss'!I8</f>
        <v>2.0618981946169512E-2</v>
      </c>
      <c r="F8" s="109">
        <f>+'[1]En Md€'!J8</f>
        <v>17.887019627000001</v>
      </c>
      <c r="G8" s="110">
        <f>+'[1]Tx croiss'!J8</f>
        <v>2.4483065699154816E-2</v>
      </c>
      <c r="H8" s="109">
        <f>+'[1]En Md€'!K8</f>
        <v>18.324948703689913</v>
      </c>
    </row>
    <row r="9" spans="1:8" s="107" customFormat="1" ht="13" customHeight="1" x14ac:dyDescent="0.3">
      <c r="A9" s="108" t="s">
        <v>11</v>
      </c>
      <c r="B9" s="109">
        <f>+'[1]En Md€'!H9</f>
        <v>4.121901007</v>
      </c>
      <c r="C9" s="110">
        <f>+'[1]Tx croiss'!H9</f>
        <v>-8.2260092774416593E-3</v>
      </c>
      <c r="D9" s="109">
        <f>+'[1]En Md€'!I9</f>
        <v>4.0972391750000003</v>
      </c>
      <c r="E9" s="110">
        <f>+'[1]Tx croiss'!I9</f>
        <v>0.13432714310606486</v>
      </c>
      <c r="F9" s="109">
        <f>+'[1]En Md€'!J9</f>
        <v>4.6476096079999998</v>
      </c>
      <c r="G9" s="110">
        <f>+'[1]Tx croiss'!J9</f>
        <v>5.9193137589317324E-3</v>
      </c>
      <c r="H9" s="109">
        <f>+'[1]En Md€'!K9</f>
        <v>4.6751202674987775</v>
      </c>
    </row>
    <row r="10" spans="1:8" ht="13" customHeight="1" x14ac:dyDescent="0.3">
      <c r="A10" s="111" t="s">
        <v>108</v>
      </c>
      <c r="B10" s="112">
        <f>+'[1]En Md€'!H10</f>
        <v>110.826855503</v>
      </c>
      <c r="C10" s="113">
        <f>+'[1]Tx croiss'!H10</f>
        <v>2.1183782990297884E-2</v>
      </c>
      <c r="D10" s="112">
        <f>+'[1]En Md€'!I10</f>
        <v>115.137940876</v>
      </c>
      <c r="E10" s="113">
        <f>+'[1]Tx croiss'!I10</f>
        <v>-9.1897681593900993E-3</v>
      </c>
      <c r="F10" s="112">
        <f>+'[1]En Md€'!J10</f>
        <v>114.079849893</v>
      </c>
      <c r="G10" s="113">
        <f>+'[1]Tx croiss'!J10</f>
        <v>1.0311908807987935E-2</v>
      </c>
      <c r="H10" s="112">
        <f>+'[1]En Md€'!K10</f>
        <v>115.25623090192556</v>
      </c>
    </row>
    <row r="11" spans="1:8" ht="13" customHeight="1" x14ac:dyDescent="0.25">
      <c r="A11" s="108" t="s">
        <v>12</v>
      </c>
      <c r="B11" s="109">
        <f>+'[1]En Md€'!H11</f>
        <v>69.813553756000005</v>
      </c>
      <c r="C11" s="110">
        <f>+'[1]Tx croiss'!H11</f>
        <v>2.5304128219365341E-2</v>
      </c>
      <c r="D11" s="109">
        <f>+'[1]En Md€'!I11</f>
        <v>73.326158925000001</v>
      </c>
      <c r="E11" s="110">
        <f>+'[1]Tx croiss'!I11</f>
        <v>6.9959052611046069E-3</v>
      </c>
      <c r="F11" s="109">
        <f>+'[1]En Md€'!J11</f>
        <v>73.839141785999999</v>
      </c>
      <c r="G11" s="110">
        <f>+'[1]Tx croiss'!J11</f>
        <v>1.2220416044280702E-2</v>
      </c>
      <c r="H11" s="109">
        <f>+'[1]En Md€'!K11</f>
        <v>74.741486818977549</v>
      </c>
    </row>
    <row r="12" spans="1:8" ht="13" customHeight="1" x14ac:dyDescent="0.25">
      <c r="A12" s="108" t="s">
        <v>13</v>
      </c>
      <c r="B12" s="109">
        <f>+'[1]En Md€'!H14</f>
        <v>22.412252582000001</v>
      </c>
      <c r="C12" s="110">
        <f>+'[1]Tx croiss'!H14</f>
        <v>8.5779145840452209E-3</v>
      </c>
      <c r="D12" s="109">
        <f>+'[1]En Md€'!I14</f>
        <v>22.589574483</v>
      </c>
      <c r="E12" s="110">
        <f>+'[1]Tx croiss'!I14</f>
        <v>6.2746036277341322E-3</v>
      </c>
      <c r="F12" s="109">
        <f>+'[1]En Md€'!J14</f>
        <v>22.731315109000001</v>
      </c>
      <c r="G12" s="110">
        <f>+'[1]Tx croiss'!J14</f>
        <v>1.1654754683906754E-2</v>
      </c>
      <c r="H12" s="109">
        <f>+'[1]En Md€'!K14</f>
        <v>22.996243010237979</v>
      </c>
    </row>
    <row r="13" spans="1:8" ht="13" customHeight="1" x14ac:dyDescent="0.25">
      <c r="A13" s="108" t="s">
        <v>14</v>
      </c>
      <c r="B13" s="109">
        <f>+'[1]En Md€'!H18</f>
        <v>4.8512562839999998</v>
      </c>
      <c r="C13" s="110">
        <f>+'[1]Tx croiss'!H18</f>
        <v>6.1623819648355393E-3</v>
      </c>
      <c r="D13" s="109">
        <f>+'[1]En Md€'!I18</f>
        <v>4.9481708710000003</v>
      </c>
      <c r="E13" s="110">
        <f>+'[1]Tx croiss'!I18</f>
        <v>0.10823089500378735</v>
      </c>
      <c r="F13" s="109">
        <f>+'[1]En Md€'!J18</f>
        <v>5.4837158329999998</v>
      </c>
      <c r="G13" s="110">
        <f>+'[1]Tx croiss'!J18</f>
        <v>1.6131825923936249E-2</v>
      </c>
      <c r="H13" s="109">
        <f>+'[1]En Md€'!K18</f>
        <v>5.5721781822342891</v>
      </c>
    </row>
    <row r="14" spans="1:8" ht="13" customHeight="1" x14ac:dyDescent="0.25">
      <c r="A14" s="108" t="s">
        <v>37</v>
      </c>
      <c r="B14" s="109">
        <f>+'[1]En Md€'!H19</f>
        <v>9.2972170280000004</v>
      </c>
      <c r="C14" s="110">
        <f>+'[1]Tx croiss'!H19</f>
        <v>3.1822633809355905E-2</v>
      </c>
      <c r="D14" s="109">
        <f>+'[1]En Md€'!I19</f>
        <v>9.6622821010000006</v>
      </c>
      <c r="E14" s="110">
        <f>+'[1]Tx croiss'!I19</f>
        <v>-0.17350176774765236</v>
      </c>
      <c r="F14" s="109">
        <f>+'[1]En Md€'!J19</f>
        <v>7.9858590759999997</v>
      </c>
      <c r="G14" s="110">
        <f>+'[1]Tx croiss'!J19</f>
        <v>8.4642954714642116E-3</v>
      </c>
      <c r="H14" s="109">
        <f>+'[1]En Md€'!K19</f>
        <v>8.053453746812739</v>
      </c>
    </row>
    <row r="15" spans="1:8" ht="13" customHeight="1" x14ac:dyDescent="0.25">
      <c r="A15" s="114" t="s">
        <v>109</v>
      </c>
      <c r="B15" s="115">
        <f>+'[1]En Md€'!H20</f>
        <v>4.4525758499999997</v>
      </c>
      <c r="C15" s="116">
        <f>+'[1]Tx croiss'!H20</f>
        <v>1.7425326295619659E-2</v>
      </c>
      <c r="D15" s="115">
        <f>+'[1]En Md€'!I20</f>
        <v>4.6117544940000004</v>
      </c>
      <c r="E15" s="116">
        <f>+'[1]Tx croiss'!I20</f>
        <v>-0.12401709755887969</v>
      </c>
      <c r="F15" s="115">
        <f>+'[1]En Md€'!J20</f>
        <v>4.0398180869999996</v>
      </c>
      <c r="G15" s="116">
        <f>+'[1]Tx croiss'!J20</f>
        <v>-3.6375138724659029E-2</v>
      </c>
      <c r="H15" s="115">
        <f>+'[1]En Md€'!K20</f>
        <v>3.8928691436629883</v>
      </c>
    </row>
    <row r="16" spans="1:8" s="107" customFormat="1" ht="13" customHeight="1" x14ac:dyDescent="0.3">
      <c r="A16" s="117" t="s">
        <v>110</v>
      </c>
      <c r="B16" s="105">
        <f>+'[1]En Md€'!H21</f>
        <v>17.869035813</v>
      </c>
      <c r="C16" s="106">
        <f>+'[1]Tx croiss'!H21</f>
        <v>6.1249726939118565E-2</v>
      </c>
      <c r="D16" s="105">
        <f>+'[1]En Md€'!I21</f>
        <v>18.986789388999998</v>
      </c>
      <c r="E16" s="106">
        <f>+'[1]Tx croiss'!I21</f>
        <v>-5.5294462085740514E-2</v>
      </c>
      <c r="F16" s="105">
        <f>+'[1]En Md€'!J21</f>
        <v>17.936925082999998</v>
      </c>
      <c r="G16" s="106">
        <f>+'[1]Tx croiss'!J21</f>
        <v>-3.5253257786424519E-2</v>
      </c>
      <c r="H16" s="105">
        <f>+'[1]En Md€'!K21</f>
        <v>17.304590039153219</v>
      </c>
    </row>
    <row r="17" spans="1:8" s="107" customFormat="1" ht="13" customHeight="1" x14ac:dyDescent="0.3">
      <c r="A17" s="118" t="s">
        <v>111</v>
      </c>
      <c r="B17" s="119">
        <f>+'[1]En Md€'!H22</f>
        <v>9.1475444249999995</v>
      </c>
      <c r="C17" s="113">
        <f>+'[1]Tx croiss'!H22</f>
        <v>0.10123537737060828</v>
      </c>
      <c r="D17" s="119">
        <f>+'[1]En Md€'!I22</f>
        <v>10.039535786</v>
      </c>
      <c r="E17" s="113">
        <f>+'[1]Tx croiss'!I22</f>
        <v>-7.7188522509241797E-2</v>
      </c>
      <c r="F17" s="119">
        <f>+'[1]En Md€'!J22</f>
        <v>9.2645988520000007</v>
      </c>
      <c r="G17" s="113">
        <f>+'[1]Tx croiss'!J22</f>
        <v>-0.10465201063072993</v>
      </c>
      <c r="H17" s="119">
        <f>+'[1]En Md€'!K22</f>
        <v>8.2950399544510471</v>
      </c>
    </row>
    <row r="18" spans="1:8" ht="13" customHeight="1" x14ac:dyDescent="0.3">
      <c r="A18" s="120" t="s">
        <v>112</v>
      </c>
      <c r="B18" s="105">
        <f>+'[1]En Md€'!H23</f>
        <v>31.500151343999999</v>
      </c>
      <c r="C18" s="106">
        <f>+'[1]Tx croiss'!H23</f>
        <v>0.14992069928116059</v>
      </c>
      <c r="D18" s="105">
        <f>+'[1]En Md€'!I23</f>
        <v>36.386644185000002</v>
      </c>
      <c r="E18" s="106">
        <f>+'[1]Tx croiss'!I23</f>
        <v>-0.14480970336836241</v>
      </c>
      <c r="F18" s="105">
        <f>+'[1]En Md€'!J23</f>
        <v>31.117505034000001</v>
      </c>
      <c r="G18" s="106">
        <f>+'[1]Tx croiss'!J23</f>
        <v>7.8485916432119218E-2</v>
      </c>
      <c r="H18" s="105">
        <f>+'[1]En Md€'!K23</f>
        <v>33.559790933674577</v>
      </c>
    </row>
    <row r="19" spans="1:8" s="107" customFormat="1" ht="13" customHeight="1" x14ac:dyDescent="0.3">
      <c r="A19" s="121" t="s">
        <v>113</v>
      </c>
      <c r="B19" s="109">
        <f>+'[1]En Md€'!H24</f>
        <v>26.763738975999999</v>
      </c>
      <c r="C19" s="110">
        <f>+'[1]Tx croiss'!H24</f>
        <v>0.15415134806099928</v>
      </c>
      <c r="D19" s="109">
        <f>+'[1]En Md€'!I24</f>
        <v>30.898598584999998</v>
      </c>
      <c r="E19" s="110">
        <f>+'[1]Tx croiss'!I24</f>
        <v>-0.16394222967960537</v>
      </c>
      <c r="F19" s="109">
        <f>+'[1]En Md€'!J24</f>
        <v>25.833013438999998</v>
      </c>
      <c r="G19" s="110">
        <f>+'[1]Tx croiss'!J24</f>
        <v>8.2437899819529425E-2</v>
      </c>
      <c r="H19" s="109">
        <f>+'[1]En Md€'!K24</f>
        <v>27.962632812920837</v>
      </c>
    </row>
    <row r="20" spans="1:8" ht="13" customHeight="1" x14ac:dyDescent="0.25">
      <c r="A20" s="121" t="s">
        <v>114</v>
      </c>
      <c r="B20" s="109">
        <f>+'[1]En Md€'!H25</f>
        <v>2.9922916060000002</v>
      </c>
      <c r="C20" s="110">
        <f>+'[1]Tx croiss'!H25</f>
        <v>0.17306178376899783</v>
      </c>
      <c r="D20" s="109">
        <f>+'[1]En Md€'!I25</f>
        <v>3.6278436940000001</v>
      </c>
      <c r="E20" s="110">
        <f>+'[1]Tx croiss'!I25</f>
        <v>-1.0320473856666679E-2</v>
      </c>
      <c r="F20" s="109">
        <f>+'[1]En Md€'!J25</f>
        <v>3.5904026280000001</v>
      </c>
      <c r="G20" s="110">
        <f>+'[1]Tx croiss'!J25</f>
        <v>8.466188276196962E-2</v>
      </c>
      <c r="H20" s="109">
        <f>+'[1]En Md€'!K25</f>
        <v>3.8943728743600037</v>
      </c>
    </row>
    <row r="21" spans="1:8" ht="13" customHeight="1" x14ac:dyDescent="0.25">
      <c r="A21" s="121" t="s">
        <v>115</v>
      </c>
      <c r="B21" s="109">
        <f>+'[1]En Md€'!H26</f>
        <v>1.7441207599999999</v>
      </c>
      <c r="C21" s="110">
        <f>+'[1]Tx croiss'!H26</f>
        <v>4.7421862047834606E-2</v>
      </c>
      <c r="D21" s="109">
        <f>+'[1]En Md€'!I26</f>
        <v>1.860201905</v>
      </c>
      <c r="E21" s="110">
        <f>+'[1]Tx croiss'!I26</f>
        <v>-8.9298337752212964E-2</v>
      </c>
      <c r="F21" s="109">
        <f>+'[1]En Md€'!J26</f>
        <v>1.6940889669999999</v>
      </c>
      <c r="G21" s="110">
        <f>+'[1]Tx croiss'!J26</f>
        <v>5.1333073782595662E-3</v>
      </c>
      <c r="H21" s="109">
        <f>+'[1]En Md€'!K26</f>
        <v>1.7027852463937292</v>
      </c>
    </row>
    <row r="22" spans="1:8" s="107" customFormat="1" ht="13" customHeight="1" x14ac:dyDescent="0.3">
      <c r="A22" s="118" t="s">
        <v>116</v>
      </c>
      <c r="B22" s="112">
        <f>+'[1]En Md€'!H27</f>
        <v>14.846439365</v>
      </c>
      <c r="C22" s="113">
        <f>+'[1]Tx croiss'!H27</f>
        <v>7.8581145900836757E-2</v>
      </c>
      <c r="D22" s="112">
        <f>+'[1]En Md€'!I27</f>
        <v>16.104141804000001</v>
      </c>
      <c r="E22" s="113">
        <f>+'[1]Tx croiss'!I27</f>
        <v>-5.9247187376542554E-2</v>
      </c>
      <c r="F22" s="112">
        <f>+'[1]En Md€'!J27</f>
        <v>15.150016697</v>
      </c>
      <c r="G22" s="113">
        <f>+'[1]Tx croiss'!J27</f>
        <v>6.3876253156480267E-2</v>
      </c>
      <c r="H22" s="112">
        <f>+'[1]En Md€'!K27</f>
        <v>16.117742998862475</v>
      </c>
    </row>
    <row r="23" spans="1:8" ht="13" customHeight="1" x14ac:dyDescent="0.25">
      <c r="A23" s="121" t="s">
        <v>117</v>
      </c>
      <c r="B23" s="109">
        <f>+'[1]En Md€'!H28</f>
        <v>3.3851327869999999</v>
      </c>
      <c r="C23" s="110">
        <f>+'[1]Tx croiss'!H28</f>
        <v>9.2826381229738519E-2</v>
      </c>
      <c r="D23" s="109">
        <f>+'[1]En Md€'!I28</f>
        <v>3.6991587080000001</v>
      </c>
      <c r="E23" s="110">
        <f>+'[1]Tx croiss'!I28</f>
        <v>8.6614396756506951E-2</v>
      </c>
      <c r="F23" s="109">
        <f>+'[1]En Md€'!J28</f>
        <v>4.0195591080000002</v>
      </c>
      <c r="G23" s="110">
        <f>+'[1]Tx croiss'!J28</f>
        <v>-1.0365720974683024E-2</v>
      </c>
      <c r="H23" s="109">
        <f>+'[1]En Md€'!K28</f>
        <v>3.9778934798452261</v>
      </c>
    </row>
    <row r="24" spans="1:8" ht="13" customHeight="1" x14ac:dyDescent="0.25">
      <c r="A24" s="121" t="s">
        <v>118</v>
      </c>
      <c r="B24" s="109">
        <f>+'[1]En Md€'!H29</f>
        <v>7.2000470339999998</v>
      </c>
      <c r="C24" s="110">
        <f>+'[1]Tx croiss'!H29</f>
        <v>0.12408186254681342</v>
      </c>
      <c r="D24" s="109">
        <f>+'[1]En Md€'!I29</f>
        <v>8.1408298240000008</v>
      </c>
      <c r="E24" s="110">
        <f>+'[1]Tx croiss'!I29</f>
        <v>-4.7670765682375715E-2</v>
      </c>
      <c r="F24" s="109">
        <f>+'[1]En Md€'!J29</f>
        <v>7.7527502330000004</v>
      </c>
      <c r="G24" s="110">
        <f>+'[1]Tx croiss'!J29</f>
        <v>8.814603180707814E-2</v>
      </c>
      <c r="H24" s="109">
        <f>+'[1]En Md€'!K29</f>
        <v>8.4361244016303498</v>
      </c>
    </row>
    <row r="25" spans="1:8" ht="13" customHeight="1" x14ac:dyDescent="0.25">
      <c r="A25" s="122" t="s">
        <v>119</v>
      </c>
      <c r="B25" s="115">
        <f>+'[1]En Md€'!H30</f>
        <v>4.2612595430000004</v>
      </c>
      <c r="C25" s="116">
        <f>+'[1]Tx croiss'!H30</f>
        <v>-1.4138693836671212E-2</v>
      </c>
      <c r="D25" s="115">
        <f>+'[1]En Md€'!I30</f>
        <v>4.2641532709999996</v>
      </c>
      <c r="E25" s="116">
        <f>+'[1]Tx croiss'!I30</f>
        <v>-0.20788322104381507</v>
      </c>
      <c r="F25" s="115">
        <f>+'[1]En Md€'!J30</f>
        <v>3.377707354</v>
      </c>
      <c r="G25" s="116">
        <f>+'[1]Tx croiss'!J30</f>
        <v>9.652042916057213E-2</v>
      </c>
      <c r="H25" s="115">
        <f>+'[1]En Md€'!K30</f>
        <v>3.7037251173869006</v>
      </c>
    </row>
    <row r="26" spans="1:8" s="107" customFormat="1" ht="13" customHeight="1" x14ac:dyDescent="0.3">
      <c r="A26" s="120" t="s">
        <v>120</v>
      </c>
      <c r="B26" s="105">
        <f>+'[1]En Md€'!H31</f>
        <v>124.45797103300001</v>
      </c>
      <c r="C26" s="106">
        <f>+'[1]Tx croiss'!H31</f>
        <v>4.8090355426375408E-2</v>
      </c>
      <c r="D26" s="105">
        <f>+'[1]En Md€'!I31</f>
        <v>132.53779567199999</v>
      </c>
      <c r="E26" s="106">
        <f>+'[1]Tx croiss'!I31</f>
        <v>-3.9817818021209872E-2</v>
      </c>
      <c r="F26" s="105">
        <f>+'[1]En Md€'!J31</f>
        <v>127.260429843</v>
      </c>
      <c r="G26" s="106">
        <f>+'[1]Tx croiss'!J31</f>
        <v>3.3403957213497648E-2</v>
      </c>
      <c r="H26" s="105">
        <f>+'[1]En Md€'!K31</f>
        <v>131.51143179644689</v>
      </c>
    </row>
    <row r="27" spans="1:8" ht="13" customHeight="1" x14ac:dyDescent="0.3">
      <c r="A27" s="118" t="s">
        <v>121</v>
      </c>
      <c r="B27" s="112">
        <f>+'[1]En Md€'!H32</f>
        <v>125.673294868</v>
      </c>
      <c r="C27" s="113">
        <f>+'[1]Tx croiss'!H32</f>
        <v>2.8041571125024145E-2</v>
      </c>
      <c r="D27" s="112">
        <f>+'[1]En Md€'!I32</f>
        <v>131.24208268000001</v>
      </c>
      <c r="E27" s="113">
        <f>+'[1]Tx croiss'!I32</f>
        <v>-1.5332095078880115E-2</v>
      </c>
      <c r="F27" s="112">
        <f>+'[1]En Md€'!J32</f>
        <v>129.22986659</v>
      </c>
      <c r="G27" s="113">
        <f>+'[1]Tx croiss'!J32</f>
        <v>1.6591422458018146E-2</v>
      </c>
      <c r="H27" s="112">
        <f>+'[1]En Md€'!K32</f>
        <v>131.37397390078803</v>
      </c>
    </row>
    <row r="28" spans="1:8" s="107" customFormat="1" ht="13" customHeight="1" x14ac:dyDescent="0.3">
      <c r="A28" s="123" t="s">
        <v>122</v>
      </c>
      <c r="B28" s="124">
        <f>+'[1]En Md€'!H33</f>
        <v>1.215323835</v>
      </c>
      <c r="C28" s="125"/>
      <c r="D28" s="124">
        <f>+'[1]En Md€'!I33</f>
        <v>-1.295712991</v>
      </c>
      <c r="E28" s="125"/>
      <c r="F28" s="124">
        <f>+'[1]En Md€'!J33</f>
        <v>1.969436746</v>
      </c>
      <c r="G28" s="125"/>
      <c r="H28" s="124">
        <f>+'[1]En Md€'!K33</f>
        <v>-0.13745789565888428</v>
      </c>
    </row>
    <row r="29" spans="1:8" s="107" customFormat="1" ht="13" customHeight="1" x14ac:dyDescent="0.3">
      <c r="A29" s="126" t="s">
        <v>123</v>
      </c>
      <c r="B29" s="127">
        <f>+'[1]En Md€'!H34</f>
        <v>8.7214913880000005</v>
      </c>
      <c r="C29" s="128">
        <f>+'[1]Tx croiss'!H34</f>
        <v>1.9322774172008561E-2</v>
      </c>
      <c r="D29" s="127">
        <f>+'[1]En Md€'!I34</f>
        <v>8.947253602</v>
      </c>
      <c r="E29" s="128">
        <f>+'[1]Tx croiss'!I34</f>
        <v>-3.072757107706714E-2</v>
      </c>
      <c r="F29" s="127">
        <f>+'[1]En Md€'!J34</f>
        <v>8.6723262309999996</v>
      </c>
      <c r="G29" s="128">
        <f>+'[1]Tx croiss'!J34</f>
        <v>3.8885051682757465E-2</v>
      </c>
      <c r="H29" s="127">
        <f>+'[1]En Md€'!K34</f>
        <v>9.0095500847021679</v>
      </c>
    </row>
    <row r="30" spans="1:8" ht="13" customHeight="1" x14ac:dyDescent="0.25">
      <c r="A30" s="121" t="s">
        <v>124</v>
      </c>
      <c r="B30" s="109">
        <f>+'[1]En Md€'!H35</f>
        <v>8.1704356409999992</v>
      </c>
      <c r="C30" s="110">
        <f>+'[1]Tx croiss'!H35</f>
        <v>0.16361395316388294</v>
      </c>
      <c r="D30" s="109">
        <f>+'[1]En Md€'!I35</f>
        <v>9.1510124919999996</v>
      </c>
      <c r="E30" s="110">
        <f>+'[1]Tx croiss'!I35</f>
        <v>2.4708120898935038E-2</v>
      </c>
      <c r="F30" s="109">
        <f>+'[1]En Md€'!J35</f>
        <v>9.3771168150000008</v>
      </c>
      <c r="G30" s="110">
        <f>+'[1]Tx croiss'!J35</f>
        <v>0.14414287772736278</v>
      </c>
      <c r="H30" s="109">
        <f>+'[1]En Md€'!K35</f>
        <v>10.728761417499742</v>
      </c>
    </row>
    <row r="31" spans="1:8" ht="13" customHeight="1" x14ac:dyDescent="0.25">
      <c r="A31" s="129" t="s">
        <v>125</v>
      </c>
      <c r="B31" s="130">
        <f>+'[1]En Md€'!H36</f>
        <v>-0.55105574599999996</v>
      </c>
      <c r="C31" s="116"/>
      <c r="D31" s="130">
        <f>+'[1]En Md€'!I36</f>
        <v>0.203758889</v>
      </c>
      <c r="E31" s="116"/>
      <c r="F31" s="130">
        <f>+'[1]En Md€'!J36</f>
        <v>0.70479058400000005</v>
      </c>
      <c r="G31" s="116"/>
      <c r="H31" s="130">
        <f>+'[1]En Md€'!K36</f>
        <v>1.7192113327975767</v>
      </c>
    </row>
    <row r="32" spans="1:8" ht="13" customHeight="1" x14ac:dyDescent="0.3">
      <c r="A32" s="118" t="s">
        <v>126</v>
      </c>
      <c r="B32" s="112">
        <f>+'[1]En Md€'!H37</f>
        <v>133.179462422</v>
      </c>
      <c r="C32" s="113">
        <f>+'[1]Tx croiss'!H37</f>
        <v>4.617352129916874E-2</v>
      </c>
      <c r="D32" s="112">
        <f>+'[1]En Md€'!I37</f>
        <v>141.48504927499999</v>
      </c>
      <c r="E32" s="113">
        <f>+'[1]Tx croiss'!I37</f>
        <v>-3.9242967567606257E-2</v>
      </c>
      <c r="F32" s="112">
        <f>+'[1]En Md€'!J37</f>
        <v>135.93275607499999</v>
      </c>
      <c r="G32" s="113">
        <f>+'[1]Tx croiss'!J37</f>
        <v>3.3753643629630847E-2</v>
      </c>
      <c r="H32" s="112">
        <f>+'[1]En Md€'!K37</f>
        <v>140.52098188114908</v>
      </c>
    </row>
    <row r="33" spans="1:11" ht="13" customHeight="1" x14ac:dyDescent="0.3">
      <c r="A33" s="118" t="s">
        <v>127</v>
      </c>
      <c r="B33" s="112">
        <f>+'[1]En Md€'!H38</f>
        <v>133.84373051</v>
      </c>
      <c r="C33" s="113">
        <f>+'[1]Tx croiss'!H38</f>
        <v>3.6007302551984921E-2</v>
      </c>
      <c r="D33" s="112">
        <f>+'[1]En Md€'!I38</f>
        <v>140.39309517300001</v>
      </c>
      <c r="E33" s="113">
        <f>+'[1]Tx croiss'!I38</f>
        <v>-1.2722219463849438E-2</v>
      </c>
      <c r="F33" s="112">
        <f>+'[1]En Md€'!J38</f>
        <v>138.60698340499999</v>
      </c>
      <c r="G33" s="113">
        <f>+'[1]Tx croiss'!J38</f>
        <v>2.5220604528080948E-2</v>
      </c>
      <c r="H33" s="112">
        <f>+'[1]En Md€'!K38</f>
        <v>142.10273531828778</v>
      </c>
    </row>
    <row r="34" spans="1:11" ht="13" customHeight="1" x14ac:dyDescent="0.25">
      <c r="A34" s="131" t="s">
        <v>128</v>
      </c>
      <c r="B34" s="132">
        <f>+'[1]En Md€'!H39</f>
        <v>0.66426808800000003</v>
      </c>
      <c r="C34" s="116"/>
      <c r="D34" s="132">
        <f>+'[1]En Md€'!I39</f>
        <v>-1.091954101</v>
      </c>
      <c r="E34" s="116"/>
      <c r="F34" s="132">
        <f>+'[1]En Md€'!J39</f>
        <v>2.6742273299999999</v>
      </c>
      <c r="G34" s="116"/>
      <c r="H34" s="132">
        <f>+'[1]En Md€'!K39</f>
        <v>1.5817534371386881</v>
      </c>
    </row>
    <row r="35" spans="1:11" ht="16" customHeight="1" x14ac:dyDescent="0.25">
      <c r="A35" s="133" t="s">
        <v>129</v>
      </c>
      <c r="B35" s="134">
        <f>+'[1]En Md€'!H40</f>
        <v>90.319535982999994</v>
      </c>
      <c r="C35" s="135">
        <f>+'[1]Tx croiss'!H40</f>
        <v>3.2393793205587329E-3</v>
      </c>
      <c r="D35" s="134">
        <f>+'[1]En Md€'!I40</f>
        <v>90.663425072999999</v>
      </c>
      <c r="E35" s="135">
        <f>+'[1]Tx croiss'!I40</f>
        <v>1.6429161724264008E-2</v>
      </c>
      <c r="F35" s="134">
        <f>+'[1]En Md€'!J40</f>
        <v>92.152949145999997</v>
      </c>
      <c r="G35" s="135">
        <f>+'[1]Tx croiss'!J40</f>
        <v>1.8656064073150791E-2</v>
      </c>
      <c r="H35" s="134">
        <f>+'[1]En Md€'!K40</f>
        <v>93.872160469797578</v>
      </c>
    </row>
    <row r="36" spans="1:11" ht="15" customHeight="1" x14ac:dyDescent="0.25">
      <c r="A36" s="117" t="s">
        <v>130</v>
      </c>
      <c r="B36" s="127"/>
      <c r="C36" s="136"/>
      <c r="D36" s="127"/>
      <c r="E36" s="136"/>
      <c r="F36" s="127"/>
      <c r="G36" s="136"/>
      <c r="H36" s="127"/>
    </row>
    <row r="37" spans="1:11" ht="15" customHeight="1" x14ac:dyDescent="0.35">
      <c r="A37" s="121" t="s">
        <v>131</v>
      </c>
      <c r="B37" s="75">
        <f>+'[1]En Md€'!H42</f>
        <v>0.1612338068413057</v>
      </c>
      <c r="C37" s="137">
        <f>+'[1]Tx croiss'!H42</f>
        <v>0.64345113223227002</v>
      </c>
      <c r="D37" s="75">
        <f>+'[1]En Md€'!I42</f>
        <v>0.16490471554852787</v>
      </c>
      <c r="E37" s="137">
        <f>+'[1]Tx croiss'!I42</f>
        <v>-0.76733981877165625</v>
      </c>
      <c r="F37" s="75">
        <f>+'[1]En Md€'!J42</f>
        <v>0.15723131736081131</v>
      </c>
      <c r="G37" s="137">
        <f>+'[1]Tx croiss'!J42</f>
        <v>-0.70911478989265919</v>
      </c>
      <c r="H37" s="75">
        <f>+'[1]En Md€'!K42</f>
        <v>0.15014016946188471</v>
      </c>
    </row>
    <row r="38" spans="1:11" ht="15" customHeight="1" x14ac:dyDescent="0.35">
      <c r="A38" s="121" t="s">
        <v>132</v>
      </c>
      <c r="B38" s="75">
        <f>+'[1]En Md€'!H43</f>
        <v>8.2539059540062312E-2</v>
      </c>
      <c r="C38" s="137">
        <f>+'[1]Tx croiss'!H43</f>
        <v>0.65804068765360069</v>
      </c>
      <c r="D38" s="75">
        <f>+'[1]En Md€'!I43</f>
        <v>8.719572114644876E-2</v>
      </c>
      <c r="E38" s="137">
        <f>+'[1]Tx croiss'!I43</f>
        <v>-0.59841937760180119</v>
      </c>
      <c r="F38" s="75">
        <f>+'[1]En Md€'!J43</f>
        <v>8.1211527370430747E-2</v>
      </c>
      <c r="G38" s="137">
        <f>+'[1]Tx croiss'!J43</f>
        <v>-0.92411020880917294</v>
      </c>
      <c r="H38" s="75">
        <f>+'[1]En Md€'!K43</f>
        <v>7.1970425282339018E-2</v>
      </c>
    </row>
    <row r="39" spans="1:11" ht="15" customHeight="1" x14ac:dyDescent="0.35">
      <c r="A39" s="121" t="s">
        <v>133</v>
      </c>
      <c r="B39" s="75">
        <f>+'[1]En Md€'!H44</f>
        <v>0.81496073828924176</v>
      </c>
      <c r="C39" s="137">
        <f>+'[1]Tx croiss'!H44</f>
        <v>-1.3837280162698029</v>
      </c>
      <c r="D39" s="75">
        <f>+'[1]En Md€'!I44</f>
        <v>0.78743309445356247</v>
      </c>
      <c r="E39" s="137">
        <f>+'[1]Tx croiss'!I44</f>
        <v>2.0360299668483517</v>
      </c>
      <c r="F39" s="75">
        <f>+'[1]En Md€'!J44</f>
        <v>0.80779339412204598</v>
      </c>
      <c r="G39" s="137">
        <f>+'[1]Tx croiss'!J44</f>
        <v>0.66715570151794079</v>
      </c>
      <c r="H39" s="75">
        <f>+'[1]En Md€'!K44</f>
        <v>0.81446495113722539</v>
      </c>
      <c r="I39" s="138"/>
      <c r="J39" s="138"/>
      <c r="K39" s="138"/>
    </row>
    <row r="40" spans="1:11" ht="15" customHeight="1" x14ac:dyDescent="0.35">
      <c r="A40" s="129" t="s">
        <v>134</v>
      </c>
      <c r="B40" s="139">
        <f>+'[1]En Md€'!H45</f>
        <v>5.054527671677234</v>
      </c>
      <c r="C40" s="140">
        <f>+'[1]Tx croiss'!H45</f>
        <v>-0.26246378644354351</v>
      </c>
      <c r="D40" s="139">
        <f>+'[1]En Md€'!I45</f>
        <v>4.7750793046414612</v>
      </c>
      <c r="E40" s="140">
        <f>+'[1]Tx croiss'!I45</f>
        <v>0.3625320038508395</v>
      </c>
      <c r="F40" s="139">
        <f>+'[1]En Md€'!J45</f>
        <v>5.1376113084923007</v>
      </c>
      <c r="G40" s="140">
        <f>+'[1]Tx croiss'!J45</f>
        <v>0.28708585320891444</v>
      </c>
      <c r="H40" s="139">
        <f>+'[1]En Md€'!K45</f>
        <v>5.4246971617012152</v>
      </c>
      <c r="I40" s="138"/>
      <c r="J40" s="138"/>
      <c r="K40" s="138"/>
    </row>
    <row r="41" spans="1:11" ht="13" x14ac:dyDescent="0.3">
      <c r="A41" s="141" t="s">
        <v>135</v>
      </c>
      <c r="B41" s="142"/>
      <c r="C41" s="143"/>
      <c r="D41" s="143"/>
      <c r="E41" s="96"/>
      <c r="F41" s="96"/>
      <c r="G41" s="96"/>
      <c r="H41" s="143"/>
      <c r="I41" s="138"/>
      <c r="J41" s="138"/>
      <c r="K41" s="138"/>
    </row>
    <row r="42" spans="1:11" ht="26.25" customHeight="1" x14ac:dyDescent="0.3">
      <c r="A42" s="269" t="s">
        <v>136</v>
      </c>
      <c r="B42" s="269"/>
      <c r="C42" s="269"/>
      <c r="D42" s="269"/>
      <c r="E42" s="269"/>
      <c r="F42" s="269"/>
      <c r="G42" s="144"/>
      <c r="H42" s="143"/>
      <c r="I42" s="138"/>
      <c r="J42" s="138"/>
      <c r="K42" s="138"/>
    </row>
    <row r="43" spans="1:11" ht="13" x14ac:dyDescent="0.3">
      <c r="A43" s="145" t="s">
        <v>137</v>
      </c>
      <c r="B43" s="142"/>
      <c r="C43" s="143"/>
      <c r="D43" s="143"/>
      <c r="E43" s="96"/>
      <c r="F43" s="96"/>
      <c r="G43" s="96"/>
      <c r="H43" s="143"/>
      <c r="I43" s="138"/>
      <c r="J43" s="138"/>
      <c r="K43" s="138"/>
    </row>
    <row r="44" spans="1:11" ht="13" x14ac:dyDescent="0.3">
      <c r="A44" s="182" t="s">
        <v>151</v>
      </c>
      <c r="B44" s="96"/>
      <c r="C44" s="96"/>
      <c r="D44" s="96"/>
      <c r="E44" s="96"/>
      <c r="F44" s="96"/>
      <c r="G44" s="96"/>
      <c r="H44" s="96"/>
    </row>
    <row r="45" spans="1:11" ht="13" x14ac:dyDescent="0.3">
      <c r="A45" s="190"/>
      <c r="B45" s="96"/>
      <c r="C45" s="96"/>
      <c r="D45" s="96"/>
      <c r="E45" s="96"/>
      <c r="F45" s="96"/>
      <c r="G45" s="96"/>
      <c r="H45" s="96"/>
    </row>
    <row r="46" spans="1:11" x14ac:dyDescent="0.25">
      <c r="C46" s="96"/>
      <c r="D46" s="96"/>
    </row>
  </sheetData>
  <mergeCells count="3">
    <mergeCell ref="E2:F2"/>
    <mergeCell ref="A42:F42"/>
    <mergeCell ref="G2:H2"/>
  </mergeCells>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W46"/>
  <sheetViews>
    <sheetView topLeftCell="A32" workbookViewId="0">
      <selection activeCell="A45" sqref="A1:H45"/>
    </sheetView>
  </sheetViews>
  <sheetFormatPr baseColWidth="10" defaultColWidth="11.453125" defaultRowHeight="14.5" x14ac:dyDescent="0.35"/>
  <cols>
    <col min="1" max="1" width="53.26953125" style="146" customWidth="1"/>
    <col min="2" max="2" width="10" style="146" customWidth="1"/>
    <col min="3" max="3" width="11.81640625" customWidth="1"/>
    <col min="4" max="4" width="10" style="146" customWidth="1"/>
    <col min="5" max="5" width="10" customWidth="1"/>
    <col min="6" max="8" width="10" style="146" customWidth="1"/>
    <col min="9" max="16384" width="11.453125" style="146"/>
  </cols>
  <sheetData>
    <row r="1" spans="1:8" ht="17.5" x14ac:dyDescent="0.35">
      <c r="A1" s="150" t="s">
        <v>154</v>
      </c>
      <c r="B1" s="147"/>
      <c r="C1" s="148"/>
      <c r="D1" s="149"/>
      <c r="E1" s="148"/>
      <c r="F1" s="149"/>
      <c r="G1" s="149"/>
      <c r="H1" s="149"/>
    </row>
    <row r="2" spans="1:8" ht="13" x14ac:dyDescent="0.3">
      <c r="A2" s="151" t="s">
        <v>102</v>
      </c>
      <c r="B2" s="147"/>
      <c r="C2" s="147"/>
      <c r="D2" s="147"/>
      <c r="E2" s="267" t="s">
        <v>103</v>
      </c>
      <c r="F2" s="268"/>
      <c r="G2" s="267" t="s">
        <v>138</v>
      </c>
      <c r="H2" s="268"/>
    </row>
    <row r="3" spans="1:8" ht="42" x14ac:dyDescent="0.25">
      <c r="A3" s="101" t="s">
        <v>104</v>
      </c>
      <c r="B3" s="152">
        <v>2018</v>
      </c>
      <c r="C3" s="153" t="s">
        <v>143</v>
      </c>
      <c r="D3" s="152" t="s">
        <v>144</v>
      </c>
      <c r="E3" s="153" t="s">
        <v>105</v>
      </c>
      <c r="F3" s="152">
        <v>2020</v>
      </c>
      <c r="G3" s="153" t="s">
        <v>106</v>
      </c>
      <c r="H3" s="152">
        <v>2021</v>
      </c>
    </row>
    <row r="4" spans="1:8" s="157" customFormat="1" ht="13" customHeight="1" x14ac:dyDescent="0.3">
      <c r="A4" s="154" t="s">
        <v>107</v>
      </c>
      <c r="B4" s="155">
        <f>+[2]Md€!H4</f>
        <v>57.279889996000001</v>
      </c>
      <c r="C4" s="156">
        <f>+'[2]Tx croiss'!H4</f>
        <v>1.3172019855950179E-2</v>
      </c>
      <c r="D4" s="155">
        <f>+[2]Md€!I4</f>
        <v>56.008894472000001</v>
      </c>
      <c r="E4" s="156">
        <f>+'[2]Tx croiss'!I4</f>
        <v>1.8253173208249818E-2</v>
      </c>
      <c r="F4" s="155">
        <f>+[2]Md€!J4</f>
        <v>57.031234523999998</v>
      </c>
      <c r="G4" s="156">
        <f>+'[2]Tx croiss'!J4</f>
        <v>3.3412162097757214E-2</v>
      </c>
      <c r="H4" s="155">
        <f>+[2]Md€!K4</f>
        <v>58.9367713765511</v>
      </c>
    </row>
    <row r="5" spans="1:8" s="157" customFormat="1" ht="13" customHeight="1" x14ac:dyDescent="0.3">
      <c r="A5" s="108" t="s">
        <v>8</v>
      </c>
      <c r="B5" s="109">
        <f>+[2]Md€!H5</f>
        <v>3.7325609219999998</v>
      </c>
      <c r="C5" s="158">
        <f>+'[2]Tx croiss'!H5</f>
        <v>1.5488653725094892E-2</v>
      </c>
      <c r="D5" s="109">
        <f>+[2]Md€!I5</f>
        <v>3.6877735989999998</v>
      </c>
      <c r="E5" s="158">
        <f>+'[2]Tx croiss'!I5</f>
        <v>1.5744228446059605E-3</v>
      </c>
      <c r="F5" s="109">
        <f>+[2]Md€!J5</f>
        <v>3.6935797140000002</v>
      </c>
      <c r="G5" s="158">
        <f>+'[2]Tx croiss'!J5</f>
        <v>1.8541877777998428E-2</v>
      </c>
      <c r="H5" s="109">
        <f>+[2]Md€!K5</f>
        <v>3.7620656176202822</v>
      </c>
    </row>
    <row r="6" spans="1:8" s="157" customFormat="1" ht="13" customHeight="1" x14ac:dyDescent="0.3">
      <c r="A6" s="108" t="s">
        <v>7</v>
      </c>
      <c r="B6" s="109">
        <f>+[2]Md€!H6</f>
        <v>11.919630851999999</v>
      </c>
      <c r="C6" s="158">
        <f>+'[2]Tx croiss'!H6</f>
        <v>1.021347410289497E-2</v>
      </c>
      <c r="D6" s="109">
        <f>+[2]Md€!I6</f>
        <v>11.848654696000001</v>
      </c>
      <c r="E6" s="158">
        <f>+'[2]Tx croiss'!I6</f>
        <v>1.5748454384698629E-2</v>
      </c>
      <c r="F6" s="109">
        <f>+[2]Md€!J6</f>
        <v>12.035252694</v>
      </c>
      <c r="G6" s="158">
        <f>+'[2]Tx croiss'!J6</f>
        <v>1.4033651983563988E-2</v>
      </c>
      <c r="H6" s="109">
        <f>+[2]Md€!K6</f>
        <v>12.204151241841846</v>
      </c>
    </row>
    <row r="7" spans="1:8" s="157" customFormat="1" ht="13" customHeight="1" x14ac:dyDescent="0.3">
      <c r="A7" s="108" t="s">
        <v>9</v>
      </c>
      <c r="B7" s="109">
        <f>+[2]Md€!H7</f>
        <v>0.73310714300000002</v>
      </c>
      <c r="C7" s="158">
        <f>+'[2]Tx croiss'!H7</f>
        <v>-5.962908616755902E-2</v>
      </c>
      <c r="D7" s="109">
        <f>+[2]Md€!I7</f>
        <v>0.68939263399999995</v>
      </c>
      <c r="E7" s="158">
        <f>+'[2]Tx croiss'!I7</f>
        <v>-8.5403620660095436E-2</v>
      </c>
      <c r="F7" s="109">
        <f>+[2]Md€!J7</f>
        <v>0.63051600699999999</v>
      </c>
      <c r="G7" s="158">
        <f>+'[2]Tx croiss'!J7</f>
        <v>-6.2536207174457514E-2</v>
      </c>
      <c r="H7" s="109">
        <f>+[2]Md€!K7</f>
        <v>0.59108592735943633</v>
      </c>
    </row>
    <row r="8" spans="1:8" ht="13" customHeight="1" x14ac:dyDescent="0.25">
      <c r="A8" s="108" t="s">
        <v>10</v>
      </c>
      <c r="B8" s="109">
        <f>+[2]Md€!H8</f>
        <v>40.006197301</v>
      </c>
      <c r="C8" s="158">
        <f>+'[2]Tx croiss'!H8</f>
        <v>1.9222298611386135E-2</v>
      </c>
      <c r="D8" s="109">
        <f>+[2]Md€!I8</f>
        <v>39.055996843000003</v>
      </c>
      <c r="E8" s="158">
        <f>+'[2]Tx croiss'!I8</f>
        <v>2.1571191624852881E-2</v>
      </c>
      <c r="F8" s="109">
        <f>+[2]Md€!J8</f>
        <v>39.898481234999998</v>
      </c>
      <c r="G8" s="158">
        <f>+'[2]Tx croiss'!J8</f>
        <v>4.26913562100244E-2</v>
      </c>
      <c r="H8" s="109">
        <f>+[2]Md€!K8</f>
        <v>41.601801509642357</v>
      </c>
    </row>
    <row r="9" spans="1:8" s="157" customFormat="1" ht="13" customHeight="1" x14ac:dyDescent="0.3">
      <c r="A9" s="108" t="s">
        <v>11</v>
      </c>
      <c r="B9" s="109">
        <f>+[2]Md€!H9</f>
        <v>0.88839377600000002</v>
      </c>
      <c r="C9" s="158">
        <f>+'[2]Tx croiss'!H9</f>
        <v>-0.16219019834592996</v>
      </c>
      <c r="D9" s="109">
        <f>+[2]Md€!I9</f>
        <v>0.72707669799999997</v>
      </c>
      <c r="E9" s="158">
        <f>+'[2]Tx croiss'!I9</f>
        <v>6.3718416677960965E-2</v>
      </c>
      <c r="F9" s="109">
        <f>+[2]Md€!J9</f>
        <v>0.77340487400000002</v>
      </c>
      <c r="G9" s="158">
        <f>+'[2]Tx croiss'!J9</f>
        <v>5.5109635722057071E-3</v>
      </c>
      <c r="H9" s="109">
        <f>+[2]Md€!K9</f>
        <v>0.77766708008718033</v>
      </c>
    </row>
    <row r="10" spans="1:8" ht="13" customHeight="1" x14ac:dyDescent="0.3">
      <c r="A10" s="159" t="s">
        <v>108</v>
      </c>
      <c r="B10" s="160">
        <f>+[2]Md€!H10</f>
        <v>65.062897629000005</v>
      </c>
      <c r="C10" s="161">
        <f>+'[2]Tx croiss'!H10</f>
        <v>3.2205614448663544E-2</v>
      </c>
      <c r="D10" s="160">
        <f>+[2]Md€!I10</f>
        <v>65.147502298000006</v>
      </c>
      <c r="E10" s="161">
        <f>+'[2]Tx croiss'!I10</f>
        <v>-4.0414666059742643E-3</v>
      </c>
      <c r="F10" s="160">
        <f>+[2]Md€!J10</f>
        <v>64.884210843000005</v>
      </c>
      <c r="G10" s="161">
        <f>+'[2]Tx croiss'!J10</f>
        <v>2.4867211976824066E-2</v>
      </c>
      <c r="H10" s="160">
        <f>+[2]Md€!K10</f>
        <v>66.497700267981841</v>
      </c>
    </row>
    <row r="11" spans="1:8" ht="13" customHeight="1" x14ac:dyDescent="0.25">
      <c r="A11" s="162" t="s">
        <v>12</v>
      </c>
      <c r="B11" s="109">
        <f>+[2]Md€!H11</f>
        <v>47.283314546</v>
      </c>
      <c r="C11" s="158">
        <f>+'[2]Tx croiss'!H11</f>
        <v>4.7961095098384199E-2</v>
      </c>
      <c r="D11" s="109">
        <f>+[2]Md€!I11</f>
        <v>47.668670446999997</v>
      </c>
      <c r="E11" s="158">
        <f>+'[2]Tx croiss'!I11</f>
        <v>-4.3807710188226157E-4</v>
      </c>
      <c r="F11" s="109">
        <f>+[2]Md€!J11</f>
        <v>47.647787893999997</v>
      </c>
      <c r="G11" s="158">
        <f>+'[2]Tx croiss'!J11</f>
        <v>3.4536776018594839E-2</v>
      </c>
      <c r="H11" s="109">
        <f>+[2]Md€!K11</f>
        <v>49.293388872276594</v>
      </c>
    </row>
    <row r="12" spans="1:8" s="163" customFormat="1" ht="13" customHeight="1" x14ac:dyDescent="0.3">
      <c r="A12" s="108" t="s">
        <v>13</v>
      </c>
      <c r="B12" s="109">
        <f>+[2]Md€!H17</f>
        <v>10.360936806</v>
      </c>
      <c r="C12" s="158">
        <f>+'[2]Tx croiss'!H17</f>
        <v>7.1354620976307181E-3</v>
      </c>
      <c r="D12" s="109">
        <f>+[2]Md€!I17</f>
        <v>10.434123202</v>
      </c>
      <c r="E12" s="158">
        <f>+'[2]Tx croiss'!I17</f>
        <v>-1.5426514608256392E-2</v>
      </c>
      <c r="F12" s="109">
        <f>+[2]Md€!J17</f>
        <v>10.273161048</v>
      </c>
      <c r="G12" s="158">
        <f>+'[2]Tx croiss'!J17</f>
        <v>-5.2464134412677499E-3</v>
      </c>
      <c r="H12" s="109">
        <f>+[2]Md€!K17</f>
        <v>10.219263797793465</v>
      </c>
    </row>
    <row r="13" spans="1:8" ht="13" customHeight="1" x14ac:dyDescent="0.25">
      <c r="A13" s="164" t="s">
        <v>14</v>
      </c>
      <c r="B13" s="165">
        <f>+[2]Md€!H21</f>
        <v>4.8092827720000004</v>
      </c>
      <c r="C13" s="166">
        <f>+'[2]Tx croiss'!H21</f>
        <v>-2.8833633764785205E-2</v>
      </c>
      <c r="D13" s="165">
        <f>+[2]Md€!I21</f>
        <v>4.5966164139999997</v>
      </c>
      <c r="E13" s="166">
        <f>+'[2]Tx croiss'!I21</f>
        <v>1.7219883686383275E-2</v>
      </c>
      <c r="F13" s="165">
        <f>+[2]Md€!J21</f>
        <v>4.675769614</v>
      </c>
      <c r="G13" s="166">
        <f>+'[2]Tx croiss'!J21</f>
        <v>2.5953085047234259E-2</v>
      </c>
      <c r="H13" s="165">
        <f>+[2]Md€!K21</f>
        <v>4.7971202604534158</v>
      </c>
    </row>
    <row r="14" spans="1:8" s="157" customFormat="1" ht="13" customHeight="1" x14ac:dyDescent="0.3">
      <c r="A14" s="108" t="s">
        <v>37</v>
      </c>
      <c r="B14" s="109">
        <f>+[2]Md€!H22</f>
        <v>0.434893737</v>
      </c>
      <c r="C14" s="158">
        <f>+'[2]Tx croiss'!H22</f>
        <v>7.0865099117120023E-2</v>
      </c>
      <c r="D14" s="109">
        <f>+[2]Md€!I22</f>
        <v>0.46508005899999999</v>
      </c>
      <c r="E14" s="158">
        <f>+'[2]Tx croiss'!I22</f>
        <v>-7.0320770299893698E-2</v>
      </c>
      <c r="F14" s="109">
        <f>+[2]Md€!J22</f>
        <v>0.43237527100000001</v>
      </c>
      <c r="G14" s="158">
        <f>+'[2]Tx croiss'!J22</f>
        <v>-7.3101879221625476E-2</v>
      </c>
      <c r="H14" s="109">
        <f>+[2]Md€!K22</f>
        <v>0.40076782616094042</v>
      </c>
    </row>
    <row r="15" spans="1:8" ht="13" customHeight="1" x14ac:dyDescent="0.25">
      <c r="A15" s="121" t="s">
        <v>109</v>
      </c>
      <c r="B15" s="109">
        <f>+[2]Md€!H23</f>
        <v>2.1744697660000001</v>
      </c>
      <c r="C15" s="158">
        <f>+'[2]Tx croiss'!H23</f>
        <v>-5.5797746708152962E-2</v>
      </c>
      <c r="D15" s="109">
        <f>+[2]Md€!I23</f>
        <v>1.983012174</v>
      </c>
      <c r="E15" s="158">
        <f>+'[2]Tx croiss'!I23</f>
        <v>-6.4495398302078177E-2</v>
      </c>
      <c r="F15" s="109">
        <f>+[2]Md€!J23</f>
        <v>1.855117014</v>
      </c>
      <c r="G15" s="158">
        <f>+'[2]Tx croiss'!J23</f>
        <v>-3.6632461558880225E-2</v>
      </c>
      <c r="H15" s="109">
        <f>+[2]Md€!K23</f>
        <v>1.7871595112974203</v>
      </c>
    </row>
    <row r="16" spans="1:8" s="157" customFormat="1" ht="13" customHeight="1" x14ac:dyDescent="0.3">
      <c r="A16" s="167" t="s">
        <v>110</v>
      </c>
      <c r="B16" s="155">
        <f>+[2]Md€!H24</f>
        <v>7.7830076330000004</v>
      </c>
      <c r="C16" s="156">
        <f>+'[2]Tx croiss'!H24</f>
        <v>0.16651449400727625</v>
      </c>
      <c r="D16" s="155">
        <f>+[2]Md€!I24</f>
        <v>9.1386078249999994</v>
      </c>
      <c r="E16" s="156">
        <f>+'[2]Tx croiss'!I24</f>
        <v>-0.14068133030974006</v>
      </c>
      <c r="F16" s="155">
        <f>+[2]Md€!J24</f>
        <v>7.8529763189999997</v>
      </c>
      <c r="G16" s="156">
        <f>+'[2]Tx croiss'!J24</f>
        <v>-3.718939363953877E-2</v>
      </c>
      <c r="H16" s="155">
        <f>+[2]Md€!K24</f>
        <v>7.5609288914307324</v>
      </c>
    </row>
    <row r="17" spans="1:8" s="157" customFormat="1" ht="13" customHeight="1" x14ac:dyDescent="0.3">
      <c r="A17" s="168" t="s">
        <v>111</v>
      </c>
      <c r="B17" s="169">
        <f>+[2]Md€!H25</f>
        <v>4.5565050610000002</v>
      </c>
      <c r="C17" s="170">
        <f>+'[2]Tx croiss'!H25</f>
        <v>0.24645017709198513</v>
      </c>
      <c r="D17" s="169">
        <f>+[2]Md€!I25</f>
        <v>5.7431583970000002</v>
      </c>
      <c r="E17" s="170">
        <f>+'[2]Tx croiss'!I25</f>
        <v>-0.20381616108854816</v>
      </c>
      <c r="F17" s="169">
        <f>+[2]Md€!J25</f>
        <v>4.5726098999999998</v>
      </c>
      <c r="G17" s="170">
        <f>+'[2]Tx croiss'!J25</f>
        <v>-8.2517012604082396E-2</v>
      </c>
      <c r="H17" s="169">
        <f>+[2]Md€!K25</f>
        <v>4.195291791248148</v>
      </c>
    </row>
    <row r="18" spans="1:8" ht="13" customHeight="1" x14ac:dyDescent="0.3">
      <c r="A18" s="171" t="s">
        <v>112</v>
      </c>
      <c r="B18" s="160">
        <f>+[2]Md€!H26</f>
        <v>9.2792336720000002</v>
      </c>
      <c r="C18" s="161">
        <f>+'[2]Tx croiss'!H26</f>
        <v>0.13538432317736193</v>
      </c>
      <c r="D18" s="160">
        <f>+[2]Md€!I26</f>
        <v>10.310968151000001</v>
      </c>
      <c r="E18" s="161">
        <f>+'[2]Tx croiss'!I26</f>
        <v>9.553405127184611E-3</v>
      </c>
      <c r="F18" s="160">
        <f>+[2]Md€!J26</f>
        <v>10.409473007000001</v>
      </c>
      <c r="G18" s="161">
        <f>+'[2]Tx croiss'!J26</f>
        <v>7.5663372515156535E-2</v>
      </c>
      <c r="H18" s="160">
        <f>+[2]Md€!K26</f>
        <v>11.197088840815107</v>
      </c>
    </row>
    <row r="19" spans="1:8" ht="13" customHeight="1" x14ac:dyDescent="0.25">
      <c r="A19" s="121" t="s">
        <v>113</v>
      </c>
      <c r="B19" s="109">
        <f>+[2]Md€!H27</f>
        <v>5.7734295099999997</v>
      </c>
      <c r="C19" s="158">
        <f>+'[2]Tx croiss'!H27</f>
        <v>0.11854622025065598</v>
      </c>
      <c r="D19" s="109">
        <f>+[2]Md€!I27</f>
        <v>6.4078527479999998</v>
      </c>
      <c r="E19" s="158">
        <f>+'[2]Tx croiss'!I27</f>
        <v>1.952347563527379E-2</v>
      </c>
      <c r="F19" s="109">
        <f>+[2]Md€!J27</f>
        <v>6.5329563049999999</v>
      </c>
      <c r="G19" s="158">
        <f>+'[2]Tx croiss'!J27</f>
        <v>9.4921661997185547E-2</v>
      </c>
      <c r="H19" s="109">
        <f>+[2]Md€!K27</f>
        <v>7.1530753752255922</v>
      </c>
    </row>
    <row r="20" spans="1:8" s="157" customFormat="1" ht="13" customHeight="1" x14ac:dyDescent="0.3">
      <c r="A20" s="121" t="s">
        <v>114</v>
      </c>
      <c r="B20" s="109">
        <f>+[2]Md€!H28</f>
        <v>3.2849073010000001</v>
      </c>
      <c r="C20" s="158">
        <f>+'[2]Tx croiss'!H28</f>
        <v>0.16935478130737991</v>
      </c>
      <c r="D20" s="109">
        <f>+[2]Md€!I28</f>
        <v>3.6811121519999999</v>
      </c>
      <c r="E20" s="158">
        <f>+'[2]Tx croiss'!I28</f>
        <v>-1.9814574777454408E-2</v>
      </c>
      <c r="F20" s="109">
        <f>+[2]Md€!J28</f>
        <v>3.6081724799999999</v>
      </c>
      <c r="G20" s="158">
        <f>+'[2]Tx croiss'!J28</f>
        <v>7.1191577266005668E-2</v>
      </c>
      <c r="H20" s="109">
        <f>+[2]Md€!K28</f>
        <v>3.8650439698989953</v>
      </c>
    </row>
    <row r="21" spans="1:8" ht="13" customHeight="1" x14ac:dyDescent="0.25">
      <c r="A21" s="121" t="s">
        <v>139</v>
      </c>
      <c r="B21" s="109">
        <f>+[2]Md€!H29</f>
        <v>0.22089686</v>
      </c>
      <c r="C21" s="158">
        <f>+'[2]Tx croiss'!H29</f>
        <v>8.42144607896822E-2</v>
      </c>
      <c r="D21" s="109">
        <f>+[2]Md€!I29</f>
        <v>0.22200325100000001</v>
      </c>
      <c r="E21" s="158">
        <f>+'[2]Tx croiss'!I29</f>
        <v>0.20874005128870832</v>
      </c>
      <c r="F21" s="109">
        <f>+[2]Md€!J29</f>
        <v>0.26834422099999999</v>
      </c>
      <c r="G21" s="158">
        <f>+'[2]Tx croiss'!J29</f>
        <v>-0.33305999650904006</v>
      </c>
      <c r="H21" s="109">
        <f>+[2]Md€!K29</f>
        <v>0.17896949569051893</v>
      </c>
    </row>
    <row r="22" spans="1:8" ht="13" customHeight="1" x14ac:dyDescent="0.3">
      <c r="A22" s="171" t="s">
        <v>116</v>
      </c>
      <c r="B22" s="160">
        <f>+[2]Md€!H30</f>
        <v>2.4850864559999999</v>
      </c>
      <c r="C22" s="161">
        <f>+'[2]Tx croiss'!H30</f>
        <v>0.11149461372395719</v>
      </c>
      <c r="D22" s="160">
        <f>+[2]Md€!I30</f>
        <v>2.531365283</v>
      </c>
      <c r="E22" s="161">
        <f>+'[2]Tx croiss'!I30</f>
        <v>-3.4714387366432065E-2</v>
      </c>
      <c r="F22" s="160">
        <f>+[2]Md€!J30</f>
        <v>2.4434904880000001</v>
      </c>
      <c r="G22" s="161">
        <f>+'[2]Tx croiss'!J30</f>
        <v>6.4478695259668761E-2</v>
      </c>
      <c r="H22" s="160">
        <f>+[2]Md€!K30</f>
        <v>2.6010435665456515</v>
      </c>
    </row>
    <row r="23" spans="1:8" ht="13" customHeight="1" x14ac:dyDescent="0.25">
      <c r="A23" s="121" t="s">
        <v>117</v>
      </c>
      <c r="B23" s="109">
        <f>+[2]Md€!H31</f>
        <v>0.84010630900000005</v>
      </c>
      <c r="C23" s="158">
        <f>+'[2]Tx croiss'!H31</f>
        <v>6.0663007853934969E-2</v>
      </c>
      <c r="D23" s="109">
        <f>+[2]Md€!I31</f>
        <v>0.88541745599999999</v>
      </c>
      <c r="E23" s="158">
        <f>+'[2]Tx croiss'!I31</f>
        <v>0.10511352398726603</v>
      </c>
      <c r="F23" s="109">
        <f>+[2]Md€!J31</f>
        <v>0.97848680499999996</v>
      </c>
      <c r="G23" s="158">
        <f>+'[2]Tx croiss'!J31</f>
        <v>5.1895830476813787E-2</v>
      </c>
      <c r="H23" s="109">
        <f>+[2]Md€!K31</f>
        <v>1.0292661903560791</v>
      </c>
    </row>
    <row r="24" spans="1:8" s="157" customFormat="1" ht="13" customHeight="1" x14ac:dyDescent="0.3">
      <c r="A24" s="121" t="s">
        <v>140</v>
      </c>
      <c r="B24" s="109">
        <f>+[2]Md€!H32</f>
        <v>1.2113036660000001</v>
      </c>
      <c r="C24" s="158">
        <f>+'[2]Tx croiss'!H32</f>
        <v>0.13077148946622552</v>
      </c>
      <c r="D24" s="109">
        <f>+[2]Md€!I32</f>
        <v>1.2209364579999999</v>
      </c>
      <c r="E24" s="158">
        <f>+'[2]Tx croiss'!I32</f>
        <v>-7.2201194765207033E-2</v>
      </c>
      <c r="F24" s="109">
        <f>+[2]Md€!J32</f>
        <v>1.1327833869999999</v>
      </c>
      <c r="G24" s="158">
        <f>+'[2]Tx croiss'!J32</f>
        <v>0.15921382107922644</v>
      </c>
      <c r="H24" s="109">
        <f>+[2]Md€!K32</f>
        <v>1.3131381584993382</v>
      </c>
    </row>
    <row r="25" spans="1:8" ht="13" customHeight="1" x14ac:dyDescent="0.25">
      <c r="A25" s="121" t="s">
        <v>119</v>
      </c>
      <c r="B25" s="109">
        <f>+[2]Md€!H33</f>
        <v>0.433676479</v>
      </c>
      <c r="C25" s="158">
        <f>+'[2]Tx croiss'!H33</f>
        <v>0.17106323387708811</v>
      </c>
      <c r="D25" s="109">
        <f>+[2]Md€!I33</f>
        <v>0.425011368</v>
      </c>
      <c r="E25" s="158">
        <f>+'[2]Tx croiss'!I33</f>
        <v>-0.21832609898566291</v>
      </c>
      <c r="F25" s="109">
        <f>+[2]Md€!J33</f>
        <v>0.33222029400000003</v>
      </c>
      <c r="G25" s="158">
        <f>+'[2]Tx croiss'!J33</f>
        <v>-0.22148278608701111</v>
      </c>
      <c r="H25" s="109">
        <f>+[2]Md€!K33</f>
        <v>0.25863921769023407</v>
      </c>
    </row>
    <row r="26" spans="1:8" s="157" customFormat="1" ht="13" customHeight="1" x14ac:dyDescent="0.3">
      <c r="A26" s="167" t="s">
        <v>120</v>
      </c>
      <c r="B26" s="155">
        <f>+[2]Md€!H34</f>
        <v>66.559123669000002</v>
      </c>
      <c r="C26" s="156">
        <f>+'[2]Tx croiss'!H34</f>
        <v>3.0416118854164731E-2</v>
      </c>
      <c r="D26" s="155">
        <f>+[2]Md€!I34</f>
        <v>66.319862623999995</v>
      </c>
      <c r="E26" s="156">
        <f>+'[2]Tx croiss'!I34</f>
        <v>1.6900591521949115E-2</v>
      </c>
      <c r="F26" s="155">
        <f>+[2]Md€!J34</f>
        <v>67.440707532000005</v>
      </c>
      <c r="G26" s="156">
        <f>+'[2]Tx croiss'!J34</f>
        <v>3.9933636284707363E-2</v>
      </c>
      <c r="H26" s="155">
        <f>+[2]Md€!K34</f>
        <v>70.133860217366205</v>
      </c>
    </row>
    <row r="27" spans="1:8" s="157" customFormat="1" ht="13" customHeight="1" x14ac:dyDescent="0.3">
      <c r="A27" s="171" t="s">
        <v>121</v>
      </c>
      <c r="B27" s="160">
        <f>+[2]Md€!H35</f>
        <v>67.547984084999996</v>
      </c>
      <c r="C27" s="161">
        <f>+'[2]Tx croiss'!H35</f>
        <v>3.496704312742982E-2</v>
      </c>
      <c r="D27" s="160">
        <f>+[2]Md€!I35</f>
        <v>67.678867581000006</v>
      </c>
      <c r="E27" s="161">
        <f>+'[2]Tx croiss'!I35</f>
        <v>-5.1887134426372716E-3</v>
      </c>
      <c r="F27" s="160">
        <f>+[2]Md€!J35</f>
        <v>67.327701331</v>
      </c>
      <c r="G27" s="161">
        <f>+'[2]Tx croiss'!J35</f>
        <v>2.6304811667646089E-2</v>
      </c>
      <c r="H27" s="160">
        <f>+[2]Md€!K35</f>
        <v>69.098743834527482</v>
      </c>
    </row>
    <row r="28" spans="1:8" ht="13" customHeight="1" x14ac:dyDescent="0.3">
      <c r="A28" s="168" t="s">
        <v>122</v>
      </c>
      <c r="B28" s="169">
        <f>+[2]Md€!H36</f>
        <v>0.98886041599999996</v>
      </c>
      <c r="C28" s="170"/>
      <c r="D28" s="169">
        <f>+[2]Md€!I36</f>
        <v>1.359004957</v>
      </c>
      <c r="E28" s="170"/>
      <c r="F28" s="169">
        <f>+[2]Md€!J36</f>
        <v>-0.1130062</v>
      </c>
      <c r="G28" s="170"/>
      <c r="H28" s="169">
        <f>+[2]Md€!K36</f>
        <v>-1.0351163828387298</v>
      </c>
    </row>
    <row r="29" spans="1:8" ht="13" customHeight="1" x14ac:dyDescent="0.25">
      <c r="A29" s="172" t="s">
        <v>123</v>
      </c>
      <c r="B29" s="127">
        <f>+[2]Md€!H37</f>
        <v>3.2265025710000002</v>
      </c>
      <c r="C29" s="173">
        <f>+'[2]Tx croiss'!H37</f>
        <v>5.2362226058179751E-2</v>
      </c>
      <c r="D29" s="127">
        <f>+[2]Md€!I37</f>
        <v>3.395449428</v>
      </c>
      <c r="E29" s="173">
        <f>+'[2]Tx croiss'!I37</f>
        <v>-3.3893307039412068E-2</v>
      </c>
      <c r="F29" s="127">
        <f>+[2]Md€!J37</f>
        <v>3.2803664179999998</v>
      </c>
      <c r="G29" s="173">
        <f>+'[2]Tx croiss'!J37</f>
        <v>2.5994255310836101E-2</v>
      </c>
      <c r="H29" s="127">
        <f>+[2]Md€!K37</f>
        <v>3.3656371001825849</v>
      </c>
    </row>
    <row r="30" spans="1:8" ht="13" customHeight="1" x14ac:dyDescent="0.25">
      <c r="A30" s="121" t="s">
        <v>124</v>
      </c>
      <c r="B30" s="109">
        <f>+[2]Md€!H38</f>
        <v>2.494007533</v>
      </c>
      <c r="C30" s="158">
        <f>+'[2]Tx croiss'!H38</f>
        <v>-2.2019515287486469E-2</v>
      </c>
      <c r="D30" s="109">
        <f>+[2]Md€!I38</f>
        <v>2.4390906960000001</v>
      </c>
      <c r="E30" s="158">
        <f>+'[2]Tx croiss'!I38</f>
        <v>0.72340326167190638</v>
      </c>
      <c r="F30" s="109">
        <f>+[2]Md€!J38</f>
        <v>4.2035368609999999</v>
      </c>
      <c r="G30" s="158">
        <f>+'[2]Tx croiss'!J38</f>
        <v>0.15460926252175833</v>
      </c>
      <c r="H30" s="109">
        <f>+[2]Md€!K38</f>
        <v>4.8534425950622371</v>
      </c>
    </row>
    <row r="31" spans="1:8" s="163" customFormat="1" ht="13" customHeight="1" x14ac:dyDescent="0.3">
      <c r="A31" s="121" t="s">
        <v>141</v>
      </c>
      <c r="B31" s="109">
        <f>+[2]Md€!H39</f>
        <v>-0.73249503699999996</v>
      </c>
      <c r="C31" s="158"/>
      <c r="D31" s="109">
        <f>+[2]Md€!I39</f>
        <v>-0.95635873100000002</v>
      </c>
      <c r="E31" s="158"/>
      <c r="F31" s="109">
        <f>+[2]Md€!J39</f>
        <v>0.92317044199999998</v>
      </c>
      <c r="G31" s="158"/>
      <c r="H31" s="109">
        <f>+[2]Md€!K39</f>
        <v>1.487805494879652</v>
      </c>
    </row>
    <row r="32" spans="1:8" ht="13" customHeight="1" x14ac:dyDescent="0.3">
      <c r="A32" s="167" t="s">
        <v>126</v>
      </c>
      <c r="B32" s="155">
        <f>+[2]Md€!H40</f>
        <v>69.785626239999999</v>
      </c>
      <c r="C32" s="156">
        <f>+'[2]Tx croiss'!H40</f>
        <v>3.1463766687093608E-2</v>
      </c>
      <c r="D32" s="155">
        <f>+[2]Md€!I40</f>
        <v>69.715312053000005</v>
      </c>
      <c r="E32" s="156">
        <f>+'[2]Tx croiss'!I40</f>
        <v>1.4426700080398147E-2</v>
      </c>
      <c r="F32" s="155">
        <f>+[2]Md€!J40</f>
        <v>70.721073950999994</v>
      </c>
      <c r="G32" s="156">
        <f>+'[2]Tx croiss'!J40</f>
        <v>3.9287064114352344E-2</v>
      </c>
      <c r="H32" s="155">
        <f>+[2]Md€!K40</f>
        <v>73.499497317548801</v>
      </c>
    </row>
    <row r="33" spans="1:231" ht="13" customHeight="1" x14ac:dyDescent="0.3">
      <c r="A33" s="171" t="s">
        <v>127</v>
      </c>
      <c r="B33" s="160">
        <f>+[2]Md€!H41</f>
        <v>70.041991619000001</v>
      </c>
      <c r="C33" s="161">
        <f>+'[2]Tx croiss'!H41</f>
        <v>3.2873470403726568E-2</v>
      </c>
      <c r="D33" s="160">
        <f>+[2]Md€!I41</f>
        <v>70.117958278000003</v>
      </c>
      <c r="E33" s="161">
        <f>+'[2]Tx croiss'!I41</f>
        <v>2.0155748237800974E-2</v>
      </c>
      <c r="F33" s="160">
        <f>+[2]Md€!J41</f>
        <v>71.531238192000004</v>
      </c>
      <c r="G33" s="161">
        <f>+'[2]Tx croiss'!J41</f>
        <v>3.3844629266608806E-2</v>
      </c>
      <c r="H33" s="160">
        <f>+[2]Md€!K41</f>
        <v>73.952186429589716</v>
      </c>
    </row>
    <row r="34" spans="1:231" ht="13" customHeight="1" x14ac:dyDescent="0.3">
      <c r="A34" s="129" t="s">
        <v>128</v>
      </c>
      <c r="B34" s="174">
        <f>+[2]Md€!H42</f>
        <v>0.25636537799999998</v>
      </c>
      <c r="C34" s="170"/>
      <c r="D34" s="174">
        <f>+[2]Md€!I42</f>
        <v>0.40264622500000002</v>
      </c>
      <c r="E34" s="170"/>
      <c r="F34" s="174">
        <f>+[2]Md€!J42</f>
        <v>0.81016424099999995</v>
      </c>
      <c r="G34" s="170"/>
      <c r="H34" s="174">
        <f>+[2]Md€!K42</f>
        <v>0.45268911204092405</v>
      </c>
    </row>
    <row r="35" spans="1:231" ht="16" x14ac:dyDescent="0.25">
      <c r="A35" s="171" t="s">
        <v>129</v>
      </c>
      <c r="B35" s="134">
        <f>+[2]Md€!H43</f>
        <v>32.218833494000002</v>
      </c>
      <c r="C35" s="175">
        <f>+'[2]Tx croiss'!H43</f>
        <v>-2.5446494894133198E-2</v>
      </c>
      <c r="D35" s="134">
        <f>+[2]Md€!I43</f>
        <v>31.398977112000001</v>
      </c>
      <c r="E35" s="175">
        <f>+'[2]Tx croiss'!I43</f>
        <v>3.1965350986431273E-2</v>
      </c>
      <c r="F35" s="134">
        <f>+[2]Md€!J43</f>
        <v>32.402656436000001</v>
      </c>
      <c r="G35" s="175">
        <f>+'[2]Tx croiss'!J43</f>
        <v>4.5916158072357049E-2</v>
      </c>
      <c r="H35" s="134">
        <f>+[2]Md€!K43</f>
        <v>33.890461930879653</v>
      </c>
    </row>
    <row r="36" spans="1:231" ht="13" x14ac:dyDescent="0.25">
      <c r="A36" s="167" t="s">
        <v>130</v>
      </c>
      <c r="B36" s="127"/>
      <c r="C36" s="176"/>
      <c r="D36" s="127"/>
      <c r="E36" s="176"/>
      <c r="F36" s="127"/>
      <c r="G36" s="176"/>
      <c r="H36" s="127"/>
    </row>
    <row r="37" spans="1:231" ht="12.5" x14ac:dyDescent="0.25">
      <c r="A37" s="121" t="s">
        <v>131</v>
      </c>
      <c r="B37" s="177">
        <f>+[2]Md€!H45</f>
        <v>0.11962282524488946</v>
      </c>
      <c r="C37" s="137">
        <f>+'[2]Tx croiss'!H45</f>
        <v>1.6150904803317336</v>
      </c>
      <c r="D37" s="177">
        <f>+[2]Md€!I45</f>
        <v>0.14027564377215657</v>
      </c>
      <c r="E37" s="137">
        <f>+'[2]Tx croiss'!I45</f>
        <v>-1.9245022963624154</v>
      </c>
      <c r="F37" s="177">
        <f>+[2]Md€!J45</f>
        <v>0.1210306208085324</v>
      </c>
      <c r="G37" s="137">
        <f>+'[2]Tx croiss'!J45</f>
        <v>-0.73285098940100712</v>
      </c>
      <c r="H37" s="177">
        <f>+[2]Md€!K45</f>
        <v>0.11370211091452233</v>
      </c>
    </row>
    <row r="38" spans="1:231" ht="12.5" x14ac:dyDescent="0.25">
      <c r="A38" s="121" t="s">
        <v>132</v>
      </c>
      <c r="B38" s="177">
        <f>+[2]Md€!H46</f>
        <v>7.0032310687759211E-2</v>
      </c>
      <c r="C38" s="137">
        <f>+'[2]Tx croiss'!H46</f>
        <v>1.5152626191636127</v>
      </c>
      <c r="D38" s="177">
        <f>+[2]Md€!I46</f>
        <v>8.8156233077508361E-2</v>
      </c>
      <c r="E38" s="137">
        <f>+'[2]Tx croiss'!I46</f>
        <v>-1.7682849174229935</v>
      </c>
      <c r="F38" s="177">
        <f>+[2]Md€!J46</f>
        <v>7.0473383903278425E-2</v>
      </c>
      <c r="G38" s="137">
        <f>+'[2]Tx croiss'!J46</f>
        <v>-0.73841075171572768</v>
      </c>
      <c r="H38" s="177">
        <f>+[2]Md€!K46</f>
        <v>6.3089276386121135E-2</v>
      </c>
    </row>
    <row r="39" spans="1:231" ht="15" customHeight="1" x14ac:dyDescent="0.25">
      <c r="A39" s="121" t="s">
        <v>133</v>
      </c>
      <c r="B39" s="177">
        <f>+[2]Md€!H47</f>
        <v>0.49519518294001308</v>
      </c>
      <c r="C39" s="137">
        <f>+'[2]Tx croiss'!H47</f>
        <v>-2.8511971234090994</v>
      </c>
      <c r="D39" s="177">
        <f>+[2]Md€!I47</f>
        <v>0.48196747387756617</v>
      </c>
      <c r="E39" s="137">
        <f>+'[2]Tx croiss'!I47</f>
        <v>1.7424535596118285</v>
      </c>
      <c r="F39" s="177">
        <f>+[2]Md€!J47</f>
        <v>0.49939200947368451</v>
      </c>
      <c r="G39" s="137">
        <f>+'[2]Tx croiss'!J47</f>
        <v>1.0256621897070828</v>
      </c>
      <c r="H39" s="177">
        <f>+[2]Md€!K47</f>
        <v>0.50964863137075533</v>
      </c>
    </row>
    <row r="40" spans="1:231" ht="15" customHeight="1" x14ac:dyDescent="0.35">
      <c r="A40" s="129" t="s">
        <v>134</v>
      </c>
      <c r="B40" s="139">
        <f>+[2]Md€!H48</f>
        <v>4.1396379154752401</v>
      </c>
      <c r="C40" s="140">
        <f>+'[2]Tx croiss'!H48</f>
        <v>-0.67677257380919409</v>
      </c>
      <c r="D40" s="139">
        <f>+[2]Md€!I48</f>
        <v>3.435860003326054</v>
      </c>
      <c r="E40" s="140">
        <f>+'[2]Tx croiss'!I48</f>
        <v>0.69030250115048686</v>
      </c>
      <c r="F40" s="139">
        <f>+[2]Md€!J48</f>
        <v>4.1261625044765404</v>
      </c>
      <c r="G40" s="140">
        <f>+'[2]Tx croiss'!J48</f>
        <v>0.35615209172205731</v>
      </c>
      <c r="H40" s="139">
        <f>+[2]Md€!K48</f>
        <v>4.4823145961985977</v>
      </c>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8"/>
      <c r="DZ40" s="178"/>
      <c r="EA40" s="178"/>
      <c r="EB40" s="178"/>
      <c r="EC40" s="178"/>
      <c r="ED40" s="178"/>
      <c r="EE40" s="178"/>
      <c r="EF40" s="178"/>
      <c r="EG40" s="178"/>
      <c r="EH40" s="178"/>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8"/>
      <c r="FI40" s="178"/>
      <c r="FJ40" s="178"/>
      <c r="FK40" s="178"/>
      <c r="FL40" s="178"/>
      <c r="FM40" s="178"/>
      <c r="FN40" s="178"/>
      <c r="FO40" s="178"/>
      <c r="FP40" s="178"/>
      <c r="FQ40" s="178"/>
      <c r="FR40" s="178"/>
      <c r="FS40" s="178"/>
      <c r="FT40" s="178"/>
      <c r="FU40" s="178"/>
      <c r="FV40" s="178"/>
      <c r="FW40" s="178"/>
      <c r="FX40" s="178"/>
      <c r="FY40" s="178"/>
      <c r="FZ40" s="178"/>
      <c r="GA40" s="178"/>
      <c r="GB40" s="178"/>
      <c r="GC40" s="178"/>
      <c r="GD40" s="178"/>
      <c r="GE40" s="178"/>
      <c r="GF40" s="178"/>
      <c r="GG40" s="178"/>
      <c r="GH40" s="178"/>
      <c r="GI40" s="178"/>
      <c r="GJ40" s="178"/>
      <c r="GK40" s="178"/>
      <c r="GL40" s="178"/>
      <c r="GM40" s="178"/>
      <c r="GN40" s="178"/>
      <c r="GO40" s="178"/>
      <c r="GP40" s="178"/>
      <c r="GQ40" s="178"/>
      <c r="GR40" s="178"/>
      <c r="GS40" s="178"/>
      <c r="GT40" s="178"/>
      <c r="GU40" s="178"/>
      <c r="GV40" s="178"/>
      <c r="GW40" s="178"/>
      <c r="GX40" s="178"/>
      <c r="GY40" s="178"/>
      <c r="GZ40" s="178"/>
      <c r="HA40" s="178"/>
      <c r="HB40" s="178"/>
      <c r="HC40" s="178"/>
      <c r="HD40" s="178"/>
      <c r="HE40" s="178"/>
      <c r="HF40" s="178"/>
      <c r="HG40" s="178"/>
      <c r="HH40" s="178"/>
      <c r="HI40" s="178"/>
      <c r="HJ40" s="178"/>
      <c r="HK40" s="178"/>
      <c r="HL40" s="178"/>
      <c r="HM40" s="178"/>
      <c r="HN40" s="178"/>
      <c r="HO40" s="178"/>
      <c r="HP40" s="178"/>
      <c r="HQ40" s="178"/>
      <c r="HR40" s="178"/>
      <c r="HS40" s="178"/>
      <c r="HT40" s="178"/>
      <c r="HU40" s="178"/>
      <c r="HV40" s="178"/>
      <c r="HW40" s="178"/>
    </row>
    <row r="41" spans="1:231" ht="13" x14ac:dyDescent="0.3">
      <c r="A41" s="145" t="s">
        <v>142</v>
      </c>
      <c r="B41" s="147"/>
      <c r="C41" s="149"/>
      <c r="D41" s="149"/>
      <c r="E41" s="149"/>
      <c r="F41" s="149"/>
      <c r="G41" s="149"/>
      <c r="H41" s="149"/>
    </row>
    <row r="42" spans="1:231" ht="24" customHeight="1" x14ac:dyDescent="0.25">
      <c r="A42" s="270" t="s">
        <v>136</v>
      </c>
      <c r="B42" s="270"/>
      <c r="C42" s="270"/>
      <c r="D42" s="270"/>
      <c r="E42" s="270"/>
      <c r="F42" s="270"/>
      <c r="G42" s="179"/>
      <c r="H42" s="149"/>
    </row>
    <row r="43" spans="1:231" ht="13" x14ac:dyDescent="0.3">
      <c r="A43" s="145" t="s">
        <v>145</v>
      </c>
      <c r="B43" s="181"/>
      <c r="C43" s="149"/>
      <c r="D43" s="149"/>
      <c r="E43" s="149"/>
      <c r="F43" s="149"/>
      <c r="G43" s="149"/>
      <c r="H43" s="149"/>
    </row>
    <row r="44" spans="1:231" ht="13" x14ac:dyDescent="0.3">
      <c r="A44" s="145" t="s">
        <v>146</v>
      </c>
      <c r="B44" s="181"/>
      <c r="C44" s="149"/>
      <c r="D44" s="149"/>
      <c r="E44" s="149"/>
      <c r="F44" s="149"/>
      <c r="G44" s="149"/>
      <c r="H44" s="149"/>
    </row>
    <row r="45" spans="1:231" ht="13" x14ac:dyDescent="0.3">
      <c r="A45" s="182" t="s">
        <v>151</v>
      </c>
      <c r="B45" s="145"/>
      <c r="C45" s="149"/>
      <c r="D45" s="149"/>
      <c r="E45" s="149"/>
      <c r="F45" s="149"/>
      <c r="G45" s="149"/>
      <c r="H45" s="149"/>
    </row>
    <row r="46" spans="1:231" ht="15" customHeight="1" x14ac:dyDescent="0.3">
      <c r="A46" s="190"/>
      <c r="B46" s="145"/>
      <c r="C46" s="149"/>
      <c r="D46" s="149"/>
      <c r="E46" s="149"/>
      <c r="F46" s="149"/>
      <c r="G46" s="149"/>
    </row>
  </sheetData>
  <mergeCells count="3">
    <mergeCell ref="E2:F2"/>
    <mergeCell ref="A42:F42"/>
    <mergeCell ref="G2:H2"/>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vt:i4>
      </vt:variant>
    </vt:vector>
  </HeadingPairs>
  <TitlesOfParts>
    <vt:vector size="15" baseType="lpstr">
      <vt:lpstr>Def agrégats</vt:lpstr>
      <vt:lpstr>Tx croiss</vt:lpstr>
      <vt:lpstr>DF RF Evol</vt:lpstr>
      <vt:lpstr>DF Bloc Co par taille</vt:lpstr>
      <vt:lpstr>FP statut</vt:lpstr>
      <vt:lpstr> Capfi Dette TEB</vt:lpstr>
      <vt:lpstr>CapDes</vt:lpstr>
      <vt:lpstr>Tab Bloc Co</vt:lpstr>
      <vt:lpstr>Tab Dept</vt:lpstr>
      <vt:lpstr>Tab Reg</vt:lpstr>
      <vt:lpstr>tab Ens</vt:lpstr>
      <vt:lpstr>'Tab Bloc Co'!Zone_d_impression</vt:lpstr>
      <vt:lpstr>'Tab Dept'!Zone_d_impression</vt:lpstr>
      <vt:lpstr>'tab Ens'!Zone_d_impression</vt:lpstr>
      <vt:lpstr>'Tab Reg'!Zone_d_impression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cp:lastPrinted>2021-05-12T08:05:13Z</cp:lastPrinted>
  <dcterms:created xsi:type="dcterms:W3CDTF">2017-08-30T14:02:40Z</dcterms:created>
  <dcterms:modified xsi:type="dcterms:W3CDTF">2021-08-23T14:28:59Z</dcterms:modified>
</cp:coreProperties>
</file>